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4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F&amp;O)'!$A$112:$B$323</definedName>
  </definedNames>
  <calcPr calcId="162913"/>
</workbook>
</file>

<file path=xl/calcChain.xml><?xml version="1.0" encoding="utf-8"?>
<calcChain xmlns="http://schemas.openxmlformats.org/spreadsheetml/2006/main">
  <c r="L41" i="6" l="1"/>
  <c r="K41" i="6"/>
  <c r="L13" i="6"/>
  <c r="K13" i="6"/>
  <c r="M13" i="6" s="1"/>
  <c r="L15" i="6"/>
  <c r="K15" i="6"/>
  <c r="M15" i="6" s="1"/>
  <c r="K93" i="6"/>
  <c r="M93" i="6" s="1"/>
  <c r="K92" i="6"/>
  <c r="K91" i="6"/>
  <c r="M41" i="6" l="1"/>
  <c r="L42" i="6"/>
  <c r="K42" i="6"/>
  <c r="M42" i="6" s="1"/>
  <c r="L32" i="6" l="1"/>
  <c r="K32" i="6"/>
  <c r="M32" i="6" s="1"/>
  <c r="K90" i="6" l="1"/>
  <c r="L70" i="6"/>
  <c r="K70" i="6"/>
  <c r="L36" i="6"/>
  <c r="K36" i="6"/>
  <c r="M90" i="6"/>
  <c r="M36" i="6" l="1"/>
  <c r="M70" i="6"/>
  <c r="L29" i="6"/>
  <c r="K29" i="6"/>
  <c r="M29" i="6" l="1"/>
  <c r="L38" i="6"/>
  <c r="K38" i="6"/>
  <c r="M38" i="6" s="1"/>
  <c r="L31" i="6"/>
  <c r="K31" i="6"/>
  <c r="M31" i="6" s="1"/>
  <c r="L27" i="6"/>
  <c r="K27" i="6"/>
  <c r="M27" i="6" s="1"/>
  <c r="L67" i="6" l="1"/>
  <c r="K67" i="6"/>
  <c r="L33" i="6"/>
  <c r="K33" i="6"/>
  <c r="M33" i="6" s="1"/>
  <c r="P37" i="6"/>
  <c r="M67" i="6" l="1"/>
  <c r="L34" i="6"/>
  <c r="L28" i="6" l="1"/>
  <c r="K28" i="6"/>
  <c r="K34" i="6"/>
  <c r="M34" i="6" s="1"/>
  <c r="M28" i="6" l="1"/>
  <c r="K89" i="6"/>
  <c r="M89" i="6" s="1"/>
  <c r="L68" i="6"/>
  <c r="K68" i="6"/>
  <c r="L69" i="6"/>
  <c r="K69" i="6"/>
  <c r="K88" i="6"/>
  <c r="M88" i="6" s="1"/>
  <c r="P35" i="6"/>
  <c r="M68" i="6" l="1"/>
  <c r="M69" i="6"/>
  <c r="K86" i="6"/>
  <c r="L10" i="6" l="1"/>
  <c r="K10" i="6"/>
  <c r="M86" i="6"/>
  <c r="M10" i="6" l="1"/>
  <c r="L11" i="6"/>
  <c r="K11" i="6"/>
  <c r="M11" i="6" s="1"/>
  <c r="L30" i="6"/>
  <c r="K30" i="6"/>
  <c r="L65" i="6"/>
  <c r="K65" i="6"/>
  <c r="L66" i="6"/>
  <c r="K66" i="6"/>
  <c r="L64" i="6"/>
  <c r="K64" i="6"/>
  <c r="M64" i="6" s="1"/>
  <c r="L63" i="6"/>
  <c r="K63" i="6"/>
  <c r="M63" i="6" s="1"/>
  <c r="L12" i="6"/>
  <c r="K12" i="6"/>
  <c r="L25" i="6"/>
  <c r="K25" i="6"/>
  <c r="L99" i="6"/>
  <c r="K99" i="6"/>
  <c r="M99" i="6" s="1"/>
  <c r="K326" i="6"/>
  <c r="L326" i="6" s="1"/>
  <c r="L62" i="6"/>
  <c r="K62" i="6"/>
  <c r="K87" i="6"/>
  <c r="M87" i="6" s="1"/>
  <c r="M25" i="6" l="1"/>
  <c r="M12" i="6"/>
  <c r="M65" i="6"/>
  <c r="M30" i="6"/>
  <c r="M66" i="6"/>
  <c r="M62" i="6"/>
  <c r="K312" i="6"/>
  <c r="L312" i="6" s="1"/>
  <c r="L14" i="6"/>
  <c r="K14" i="6"/>
  <c r="L26" i="6"/>
  <c r="K26" i="6"/>
  <c r="K85" i="6"/>
  <c r="M85" i="6" s="1"/>
  <c r="K84" i="6"/>
  <c r="M84" i="6" s="1"/>
  <c r="K81" i="6"/>
  <c r="M81" i="6" s="1"/>
  <c r="M14" i="6" l="1"/>
  <c r="M26" i="6"/>
  <c r="L21" i="6"/>
  <c r="K21" i="6"/>
  <c r="L16" i="6"/>
  <c r="K16" i="6"/>
  <c r="M16" i="6" s="1"/>
  <c r="M21" i="6" l="1"/>
  <c r="K83" i="6"/>
  <c r="M83" i="6" s="1"/>
  <c r="K82" i="6"/>
  <c r="M82" i="6"/>
  <c r="L24" i="6"/>
  <c r="K24" i="6"/>
  <c r="L60" i="6"/>
  <c r="K60" i="6"/>
  <c r="M60" i="6" s="1"/>
  <c r="K59" i="6"/>
  <c r="L59" i="6"/>
  <c r="M59" i="6" l="1"/>
  <c r="M24" i="6"/>
  <c r="L61" i="6"/>
  <c r="K61" i="6"/>
  <c r="L58" i="6"/>
  <c r="K58" i="6"/>
  <c r="M58" i="6" s="1"/>
  <c r="M61" i="6" l="1"/>
  <c r="K80" i="6"/>
  <c r="M80" i="6" s="1"/>
  <c r="K78" i="6"/>
  <c r="L20" i="6"/>
  <c r="K20" i="6"/>
  <c r="M20" i="6" s="1"/>
  <c r="L22" i="6"/>
  <c r="K22" i="6"/>
  <c r="M22" i="6" s="1"/>
  <c r="M78" i="6" l="1"/>
  <c r="K79" i="6" l="1"/>
  <c r="M79" i="6" s="1"/>
  <c r="P23" i="6"/>
  <c r="P19" i="6" l="1"/>
  <c r="K327" i="6" l="1"/>
  <c r="L327" i="6" s="1"/>
  <c r="P18" i="6"/>
  <c r="P17" i="6" l="1"/>
  <c r="K324" i="6" l="1"/>
  <c r="L324" i="6" s="1"/>
  <c r="K301" i="6" l="1"/>
  <c r="L301" i="6" s="1"/>
  <c r="K322" i="6" l="1"/>
  <c r="L322" i="6" s="1"/>
  <c r="K323" i="6" l="1"/>
  <c r="L323" i="6" s="1"/>
  <c r="K289" i="6" l="1"/>
  <c r="L289" i="6" s="1"/>
  <c r="K308" i="6" l="1"/>
  <c r="L308" i="6" s="1"/>
  <c r="K314" i="6" l="1"/>
  <c r="L314" i="6" s="1"/>
  <c r="K320" i="6" l="1"/>
  <c r="L320" i="6" s="1"/>
  <c r="P98" i="6" l="1"/>
  <c r="K299" i="6" l="1"/>
  <c r="L299" i="6" s="1"/>
  <c r="K309" i="6" l="1"/>
  <c r="L309" i="6" s="1"/>
  <c r="K315" i="6" l="1"/>
  <c r="L315" i="6" s="1"/>
  <c r="K283" i="6" l="1"/>
  <c r="L283" i="6" s="1"/>
  <c r="K284" i="6" l="1"/>
  <c r="L284" i="6" s="1"/>
  <c r="K310" i="6" l="1"/>
  <c r="L310" i="6" s="1"/>
  <c r="K302" i="6" l="1"/>
  <c r="L302" i="6" s="1"/>
  <c r="K306" i="6" l="1"/>
  <c r="L306" i="6" s="1"/>
  <c r="K311" i="6" l="1"/>
  <c r="L311" i="6" s="1"/>
  <c r="K303" i="6" l="1"/>
  <c r="L303" i="6" s="1"/>
  <c r="K297" i="6"/>
  <c r="L297" i="6" s="1"/>
  <c r="K305" i="6" l="1"/>
  <c r="L305" i="6" s="1"/>
  <c r="K293" i="6" l="1"/>
  <c r="L293" i="6" s="1"/>
  <c r="K294" i="6" l="1"/>
  <c r="L294" i="6" s="1"/>
  <c r="K287" i="6"/>
  <c r="L287" i="6" s="1"/>
  <c r="K304" i="6" l="1"/>
  <c r="L304" i="6" s="1"/>
  <c r="K298" i="6"/>
  <c r="L298" i="6" s="1"/>
  <c r="K300" i="6" l="1"/>
  <c r="L300" i="6" s="1"/>
  <c r="L6" i="2" l="1"/>
  <c r="K6" i="3"/>
  <c r="D7" i="5" l="1"/>
  <c r="M7" i="6"/>
  <c r="K295" i="6" l="1"/>
  <c r="L295" i="6" s="1"/>
  <c r="K292" i="6" l="1"/>
  <c r="L292" i="6" s="1"/>
  <c r="K296" i="6" l="1"/>
  <c r="L296" i="6" s="1"/>
  <c r="K291" i="6"/>
  <c r="L291" i="6" s="1"/>
  <c r="K290" i="6"/>
  <c r="L290" i="6" s="1"/>
  <c r="K288" i="6"/>
  <c r="L288" i="6" s="1"/>
  <c r="H286" i="6"/>
  <c r="K286" i="6" s="1"/>
  <c r="L286" i="6" s="1"/>
  <c r="K285" i="6"/>
  <c r="L285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F254" i="6"/>
  <c r="K254" i="6" s="1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F248" i="6"/>
  <c r="K248" i="6" s="1"/>
  <c r="L248" i="6" s="1"/>
  <c r="F247" i="6"/>
  <c r="K247" i="6" s="1"/>
  <c r="L247" i="6" s="1"/>
  <c r="K246" i="6"/>
  <c r="L246" i="6" s="1"/>
  <c r="F245" i="6"/>
  <c r="K245" i="6" s="1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29" i="6"/>
  <c r="L229" i="6" s="1"/>
  <c r="K227" i="6"/>
  <c r="L227" i="6" s="1"/>
  <c r="K226" i="6"/>
  <c r="L226" i="6" s="1"/>
  <c r="F225" i="6"/>
  <c r="K225" i="6" s="1"/>
  <c r="L225" i="6" s="1"/>
  <c r="K224" i="6"/>
  <c r="L224" i="6" s="1"/>
  <c r="K221" i="6"/>
  <c r="L221" i="6" s="1"/>
  <c r="K220" i="6"/>
  <c r="L220" i="6" s="1"/>
  <c r="K219" i="6"/>
  <c r="L219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199" i="6"/>
  <c r="L199" i="6" s="1"/>
  <c r="K197" i="6"/>
  <c r="L197" i="6" s="1"/>
  <c r="K195" i="6"/>
  <c r="L195" i="6" s="1"/>
  <c r="K193" i="6"/>
  <c r="L193" i="6" s="1"/>
  <c r="K192" i="6"/>
  <c r="L192" i="6" s="1"/>
  <c r="K191" i="6"/>
  <c r="L191" i="6" s="1"/>
  <c r="K189" i="6"/>
  <c r="L189" i="6" s="1"/>
  <c r="K188" i="6"/>
  <c r="L188" i="6" s="1"/>
  <c r="K187" i="6"/>
  <c r="L187" i="6" s="1"/>
  <c r="K186" i="6"/>
  <c r="K185" i="6"/>
  <c r="L185" i="6" s="1"/>
  <c r="K184" i="6"/>
  <c r="L184" i="6" s="1"/>
  <c r="K182" i="6"/>
  <c r="L182" i="6" s="1"/>
  <c r="K181" i="6"/>
  <c r="L181" i="6" s="1"/>
  <c r="K180" i="6"/>
  <c r="L180" i="6" s="1"/>
  <c r="K179" i="6"/>
  <c r="L179" i="6" s="1"/>
  <c r="K178" i="6"/>
  <c r="L178" i="6" s="1"/>
  <c r="F177" i="6"/>
  <c r="K177" i="6" s="1"/>
  <c r="L177" i="6" s="1"/>
  <c r="H176" i="6"/>
  <c r="K176" i="6" s="1"/>
  <c r="L176" i="6" s="1"/>
  <c r="K173" i="6"/>
  <c r="L173" i="6" s="1"/>
  <c r="K172" i="6"/>
  <c r="L172" i="6" s="1"/>
  <c r="K171" i="6"/>
  <c r="L171" i="6" s="1"/>
  <c r="K170" i="6"/>
  <c r="L170" i="6" s="1"/>
  <c r="K169" i="6"/>
  <c r="L169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H142" i="6"/>
  <c r="K142" i="6" s="1"/>
  <c r="L142" i="6" s="1"/>
  <c r="F141" i="6"/>
  <c r="K141" i="6" s="1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6" i="4"/>
</calcChain>
</file>

<file path=xl/sharedStrings.xml><?xml version="1.0" encoding="utf-8"?>
<sst xmlns="http://schemas.openxmlformats.org/spreadsheetml/2006/main" count="3903" uniqueCount="1302">
  <si>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</si>
  <si>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</si>
  <si>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</si>
  <si>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</si>
  <si>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</si>
  <si>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</si>
  <si>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</si>
  <si>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</si>
  <si>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</si>
  <si>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</si>
  <si>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</si>
  <si>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</si>
  <si>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</si>
  <si>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</si>
  <si>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</si>
  <si>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</si>
  <si>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</si>
  <si>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</si>
  <si>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</si>
  <si>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</si>
  <si>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</si>
  <si>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</si>
  <si>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</si>
  <si>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</si>
  <si>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</si>
  <si>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</si>
  <si>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</si>
  <si>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</si>
  <si>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</si>
  <si>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</si>
  <si>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</si>
  <si>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</si>
  <si>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</si>
  <si>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</si>
  <si>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</si>
  <si>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</si>
  <si>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</si>
  <si>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</si>
  <si>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</si>
  <si>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</si>
  <si>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</si>
  <si>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</si>
  <si>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</si>
  <si>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</si>
  <si>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</si>
  <si>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</si>
  <si>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</si>
  <si>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</si>
  <si>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</si>
  <si>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</si>
  <si>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</si>
  <si>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</si>
  <si>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</si>
  <si>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</si>
  <si>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</si>
  <si>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</si>
  <si>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</si>
  <si>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</si>
  <si>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</si>
  <si>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</si>
  <si>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</si>
  <si>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</si>
  <si>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</si>
  <si>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</si>
  <si>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</si>
  <si>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</si>
  <si>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</si>
  <si>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</si>
  <si>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</si>
  <si>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</si>
  <si>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</si>
  <si>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</si>
  <si>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</si>
  <si>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</si>
  <si>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</si>
  <si>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</si>
  <si>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</si>
  <si>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</si>
  <si>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</si>
  <si>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</si>
  <si>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</si>
  <si>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</si>
  <si>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</si>
  <si>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</si>
  <si>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</si>
  <si>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</si>
  <si>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</si>
  <si>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</si>
  <si>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</si>
  <si>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</si>
  <si>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</si>
  <si>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</si>
  <si>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</si>
  <si>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</si>
  <si>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</si>
  <si>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</si>
  <si>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</si>
  <si>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</si>
  <si>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</si>
  <si>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</si>
  <si>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</si>
  <si>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</si>
  <si>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</si>
  <si>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</si>
  <si>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</si>
  <si>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</si>
  <si>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</si>
  <si>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</si>
  <si>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</si>
  <si>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</si>
  <si>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</si>
  <si>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</si>
  <si>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</si>
  <si>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</si>
  <si>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</si>
  <si>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</si>
  <si>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</si>
  <si>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</si>
  <si>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</si>
  <si>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</si>
  <si>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</si>
  <si>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</si>
  <si>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</si>
  <si>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</si>
  <si>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</si>
  <si>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</si>
  <si>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</si>
  <si>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</si>
  <si>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</si>
  <si>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</si>
  <si>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</si>
  <si>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</si>
  <si>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</si>
  <si>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</si>
  <si>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</si>
  <si>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</si>
  <si>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</si>
  <si>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</si>
  <si>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</si>
  <si>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</si>
  <si>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</si>
  <si>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</si>
  <si>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</si>
  <si>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</si>
  <si>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</si>
  <si>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</si>
  <si>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</si>
  <si>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</si>
  <si>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</si>
  <si>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</si>
  <si>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</si>
  <si>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</si>
  <si>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</si>
  <si>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</si>
  <si>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</si>
  <si>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</si>
  <si>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</si>
  <si>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</si>
  <si>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</si>
  <si>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</si>
  <si>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</si>
  <si>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</si>
  <si>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</si>
  <si>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</si>
  <si>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</si>
  <si>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</si>
  <si>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</si>
  <si>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</si>
  <si>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</si>
  <si>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</si>
  <si>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</si>
  <si>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</si>
  <si>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</si>
  <si>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</si>
  <si>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</si>
  <si>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</si>
  <si>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</si>
  <si>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</si>
  <si>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</si>
  <si>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</si>
  <si>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</si>
  <si>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</si>
  <si>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</si>
  <si>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</si>
  <si>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</si>
  <si>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</si>
  <si>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</si>
  <si>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</si>
  <si>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</si>
  <si>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</si>
  <si>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</si>
  <si>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</si>
  <si>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</si>
  <si>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</si>
  <si>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</si>
  <si>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</si>
  <si>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</si>
  <si>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</si>
  <si>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</si>
  <si>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</si>
  <si>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</si>
  <si>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</si>
  <si>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</si>
  <si>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</si>
  <si>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</si>
  <si>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</si>
  <si>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</si>
  <si>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</si>
  <si>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</si>
  <si>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</si>
  <si>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</si>
  <si>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</si>
  <si>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</si>
  <si>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</si>
  <si>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</si>
  <si>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</si>
  <si>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</si>
  <si>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</si>
  <si>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</si>
  <si>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</si>
  <si>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</si>
  <si>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</si>
  <si>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</si>
  <si>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</si>
  <si>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</si>
  <si>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</si>
  <si>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</si>
  <si>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</si>
  <si>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</si>
  <si>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</si>
  <si>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</si>
  <si>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</si>
  <si>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</si>
  <si>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</si>
  <si>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</si>
  <si>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</si>
  <si>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</si>
  <si>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</si>
  <si>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</si>
  <si>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</si>
  <si>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</si>
  <si>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</si>
  <si>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</si>
  <si>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</si>
  <si>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</si>
  <si>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</si>
  <si>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</si>
  <si>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</si>
  <si>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</si>
  <si>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</si>
  <si>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</si>
  <si>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</si>
  <si>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</si>
  <si>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</si>
  <si>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</si>
  <si>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</si>
  <si>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</si>
  <si>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</si>
  <si>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</si>
  <si>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</si>
  <si>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</si>
  <si>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</si>
  <si>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</si>
  <si>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</si>
  <si>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</si>
  <si>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</si>
  <si>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</si>
  <si>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</si>
  <si>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</si>
  <si>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</si>
  <si>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</si>
  <si>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</si>
  <si>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</si>
  <si>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</si>
  <si>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</si>
  <si>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</si>
  <si>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</si>
  <si>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</si>
  <si>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</si>
  <si>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</si>
  <si>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</si>
  <si>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</si>
  <si>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</si>
  <si>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</si>
  <si>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</si>
  <si>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</si>
  <si>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</si>
  <si>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</si>
  <si>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</si>
  <si>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</si>
  <si>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</si>
  <si>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</si>
  <si>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</si>
  <si>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</si>
  <si>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</si>
  <si>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</si>
  <si>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</si>
  <si>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</si>
  <si>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</si>
  <si>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</si>
  <si>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</si>
  <si>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</si>
  <si>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</si>
  <si>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</si>
  <si>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</si>
  <si>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</si>
  <si>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</si>
  <si>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</si>
  <si>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</si>
  <si>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</si>
  <si>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</si>
  <si>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</si>
  <si>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</si>
  <si>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</si>
  <si>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</si>
  <si>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</si>
  <si>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</si>
  <si>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</si>
  <si>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</si>
  <si>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</si>
  <si>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</si>
  <si>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</si>
  <si>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</si>
  <si>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</si>
  <si>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</si>
  <si>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</si>
  <si>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</si>
  <si>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</si>
  <si>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</si>
  <si>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</si>
  <si>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</si>
  <si>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</si>
  <si>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</si>
  <si>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</si>
  <si>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</si>
  <si>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</si>
  <si>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</si>
  <si>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</si>
  <si>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</si>
  <si>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</si>
  <si>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</si>
  <si>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</si>
  <si>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</si>
  <si>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</si>
  <si>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</si>
  <si>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</si>
  <si>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</si>
  <si>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</si>
  <si>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</si>
  <si>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</si>
  <si>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</si>
  <si>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</si>
  <si>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</si>
  <si>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</si>
  <si>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</si>
  <si>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</si>
  <si>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</si>
  <si>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</si>
  <si>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</si>
  <si>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</si>
  <si>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</si>
  <si>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</si>
  <si>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</si>
  <si>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</si>
  <si>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</si>
  <si>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</si>
  <si>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</si>
  <si>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</si>
  <si>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</si>
  <si>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</si>
  <si>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</si>
  <si>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</si>
  <si>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</si>
  <si>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</si>
  <si>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</si>
  <si>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</si>
  <si>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</si>
  <si>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</si>
  <si>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</si>
  <si>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</si>
  <si>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</si>
  <si>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</si>
  <si>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</si>
  <si>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</si>
  <si>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</si>
  <si>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</si>
  <si>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</si>
  <si>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</si>
  <si>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</si>
  <si>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</si>
  <si>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</si>
  <si>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</si>
  <si>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</si>
  <si>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</si>
  <si>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</si>
  <si>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</si>
  <si>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</si>
  <si>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</si>
  <si>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</si>
  <si>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</si>
  <si>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</si>
  <si>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</si>
  <si>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</si>
  <si>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</si>
  <si>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</si>
  <si>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</si>
  <si>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</si>
  <si>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</si>
  <si>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</si>
  <si>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</si>
  <si>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</si>
  <si>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</si>
  <si>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</si>
  <si>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</si>
  <si>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</si>
  <si>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</si>
  <si>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</si>
  <si>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</si>
  <si>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</si>
  <si>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</si>
  <si>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</si>
  <si>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</si>
  <si>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</si>
  <si>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</si>
  <si>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</si>
  <si>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</si>
  <si>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</si>
  <si>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</si>
  <si>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</si>
  <si>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</si>
  <si>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</si>
  <si>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</si>
  <si>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</si>
  <si>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</si>
  <si>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</si>
  <si>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</si>
  <si>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</si>
  <si>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</si>
  <si>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</si>
  <si>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</si>
  <si>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</si>
  <si>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</si>
  <si>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</si>
  <si>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</si>
  <si>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</si>
  <si>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</si>
  <si>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</si>
  <si>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</si>
  <si>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</si>
  <si>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</si>
  <si>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</si>
  <si>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</si>
  <si>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</si>
  <si>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</si>
  <si>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</si>
  <si>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</si>
  <si>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</si>
  <si>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</si>
  <si>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</si>
  <si>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</si>
  <si>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</si>
  <si>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</si>
  <si>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</si>
  <si>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</si>
  <si>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</si>
  <si>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</si>
  <si>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</si>
  <si>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</si>
  <si>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</si>
  <si>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</si>
  <si>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</si>
  <si>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</si>
  <si>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</si>
  <si>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</si>
  <si>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</si>
  <si>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</si>
  <si>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</si>
  <si>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</si>
  <si>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</si>
  <si>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</si>
  <si>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</si>
  <si>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</si>
  <si>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</si>
  <si>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</si>
  <si>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</si>
  <si>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</si>
  <si>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</si>
  <si>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</si>
  <si>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</si>
  <si>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</si>
  <si>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</si>
  <si>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</si>
  <si>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</si>
  <si>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</si>
  <si>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</si>
  <si>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</si>
  <si>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</si>
  <si>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</si>
  <si>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</si>
  <si>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</si>
  <si>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</si>
  <si>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</si>
  <si>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</si>
  <si>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</si>
  <si>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</si>
  <si>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</si>
  <si>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</si>
  <si>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</si>
  <si>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</si>
  <si>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</si>
  <si>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</si>
  <si>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</si>
  <si>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</si>
  <si>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</si>
  <si>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</si>
  <si>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</si>
  <si>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</si>
  <si>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</si>
  <si>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</si>
  <si>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</si>
  <si>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</si>
  <si>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</si>
  <si>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</si>
  <si>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</si>
  <si>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</si>
  <si>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</si>
  <si>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</si>
  <si>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</si>
  <si>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</si>
  <si>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</si>
  <si>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</si>
  <si>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</si>
  <si>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</si>
  <si>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</si>
  <si>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</si>
  <si>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</si>
  <si>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</si>
  <si>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</si>
  <si>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</si>
  <si>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</si>
  <si>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</si>
  <si>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</si>
  <si>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</si>
  <si>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</si>
  <si>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</si>
  <si>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</si>
  <si>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</si>
  <si>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</si>
  <si>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</si>
  <si>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</si>
  <si>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</si>
  <si>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</si>
  <si>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</si>
  <si>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</si>
  <si>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</si>
  <si>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</si>
  <si>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</si>
  <si>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</si>
  <si>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</si>
  <si>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</si>
  <si>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</si>
  <si>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</si>
  <si>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</si>
  <si>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</si>
  <si>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</si>
  <si>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</si>
  <si>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</si>
  <si>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</si>
  <si>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</si>
  <si>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</si>
  <si>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</si>
  <si>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</si>
  <si>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</si>
  <si>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</si>
  <si>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</si>
  <si>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</si>
  <si>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</si>
  <si>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</si>
  <si>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</si>
  <si>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</si>
  <si>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</si>
  <si>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</si>
  <si>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</si>
  <si>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</si>
  <si>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</si>
  <si>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</si>
  <si>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</si>
  <si>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</si>
  <si>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</si>
  <si>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</si>
  <si>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</si>
  <si>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</si>
  <si>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</si>
  <si>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</si>
  <si>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</si>
  <si>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</si>
  <si>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</si>
  <si>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</si>
  <si>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</si>
  <si>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</si>
  <si>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</si>
  <si>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</si>
  <si>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</si>
  <si>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</si>
  <si>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</si>
  <si>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</si>
  <si>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</si>
  <si>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</si>
  <si>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</si>
  <si>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</si>
  <si>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</si>
  <si>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</si>
  <si>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</si>
  <si>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</si>
  <si>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</si>
  <si>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</si>
  <si>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</si>
  <si>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</si>
  <si>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</si>
  <si>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</si>
  <si>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</si>
  <si>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</si>
  <si>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</si>
  <si>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</si>
  <si>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</si>
  <si>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</si>
  <si>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</si>
  <si>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</si>
  <si>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</si>
  <si>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</si>
  <si>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</si>
  <si>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</si>
  <si>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</si>
  <si>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</si>
  <si>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</si>
  <si>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</si>
  <si>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</si>
  <si>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</si>
  <si>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</si>
  <si>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</si>
  <si>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</si>
  <si>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</si>
  <si>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</si>
  <si>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</si>
  <si>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</si>
  <si>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</si>
  <si>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</si>
  <si>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</si>
  <si>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</si>
  <si>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</si>
  <si>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</si>
  <si>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</si>
  <si>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</si>
  <si>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</si>
  <si>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</si>
  <si>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</si>
  <si>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</si>
  <si>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</si>
  <si>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</si>
  <si>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</si>
  <si>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</si>
  <si>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</si>
  <si>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</si>
  <si>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</si>
  <si>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</si>
  <si>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</si>
  <si>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</si>
  <si>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</si>
  <si>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</si>
  <si>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</si>
  <si>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</si>
  <si>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</si>
  <si>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</si>
  <si>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</si>
  <si>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</si>
  <si>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</si>
  <si>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</si>
  <si>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</si>
  <si>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</si>
  <si>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</si>
  <si>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</si>
  <si>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</si>
  <si>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</si>
  <si>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</si>
  <si>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</si>
  <si>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</si>
  <si>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</si>
  <si>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</si>
  <si>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</si>
  <si>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</si>
  <si>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</si>
  <si>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</si>
  <si>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</si>
  <si>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</si>
  <si>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</si>
  <si>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</si>
  <si>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</si>
  <si>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</si>
  <si>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</si>
  <si>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</si>
  <si>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</si>
  <si>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</si>
  <si>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</si>
  <si>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</si>
  <si>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</si>
  <si>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</si>
  <si>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</si>
  <si>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</si>
  <si>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</si>
  <si>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</si>
  <si>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</si>
  <si>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</si>
  <si>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</si>
  <si>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</si>
  <si>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</si>
  <si>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</si>
  <si>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</si>
  <si>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</si>
  <si>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</si>
  <si>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</si>
  <si>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</si>
  <si>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</si>
  <si>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</si>
  <si>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</si>
  <si>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</si>
  <si>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</si>
  <si>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</si>
  <si>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</si>
  <si>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</si>
  <si>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</si>
  <si>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</si>
  <si>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</si>
  <si>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</si>
  <si>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</si>
  <si>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</si>
  <si>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</si>
  <si>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</si>
  <si>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</si>
  <si>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</si>
  <si>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</si>
  <si>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</si>
  <si>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</si>
  <si>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</si>
  <si>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</si>
  <si>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</si>
  <si>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</si>
  <si>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</si>
  <si>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</si>
  <si>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</si>
  <si>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</si>
  <si>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</si>
  <si>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</si>
  <si>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</si>
  <si>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</si>
  <si>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</si>
  <si>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</si>
  <si>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</si>
  <si>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</si>
  <si>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</si>
  <si>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</si>
  <si>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</si>
  <si>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</si>
  <si>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</si>
  <si>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</si>
  <si>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</si>
  <si>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</si>
  <si>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</si>
  <si>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</si>
  <si>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</si>
  <si>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</si>
  <si>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</si>
  <si>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</si>
  <si>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</si>
  <si>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</si>
  <si>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</si>
  <si>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</si>
  <si>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</si>
  <si>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</si>
  <si>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</si>
  <si>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</si>
  <si>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</si>
  <si>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</si>
  <si>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</si>
  <si>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</si>
  <si>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</si>
  <si>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</si>
  <si>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</si>
  <si>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</si>
  <si>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</si>
  <si>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</si>
  <si>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</si>
  <si>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</si>
  <si>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</si>
  <si>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</si>
  <si>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</si>
  <si>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</si>
  <si>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</si>
  <si>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</si>
  <si>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</si>
  <si>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</si>
  <si>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</si>
  <si>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</si>
  <si>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</si>
  <si>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</si>
  <si>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</si>
  <si>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</si>
  <si>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</si>
  <si>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</si>
  <si>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</si>
  <si>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</si>
  <si>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</si>
  <si>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</si>
  <si>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</si>
  <si>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</si>
  <si>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</si>
  <si>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</si>
  <si>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</si>
  <si>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</si>
  <si>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</si>
  <si>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</si>
  <si>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</si>
  <si>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</si>
  <si>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</si>
  <si>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</si>
  <si>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</si>
  <si>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</si>
  <si>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</si>
  <si>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</si>
  <si>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</si>
  <si>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</si>
  <si>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</si>
  <si>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</si>
  <si>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</si>
  <si>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</si>
  <si>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</si>
  <si>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</si>
  <si>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</si>
  <si>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</si>
  <si>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</si>
  <si>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</si>
  <si>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</si>
  <si>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</si>
  <si>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</si>
  <si>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</si>
  <si>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</si>
  <si>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468-495</t>
  </si>
  <si>
    <t>Accu &lt;&gt;</t>
  </si>
  <si>
    <t>H</t>
  </si>
  <si>
    <t>K</t>
  </si>
  <si>
    <t>N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</si>
  <si>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</si>
  <si>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</si>
  <si>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</si>
  <si>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</si>
  <si>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</si>
  <si>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</si>
  <si>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</si>
  <si>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</si>
  <si>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</si>
  <si>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</si>
  <si>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</si>
  <si>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</si>
  <si>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</si>
  <si>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</si>
  <si>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</si>
  <si>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</si>
  <si>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</si>
  <si>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</si>
  <si>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</si>
  <si>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</si>
  <si>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</si>
  <si>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</si>
  <si>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</si>
  <si>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</si>
  <si>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</si>
  <si>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</si>
  <si>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</si>
  <si>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</si>
  <si>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</si>
  <si>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</si>
  <si>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</si>
  <si>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</si>
  <si>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</si>
  <si>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</si>
  <si>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</si>
  <si>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47.64-51.64</t>
  </si>
  <si>
    <t>MULTIPLIER SHARE &amp; STOCK ADVISORS PRIVATE LIMITED</t>
  </si>
  <si>
    <t>60-90</t>
  </si>
  <si>
    <t>HRTI PRIVATE LIMITED</t>
  </si>
  <si>
    <t>1020-1100</t>
  </si>
  <si>
    <t>UNITDSPR</t>
  </si>
  <si>
    <t>AEGISLOG</t>
  </si>
  <si>
    <t>1220-1280</t>
  </si>
  <si>
    <t>500-530</t>
  </si>
  <si>
    <t>3670-3900</t>
  </si>
  <si>
    <t>5800-6000</t>
  </si>
  <si>
    <t>820-840</t>
  </si>
  <si>
    <t>900-950</t>
  </si>
  <si>
    <t>LALPATHLAB JULY FUT</t>
  </si>
  <si>
    <t>TRU</t>
  </si>
  <si>
    <t>TruCap Finance Limited</t>
  </si>
  <si>
    <t>1525-1575</t>
  </si>
  <si>
    <t>1680-1780</t>
  </si>
  <si>
    <t>9225-9425</t>
  </si>
  <si>
    <t>10000-10400</t>
  </si>
  <si>
    <t>IBREALEST</t>
  </si>
  <si>
    <t>159-170</t>
  </si>
  <si>
    <t>TCS JULY FUT</t>
  </si>
  <si>
    <t>4000-4080</t>
  </si>
  <si>
    <t>1650-1740</t>
  </si>
  <si>
    <t>60-30</t>
  </si>
  <si>
    <t>NIFTY 24800 CE 25-JULY</t>
  </si>
  <si>
    <t>NIFTY JULY FUT</t>
  </si>
  <si>
    <t>23900-23700</t>
  </si>
  <si>
    <t>550-580</t>
  </si>
  <si>
    <t>3035-3115</t>
  </si>
  <si>
    <t>3300-3500</t>
  </si>
  <si>
    <t>BANKNIFTY 52200 PE 3-JULY</t>
  </si>
  <si>
    <t>300-380</t>
  </si>
  <si>
    <t>Loss of Rs.55/-</t>
  </si>
  <si>
    <t>SYNGENE JULY FUT</t>
  </si>
  <si>
    <t>728-738</t>
  </si>
  <si>
    <t>2875-2910</t>
  </si>
  <si>
    <t>Profit of Rs.56.5/-</t>
  </si>
  <si>
    <t>230-245</t>
  </si>
  <si>
    <t>280-300</t>
  </si>
  <si>
    <t>Loss of Rs.38/-</t>
  </si>
  <si>
    <t>TIMETECHNO</t>
  </si>
  <si>
    <t>320-330</t>
  </si>
  <si>
    <t>FINNIFTY 23500 CE 02-JULY</t>
  </si>
  <si>
    <t>Profit of Rs.29/-</t>
  </si>
  <si>
    <t>Profit of Rs.10.5/-</t>
  </si>
  <si>
    <t>Profit of Rs.22/-</t>
  </si>
  <si>
    <t>Loss of Rs.14.5/-</t>
  </si>
  <si>
    <t>Loss of Rs.180/-</t>
  </si>
  <si>
    <t>No Profit No Loss</t>
  </si>
  <si>
    <t>Profit of Rs.13.5/-</t>
  </si>
  <si>
    <t>BANKNIFTY 53100 CE 3-JULY</t>
  </si>
  <si>
    <t>250-350</t>
  </si>
  <si>
    <t>Profit of Rs.90/-</t>
  </si>
  <si>
    <t>180-250</t>
  </si>
  <si>
    <t>770-820</t>
  </si>
  <si>
    <t>540-580</t>
  </si>
  <si>
    <t>600-650</t>
  </si>
  <si>
    <t>Profit of Rs.352.5/-</t>
  </si>
  <si>
    <t>Profit of Rs.31.5/-</t>
  </si>
  <si>
    <t>240-255</t>
  </si>
  <si>
    <t>NIFTY 24200 CE 11-JULY</t>
  </si>
  <si>
    <t>200-240</t>
  </si>
  <si>
    <t>CIPLA JULY FUT</t>
  </si>
  <si>
    <t>1530-1546</t>
  </si>
  <si>
    <t>SRF JULY FUT</t>
  </si>
  <si>
    <t>2427-2455</t>
  </si>
  <si>
    <t>1320-1400</t>
  </si>
  <si>
    <t>NIFTY 24250 CE 11-JULY</t>
  </si>
  <si>
    <t>Profit of Rs.22.5/-</t>
  </si>
  <si>
    <t>NIFTY 24750 CE 25-JULY</t>
  </si>
  <si>
    <t>BANKNIFTY 52800 CE 10-JULY</t>
  </si>
  <si>
    <t>360-460</t>
  </si>
  <si>
    <t>Profit of Rs.25.5/-</t>
  </si>
  <si>
    <t>Profit of Rs.24/-</t>
  </si>
  <si>
    <t>Loss of Rs.100/-</t>
  </si>
  <si>
    <t>Profit of Rs.14/-</t>
  </si>
  <si>
    <t>Profit of Rs.64/-</t>
  </si>
  <si>
    <t>Profit of Rs.14.5/-</t>
  </si>
  <si>
    <t>DIVISLAB JULY FUT</t>
  </si>
  <si>
    <t>4618-4670</t>
  </si>
  <si>
    <t>1527-1543</t>
  </si>
  <si>
    <t>Profit of Rs.24.5/-</t>
  </si>
  <si>
    <t>Loss of Rs.52.5/-</t>
  </si>
  <si>
    <t>ASTRAL JULY FUT</t>
  </si>
  <si>
    <t>2407-2435</t>
  </si>
  <si>
    <t>Loss of Rs.28/-</t>
  </si>
  <si>
    <t>290-310</t>
  </si>
  <si>
    <t>1800-1950</t>
  </si>
  <si>
    <t>Loss of Rs.15/-</t>
  </si>
  <si>
    <t>455-485</t>
  </si>
  <si>
    <t>Profit of Rs.18.5/-</t>
  </si>
  <si>
    <t>Profit of Rs.63/-</t>
  </si>
  <si>
    <t>Loss of Rs.32/-</t>
  </si>
  <si>
    <t>NK SECURITIES RESEARCH PRIVATE LIMITED</t>
  </si>
  <si>
    <t>AAKRAYA RESEARCH LLP</t>
  </si>
  <si>
    <t>660-690</t>
  </si>
  <si>
    <t>750-800</t>
  </si>
  <si>
    <t>HINDUNILVR JULY FUT</t>
  </si>
  <si>
    <t>2636-2671</t>
  </si>
  <si>
    <t>120-160</t>
  </si>
  <si>
    <t>24500-24600</t>
  </si>
  <si>
    <t>ITC JULY FUT</t>
  </si>
  <si>
    <t>455-462</t>
  </si>
  <si>
    <t>Profit of Rs.5/-</t>
  </si>
  <si>
    <t>BANKNIFTY 52200 CE 10-JULY</t>
  </si>
  <si>
    <t>140-210</t>
  </si>
  <si>
    <t>Loss of Rs.62.5/-</t>
  </si>
  <si>
    <t>Retail Research Technical Calls &amp; Fundamental Performance Report for the month of July-2024</t>
  </si>
  <si>
    <t>FRANKLININD</t>
  </si>
  <si>
    <t>Profit of Rs.20/-</t>
  </si>
  <si>
    <t>Profit of Rs.15/-</t>
  </si>
  <si>
    <t>355-377</t>
  </si>
  <si>
    <t>805-837.5</t>
  </si>
  <si>
    <t>Profit of Rs.8/-</t>
  </si>
  <si>
    <t>615-660</t>
  </si>
  <si>
    <t>Profit of Rs.75/-</t>
  </si>
  <si>
    <t>Profit of Rs.45/-</t>
  </si>
  <si>
    <t>1150-1180</t>
  </si>
  <si>
    <t>1260-1320</t>
  </si>
  <si>
    <t>3790-3930</t>
  </si>
  <si>
    <t>4250-4500</t>
  </si>
  <si>
    <t>319-323</t>
  </si>
  <si>
    <t>StockSplit ^</t>
  </si>
  <si>
    <t>PGEL ^</t>
  </si>
  <si>
    <t>IFL</t>
  </si>
  <si>
    <t>SVS</t>
  </si>
  <si>
    <t>NIFTY 24500 PE 18-JULY</t>
  </si>
  <si>
    <t>100-150</t>
  </si>
  <si>
    <t>780-830</t>
  </si>
  <si>
    <t>PAGEIND JULY FUT</t>
  </si>
  <si>
    <t>41385-42085</t>
  </si>
  <si>
    <t>TOPGAIN FINANCE PRIVATE LIMITED</t>
  </si>
  <si>
    <t>SAHASTRAA ADVISORS PRIVATE LIMITED</t>
  </si>
  <si>
    <t>KHOOBSURAT</t>
  </si>
  <si>
    <t>SHARE INDIA SECURITIES LIMITED</t>
  </si>
  <si>
    <t>Profit of Rs.63.5/-</t>
  </si>
  <si>
    <t>127-134</t>
  </si>
  <si>
    <t>Profit of Rs.48.5/-</t>
  </si>
  <si>
    <t>Loss of Rs.34.5/-</t>
  </si>
  <si>
    <t>195-210</t>
  </si>
  <si>
    <t>Loss of Rs.18.5/-</t>
  </si>
  <si>
    <t>Loss of Rs.750/-</t>
  </si>
  <si>
    <t>TTIL</t>
  </si>
  <si>
    <t>KAUSHAL HITESHBHAI PARIKH</t>
  </si>
  <si>
    <t>1598-1636</t>
  </si>
  <si>
    <t>1720-1800</t>
  </si>
  <si>
    <t>Loss of Rs.22/-</t>
  </si>
  <si>
    <t>ANKIT MAHENDRABHAI PARLESHA</t>
  </si>
  <si>
    <t>VJTFEDU</t>
  </si>
  <si>
    <t>SAM FINANCIAL SERVICES LLP</t>
  </si>
  <si>
    <t>APEX</t>
  </si>
  <si>
    <t>Apex Frozen Foods Limited</t>
  </si>
  <si>
    <t>KSHITIJPOL</t>
  </si>
  <si>
    <t>Kshitij Polyline Limited</t>
  </si>
  <si>
    <t>264-270</t>
  </si>
  <si>
    <t>NIFTY 24400 PE 25-JULY</t>
  </si>
  <si>
    <t>NIFTY 24000 PE 25-JULY</t>
  </si>
  <si>
    <t>Profit of Rs.9.25/-</t>
  </si>
  <si>
    <t>GEMENVIRO</t>
  </si>
  <si>
    <t>NATURAL</t>
  </si>
  <si>
    <t>SRESTHA</t>
  </si>
  <si>
    <t>THREEMPAPE</t>
  </si>
  <si>
    <t>AWHCL</t>
  </si>
  <si>
    <t>Antony Waste Hdg Cell Ltd</t>
  </si>
  <si>
    <t>YMD FINANCIAL CONSULTANCY PRIVATE LIMITED</t>
  </si>
  <si>
    <t>NOVAAGRI</t>
  </si>
  <si>
    <t>Nova Agritech Limited</t>
  </si>
  <si>
    <t>Profit of Rs.72/-</t>
  </si>
  <si>
    <t>NIFTY 24200 PE 25-JULY</t>
  </si>
  <si>
    <t>Loss of Rs.110/-</t>
  </si>
  <si>
    <t>Loss of Rs.190/-</t>
  </si>
  <si>
    <t>Loss of Rs.5.5/-</t>
  </si>
  <si>
    <t>Profit of Rs.16.5/-</t>
  </si>
  <si>
    <t>GREEN PEAKS ENTERPRISES LLP</t>
  </si>
  <si>
    <t>IGCIL</t>
  </si>
  <si>
    <t>NARAYANAN BALAJI VAIDYANATH</t>
  </si>
  <si>
    <t>INDRENEW</t>
  </si>
  <si>
    <t>MIHIKA</t>
  </si>
  <si>
    <t>VAKANDA SERVICES PRIVATE LIMITED</t>
  </si>
  <si>
    <t>HEMA JAYPRAKASH BHAVSAR</t>
  </si>
  <si>
    <t>SETU SECURITIES PVT. LTD.</t>
  </si>
  <si>
    <t>SAWABUSI</t>
  </si>
  <si>
    <t>VIKRAMBHAI GOKALBHAI CHAUDHARI</t>
  </si>
  <si>
    <t>SAROJ GUPTA</t>
  </si>
  <si>
    <t>SRUSTEELS</t>
  </si>
  <si>
    <t>YELLOWSTONE VENTURES LLP</t>
  </si>
  <si>
    <t>SEIFER RICHARD MASCARENHAS</t>
  </si>
  <si>
    <t>AGRITECH</t>
  </si>
  <si>
    <t>Agri-Tech (India) Limited</t>
  </si>
  <si>
    <t>INDRA KIRAN VENTURES</t>
  </si>
  <si>
    <t>BOROSIL RENEWABLES LTD</t>
  </si>
  <si>
    <t>STOCK VERTEX VENTURES</t>
  </si>
  <si>
    <t>POCL</t>
  </si>
  <si>
    <t>Pondy Oxides &amp; Chem Ltd</t>
  </si>
  <si>
    <t>PRRSAAR COMMODITIES PVT LTD</t>
  </si>
  <si>
    <t>ADROIT FINANCIAL SERVICES PVT LTD</t>
  </si>
  <si>
    <t>IND SWIFT LABORATORIES LIMITED</t>
  </si>
  <si>
    <t>SILKFLEX</t>
  </si>
  <si>
    <t>Silkflex Polymers India L</t>
  </si>
  <si>
    <t>1650-1720</t>
  </si>
  <si>
    <t>1870-2000</t>
  </si>
  <si>
    <t>COSPOWER</t>
  </si>
  <si>
    <t>FELIX SHRIDHAR KADAM</t>
  </si>
  <si>
    <t>DITCO</t>
  </si>
  <si>
    <t>DEEPAK CHANDULAL RAWAL</t>
  </si>
  <si>
    <t>ERAAYA</t>
  </si>
  <si>
    <t>G G ENGINEERING LIMITED</t>
  </si>
  <si>
    <t>GLHRL</t>
  </si>
  <si>
    <t>HARSHAD RASIKLAL SHETH</t>
  </si>
  <si>
    <t>HEMORGANIC</t>
  </si>
  <si>
    <t>VAX ENTERPRISE PRIVATE LIMITED</t>
  </si>
  <si>
    <t>HILIKS</t>
  </si>
  <si>
    <t>AMRIT L GANDHI (HUF)</t>
  </si>
  <si>
    <t>GLASTONMARIOMENEZES</t>
  </si>
  <si>
    <t>CAMELLIA TRADEX PRIVATE LIMITED</t>
  </si>
  <si>
    <t>GLOBALWORTH SECURITIES LIMITED</t>
  </si>
  <si>
    <t>MITHLESH CONSULTANCY LLP</t>
  </si>
  <si>
    <t>NAVIN KESHRIMAL MEHTA</t>
  </si>
  <si>
    <t>UDAY R SHAH HUF</t>
  </si>
  <si>
    <t>DISHA ABHISHEK MEHTA</t>
  </si>
  <si>
    <t>GLASTON MARIO MENEZES</t>
  </si>
  <si>
    <t>N L RUNGTA (HUF)</t>
  </si>
  <si>
    <t>GLADIS MENEZES</t>
  </si>
  <si>
    <t>NIKITA HIREN PATEL</t>
  </si>
  <si>
    <t>JAYASEELAN SINGARAVELU</t>
  </si>
  <si>
    <t>INNOVTEC</t>
  </si>
  <si>
    <t>VAISHALI ANILKUMAR</t>
  </si>
  <si>
    <t>JETMALL</t>
  </si>
  <si>
    <t>ATUL JAIN HUF</t>
  </si>
  <si>
    <t>GAURAVSDARDA</t>
  </si>
  <si>
    <t>KCLINFRA</t>
  </si>
  <si>
    <t>ANJANIKUMARGUPTA</t>
  </si>
  <si>
    <t>GAURAV CHAUDHARY</t>
  </si>
  <si>
    <t>CHANDAN CHAURASIYA</t>
  </si>
  <si>
    <t>LOOKS</t>
  </si>
  <si>
    <t>RANDEEP SINGH</t>
  </si>
  <si>
    <t>SNEHA SANJEEV LUNKAD</t>
  </si>
  <si>
    <t>MARKOBENZ</t>
  </si>
  <si>
    <t>GAURANG MANUBHAI SHAH</t>
  </si>
  <si>
    <t>BANKIM LALLUBHAI MEHTA</t>
  </si>
  <si>
    <t>MISHTANN</t>
  </si>
  <si>
    <t>HITESHKUMAR GAURISHANKAR PATEL</t>
  </si>
  <si>
    <t>ANTARA INDIA EVERGREEN FUND LTD</t>
  </si>
  <si>
    <t>MMLF</t>
  </si>
  <si>
    <t>KARMRAJSINH RAJENDRASINH PARMAR</t>
  </si>
  <si>
    <t>MPCOSEMB</t>
  </si>
  <si>
    <t>VENU MADHAVA KAPARTHY</t>
  </si>
  <si>
    <t>NAVKAR</t>
  </si>
  <si>
    <t>DIPAKKUMAR CHIMANLAL SHAH</t>
  </si>
  <si>
    <t>NEWLIGHT</t>
  </si>
  <si>
    <t>SMITA KHURANA</t>
  </si>
  <si>
    <t>PROFINC</t>
  </si>
  <si>
    <t>AMIT SHARMA</t>
  </si>
  <si>
    <t>MANISH KUMAR</t>
  </si>
  <si>
    <t>RAJNISH</t>
  </si>
  <si>
    <t>CRAFT EMERGING MARKET FUND PCC- ELITE CAPITAL FUND</t>
  </si>
  <si>
    <t>RDBRIL</t>
  </si>
  <si>
    <t>FAITHFUL VANIJYA PRIVATE LIMITED</t>
  </si>
  <si>
    <t>RFLL</t>
  </si>
  <si>
    <t>JAYDEVSINH JADEJA</t>
  </si>
  <si>
    <t>MAHIDEEPSINH RAGHUVIRSINH GOHIL</t>
  </si>
  <si>
    <t>KIRAN MITTAL</t>
  </si>
  <si>
    <t>RGRL</t>
  </si>
  <si>
    <t>GULAM JAINUL ABEDIN SHAIKH</t>
  </si>
  <si>
    <t>SMIFS</t>
  </si>
  <si>
    <t>ANTRIKSH VYAPAAR LIMITED</t>
  </si>
  <si>
    <t>SYLPH TECHNOLOGIES LIMITED</t>
  </si>
  <si>
    <t>SONAR BANGLA CAREER ACADEMY PRIVATE LIMITED</t>
  </si>
  <si>
    <t>ARYADEEP INFRAHOMES PRIVATE LIMITED</t>
  </si>
  <si>
    <t>ISH TRAVEL &amp; TOURS PRIVATE LIMITED</t>
  </si>
  <si>
    <t>RUSHABH PRAKASH SHAH HUF</t>
  </si>
  <si>
    <t>KAVIN PRAKASH SHAH HUF</t>
  </si>
  <si>
    <t>STERPOW</t>
  </si>
  <si>
    <t>DHARMENDRA GORAKHCHAND SANGHVI</t>
  </si>
  <si>
    <t>KANTA DEVI SAMDARIA</t>
  </si>
  <si>
    <t>SUNRETAIL</t>
  </si>
  <si>
    <t>RAJESH KUMAR SINGH</t>
  </si>
  <si>
    <t>SHASHIKANT SHARMA</t>
  </si>
  <si>
    <t>TIGERLOGS</t>
  </si>
  <si>
    <t>RADIANT GLOBAL FUND-CLASS B PARTICIPATING SHARES</t>
  </si>
  <si>
    <t>NORTH STAR OPPORTUNITIES FUND VCC-BULL VALUE INCORPORATED VCC SUB-FUND</t>
  </si>
  <si>
    <t>TRANSPACT</t>
  </si>
  <si>
    <t>DEEPAK HEMRAJ GALA</t>
  </si>
  <si>
    <t>AZMAT TRADERS LLP</t>
  </si>
  <si>
    <t>AMIT PRABHAKAR WADEKAR</t>
  </si>
  <si>
    <t>VASUDHAGAM</t>
  </si>
  <si>
    <t>YOGESH JOTIRAM KALE</t>
  </si>
  <si>
    <t>SANJAY DATTARAM KHANVILKAR</t>
  </si>
  <si>
    <t>DEV GANPAT PAWAR</t>
  </si>
  <si>
    <t>VISTARAMAR</t>
  </si>
  <si>
    <t>KAILASHBEN ASHOKKUMAR PATEL</t>
  </si>
  <si>
    <t>VMS</t>
  </si>
  <si>
    <t>ASHOKBHAI MADHUBHAI KORAT</t>
  </si>
  <si>
    <t>VAXFAB ENTERPRISES LIMITED</t>
  </si>
  <si>
    <t>VIDEEP KABRA BENEFICIARY TRUST</t>
  </si>
  <si>
    <t>AFIL</t>
  </si>
  <si>
    <t>Akme Fintrade (India) Ltd</t>
  </si>
  <si>
    <t>GAGANBASE VINCOM PRIVATE LTD</t>
  </si>
  <si>
    <t>ANUPAM  GUPTA</t>
  </si>
  <si>
    <t>MUDUPULAVEMULA SURENDRANADHA REDDY</t>
  </si>
  <si>
    <t>YUGA STOCKS AND COMMODITIES PRIVATE LIMITED  .</t>
  </si>
  <si>
    <t>QE SECURITIES LLP</t>
  </si>
  <si>
    <t>GRAVITON RESEARCH CAPITAL LLP</t>
  </si>
  <si>
    <t>ARIHANTCAP</t>
  </si>
  <si>
    <t>Arihant Capital Mkts Ltd</t>
  </si>
  <si>
    <t>PARTH INFIN BROKERS PVT LTD</t>
  </si>
  <si>
    <t>CRONY VYAPAR PVT LTD</t>
  </si>
  <si>
    <t>ARROWGREEN</t>
  </si>
  <si>
    <t>Arrow Greentech Limited</t>
  </si>
  <si>
    <t>MAGPRO SECURITIES PVT LTD</t>
  </si>
  <si>
    <t>AURUM</t>
  </si>
  <si>
    <t>Aurum PropTech Limited</t>
  </si>
  <si>
    <t>GHALLA BHANSALI STOCK BROKERS PRIVATE LIMITED</t>
  </si>
  <si>
    <t>Avanti Feeds Limited</t>
  </si>
  <si>
    <t>COASTCORP</t>
  </si>
  <si>
    <t>Coastal Corporation Ltd</t>
  </si>
  <si>
    <t>DAVANGERE</t>
  </si>
  <si>
    <t>Davangere Sugar Company L</t>
  </si>
  <si>
    <t>EMSLIMITED</t>
  </si>
  <si>
    <t>EMS Limited</t>
  </si>
  <si>
    <t>GPECO</t>
  </si>
  <si>
    <t>GP Eco Solutions India L</t>
  </si>
  <si>
    <t>SUMICKSHA BANSAL</t>
  </si>
  <si>
    <t>HCC</t>
  </si>
  <si>
    <t>Hindustan Construc Co.</t>
  </si>
  <si>
    <t>The India Cements Limited</t>
  </si>
  <si>
    <t>KATARIA</t>
  </si>
  <si>
    <t>Kataria Industries Ltd</t>
  </si>
  <si>
    <t>CINCO STOCK VISION LLP</t>
  </si>
  <si>
    <t>STATSOL RESEARCH LLP</t>
  </si>
  <si>
    <t>MACOBSTECH</t>
  </si>
  <si>
    <t>Macobs Technologies Ltd</t>
  </si>
  <si>
    <t>SPRING VENTURES</t>
  </si>
  <si>
    <t>CHOWDRY ASSOCIATES</t>
  </si>
  <si>
    <t>GAURANG JITENDRA PAREKH</t>
  </si>
  <si>
    <t>JITENDRA BABUBHAI PAREKH</t>
  </si>
  <si>
    <t>MONIKA  GARG</t>
  </si>
  <si>
    <t>INDIRA BURMAN</t>
  </si>
  <si>
    <t>MOUNTAIN VENTURES</t>
  </si>
  <si>
    <t>MANOMAY</t>
  </si>
  <si>
    <t>Manomay Tex India Ltd</t>
  </si>
  <si>
    <t>NAV CAPITAL VCC - NAV CAPITAL EMERGING STAR FUND</t>
  </si>
  <si>
    <t>MOS</t>
  </si>
  <si>
    <t>Mos Utility Limited</t>
  </si>
  <si>
    <t>HEMALI PATHIK THAKKAR</t>
  </si>
  <si>
    <t>SMITAL SURESH THAKKAR</t>
  </si>
  <si>
    <t>MVGJL</t>
  </si>
  <si>
    <t>Manoj Vaibhav Gem N Jew L</t>
  </si>
  <si>
    <t>NISHCHAYA TRADINGS PRIVATE LIMITED</t>
  </si>
  <si>
    <t>NEPHROCARE</t>
  </si>
  <si>
    <t>Nephro Care India Limited</t>
  </si>
  <si>
    <t>MANSI SHARE AND STOCK ADVISORS PVT LTD</t>
  </si>
  <si>
    <t>PRIZOR</t>
  </si>
  <si>
    <t>Prizor Viztech Limited</t>
  </si>
  <si>
    <t>GOWTHAMAN ABILASH</t>
  </si>
  <si>
    <t>RADHIKAJWE</t>
  </si>
  <si>
    <t>Radhika Jeweltech Limited</t>
  </si>
  <si>
    <t>RATNAVEER</t>
  </si>
  <si>
    <t>Ratnaveer Precision Eng L</t>
  </si>
  <si>
    <t>REFRACTORY</t>
  </si>
  <si>
    <t>Refractory Shapes Limited</t>
  </si>
  <si>
    <t>ROLLT</t>
  </si>
  <si>
    <t>Rollatainers Limited</t>
  </si>
  <si>
    <t>SPARK FINANCE</t>
  </si>
  <si>
    <t>RSSOFTWARE</t>
  </si>
  <si>
    <t>R. S. Software (I) Ltd.</t>
  </si>
  <si>
    <t>ANANT JAIN</t>
  </si>
  <si>
    <t>SAGARDEEP</t>
  </si>
  <si>
    <t>Sagardeep Alloys Limited</t>
  </si>
  <si>
    <t>SKSE SECURITIES LTD</t>
  </si>
  <si>
    <t>SAHAJSOLAR</t>
  </si>
  <si>
    <t>Sahaj Solar Limited</t>
  </si>
  <si>
    <t>SUNIL SHARMA</t>
  </si>
  <si>
    <t>DEEPAK DHANJI PATEL</t>
  </si>
  <si>
    <t>TBZ</t>
  </si>
  <si>
    <t>Trib Bhimji Zaveri Ltd</t>
  </si>
  <si>
    <t>THYROCARE</t>
  </si>
  <si>
    <t>Thyrocare Tech Ltd</t>
  </si>
  <si>
    <t>MATHISYS ADVISORS LLP</t>
  </si>
  <si>
    <t>HJS SECURITIES PRIVATE LIMITED</t>
  </si>
  <si>
    <t>UCL</t>
  </si>
  <si>
    <t>Ushanti Colour Chem Ltd</t>
  </si>
  <si>
    <t>S D INVESTMENTS</t>
  </si>
  <si>
    <t>VAISHALI</t>
  </si>
  <si>
    <t>Vaishali Pharma Limited</t>
  </si>
  <si>
    <t>ELDORADO BIOTECH PVT LTD</t>
  </si>
  <si>
    <t>WINNY</t>
  </si>
  <si>
    <t>Winny Immigra &amp; Edu Ser L</t>
  </si>
  <si>
    <t>BHAWARLAL A GANDHI HUF</t>
  </si>
  <si>
    <t>CELEBRITY</t>
  </si>
  <si>
    <t>Celebrity Fashions Limite</t>
  </si>
  <si>
    <t>CHARATH RAM NARSIMHAN</t>
  </si>
  <si>
    <t>GANESH S S</t>
  </si>
  <si>
    <t>GANGAFORGE</t>
  </si>
  <si>
    <t>Ganga Forging Limited</t>
  </si>
  <si>
    <t>SWETSAM STOCK HOLDING PRIVATE LIMITED</t>
  </si>
  <si>
    <t>MAHICKRA</t>
  </si>
  <si>
    <t>Mahickra Chemical Limited</t>
  </si>
  <si>
    <t>GANDHI ASHISHKUMAR CHAMPAKLAL</t>
  </si>
  <si>
    <t>FASHION SUITINGS PVT LTD</t>
  </si>
  <si>
    <t>EMINENCE GLOBAL FUND PCC- EUBILIA CAPITAL PARTNERS FUND I</t>
  </si>
  <si>
    <t>RUSHIL</t>
  </si>
  <si>
    <t>Rushil Decor Limited</t>
  </si>
  <si>
    <t>SUMANT KAPUR</t>
  </si>
  <si>
    <t>SARTELE</t>
  </si>
  <si>
    <t>Sar Televenture Limited</t>
  </si>
  <si>
    <t>ASTON MULTITRADE PRIVATE LIMITED</t>
  </si>
  <si>
    <t>SEAMECLTD</t>
  </si>
  <si>
    <t>SEAMEC Limited</t>
  </si>
  <si>
    <t>PUESH KUMAR GUPTA</t>
  </si>
  <si>
    <t>VSTIND</t>
  </si>
  <si>
    <t>VST Industries Ltd.</t>
  </si>
  <si>
    <t>DERIVE TRADING &amp; RESORTS PVT LTD</t>
  </si>
  <si>
    <t>LIMITED DAMANI ESTATE AND FINANCE PRIVATE</t>
  </si>
  <si>
    <t>KRISHNA AWTAR KABRA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</si>
</sst>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82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7" fillId="4" borderId="28" xfId="0" applyFont="1" applyFill="1" applyBorder="1" applyAlignment="1">
      <alignment horizontal="left" vertical="center" wrapText="1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7" fillId="47" borderId="28" xfId="0" applyFont="1" applyFill="1" applyBorder="1"/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8" fillId="46" borderId="28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0" fontId="38" fillId="41" borderId="40" xfId="0" applyFont="1" applyFill="1" applyBorder="1" applyAlignment="1">
      <alignment horizontal="center" vertical="center"/>
    </xf>
    <xf numFmtId="2" fontId="38" fillId="41" borderId="2" xfId="0" applyNumberFormat="1" applyFont="1" applyFill="1" applyBorder="1" applyAlignment="1">
      <alignment horizontal="center" vertical="center"/>
    </xf>
    <xf numFmtId="166" fontId="37" fillId="41" borderId="2" xfId="0" applyNumberFormat="1" applyFont="1" applyFill="1" applyBorder="1" applyAlignment="1">
      <alignment horizontal="center" vertical="center"/>
    </xf>
    <xf numFmtId="0" fontId="38" fillId="41" borderId="2" xfId="0" applyFont="1" applyFill="1" applyBorder="1" applyAlignment="1">
      <alignment horizontal="center" vertical="center"/>
    </xf>
    <xf numFmtId="16" fontId="37" fillId="42" borderId="2" xfId="0" applyNumberFormat="1" applyFont="1" applyFill="1" applyBorder="1" applyAlignment="1">
      <alignment horizontal="center" vertical="center"/>
    </xf>
    <xf numFmtId="0" fontId="38" fillId="46" borderId="40" xfId="0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2" fontId="38" fillId="46" borderId="2" xfId="0" applyNumberFormat="1" applyFont="1" applyFill="1" applyBorder="1" applyAlignment="1">
      <alignment horizontal="center" vertical="center"/>
    </xf>
    <xf numFmtId="166" fontId="37" fillId="46" borderId="2" xfId="0" applyNumberFormat="1" applyFont="1" applyFill="1" applyBorder="1" applyAlignment="1">
      <alignment horizontal="center" vertical="center"/>
    </xf>
    <xf numFmtId="0" fontId="38" fillId="46" borderId="2" xfId="0" applyFont="1" applyFill="1" applyBorder="1" applyAlignment="1">
      <alignment horizontal="center" vertical="center"/>
    </xf>
    <xf numFmtId="16" fontId="37" fillId="47" borderId="2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37" fillId="43" borderId="28" xfId="0" applyFont="1" applyFill="1" applyBorder="1" applyAlignment="1">
      <alignment horizontal="center" vertical="center"/>
    </xf>
    <xf numFmtId="16" fontId="37" fillId="43" borderId="28" xfId="0" applyNumberFormat="1" applyFont="1" applyFill="1" applyBorder="1" applyAlignment="1">
      <alignment horizontal="center" vertical="center"/>
    </xf>
    <xf numFmtId="0" fontId="37" fillId="43" borderId="28" xfId="0" applyFont="1" applyFill="1" applyBorder="1"/>
    <xf numFmtId="0" fontId="38" fillId="43" borderId="28" xfId="0" applyFont="1" applyFill="1" applyBorder="1" applyAlignment="1">
      <alignment horizontal="center" vertical="center"/>
    </xf>
    <xf numFmtId="0" fontId="38" fillId="48" borderId="40" xfId="0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2" fontId="38" fillId="48" borderId="2" xfId="0" applyNumberFormat="1" applyFont="1" applyFill="1" applyBorder="1" applyAlignment="1">
      <alignment horizontal="center" vertical="center"/>
    </xf>
    <xf numFmtId="166" fontId="37" fillId="48" borderId="2" xfId="0" applyNumberFormat="1" applyFont="1" applyFill="1" applyBorder="1" applyAlignment="1">
      <alignment horizontal="center" vertical="center"/>
    </xf>
    <xf numFmtId="0" fontId="38" fillId="48" borderId="2" xfId="0" applyFont="1" applyFill="1" applyBorder="1" applyAlignment="1">
      <alignment horizontal="center" vertical="center"/>
    </xf>
    <xf numFmtId="16" fontId="37" fillId="43" borderId="2" xfId="0" applyNumberFormat="1" applyFont="1" applyFill="1" applyBorder="1" applyAlignment="1">
      <alignment horizontal="center" vertical="center"/>
    </xf>
    <xf numFmtId="0" fontId="38" fillId="42" borderId="38" xfId="0" applyFont="1" applyFill="1" applyBorder="1" applyAlignment="1">
      <alignment horizontal="center" vertical="center"/>
    </xf>
    <xf numFmtId="16" fontId="37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0" fillId="42" borderId="28" xfId="0" applyFill="1" applyBorder="1"/>
    <xf numFmtId="0" fontId="0" fillId="42" borderId="28" xfId="0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16" fontId="37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/>
    <xf numFmtId="0" fontId="38" fillId="46" borderId="41" xfId="0" applyFont="1" applyFill="1" applyBorder="1" applyAlignment="1">
      <alignment horizontal="center" vertical="center"/>
    </xf>
    <xf numFmtId="0" fontId="37" fillId="46" borderId="7" xfId="0" applyFont="1" applyFill="1" applyBorder="1" applyAlignment="1">
      <alignment horizontal="center" vertical="center"/>
    </xf>
    <xf numFmtId="2" fontId="38" fillId="46" borderId="7" xfId="0" applyNumberFormat="1" applyFont="1" applyFill="1" applyBorder="1" applyAlignment="1">
      <alignment horizontal="center" vertical="center"/>
    </xf>
    <xf numFmtId="166" fontId="37" fillId="46" borderId="7" xfId="0" applyNumberFormat="1" applyFont="1" applyFill="1" applyBorder="1" applyAlignment="1">
      <alignment horizontal="center" vertical="center"/>
    </xf>
    <xf numFmtId="0" fontId="38" fillId="46" borderId="7" xfId="0" applyFont="1" applyFill="1" applyBorder="1" applyAlignment="1">
      <alignment horizontal="center" vertical="center"/>
    </xf>
    <xf numFmtId="16" fontId="37" fillId="47" borderId="7" xfId="0" applyNumberFormat="1" applyFont="1" applyFill="1" applyBorder="1" applyAlignment="1">
      <alignment horizontal="center" vertical="center"/>
    </xf>
    <xf numFmtId="0" fontId="37" fillId="42" borderId="42" xfId="0" applyFont="1" applyFill="1" applyBorder="1" applyAlignment="1">
      <alignment horizontal="center" vertical="center"/>
    </xf>
    <xf numFmtId="16" fontId="37" fillId="42" borderId="42" xfId="0" applyNumberFormat="1" applyFont="1" applyFill="1" applyBorder="1" applyAlignment="1">
      <alignment horizontal="center" vertical="center"/>
    </xf>
    <xf numFmtId="0" fontId="37" fillId="42" borderId="42" xfId="0" applyFont="1" applyFill="1" applyBorder="1"/>
    <xf numFmtId="0" fontId="37" fillId="41" borderId="43" xfId="0" applyFont="1" applyFill="1" applyBorder="1" applyAlignment="1">
      <alignment horizontal="center" vertical="center"/>
    </xf>
    <xf numFmtId="2" fontId="38" fillId="41" borderId="43" xfId="0" applyNumberFormat="1" applyFont="1" applyFill="1" applyBorder="1" applyAlignment="1">
      <alignment horizontal="center" vertical="center"/>
    </xf>
    <xf numFmtId="166" fontId="37" fillId="41" borderId="43" xfId="0" applyNumberFormat="1" applyFont="1" applyFill="1" applyBorder="1" applyAlignment="1">
      <alignment horizontal="center" vertical="center"/>
    </xf>
    <xf numFmtId="0" fontId="38" fillId="41" borderId="43" xfId="0" applyFont="1" applyFill="1" applyBorder="1" applyAlignment="1">
      <alignment horizontal="center" vertical="center"/>
    </xf>
    <xf numFmtId="16" fontId="37" fillId="42" borderId="43" xfId="0" applyNumberFormat="1" applyFont="1" applyFill="1" applyBorder="1" applyAlignment="1">
      <alignment horizontal="center" vertical="center"/>
    </xf>
    <xf numFmtId="0" fontId="61" fillId="0" borderId="0" xfId="0" applyFont="1"/>
    <xf numFmtId="0" fontId="4" fillId="47" borderId="28" xfId="0" applyFont="1" applyFill="1" applyBorder="1" applyAlignment="1">
      <alignment horizontal="center" vertical="center"/>
    </xf>
    <xf numFmtId="165" fontId="37" fillId="47" borderId="28" xfId="0" applyNumberFormat="1" applyFont="1" applyFill="1" applyBorder="1" applyAlignment="1">
      <alignment horizontal="center" vertical="center"/>
    </xf>
    <xf numFmtId="15" fontId="4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left"/>
    </xf>
    <xf numFmtId="43" fontId="37" fillId="47" borderId="28" xfId="0" applyNumberFormat="1" applyFont="1" applyFill="1" applyBorder="1" applyAlignment="1">
      <alignment horizontal="center" vertical="top"/>
    </xf>
    <xf numFmtId="2" fontId="37" fillId="46" borderId="28" xfId="0" applyNumberFormat="1" applyFont="1" applyFill="1" applyBorder="1" applyAlignment="1">
      <alignment horizontal="center" vertical="center"/>
    </xf>
    <xf numFmtId="10" fontId="37" fillId="46" borderId="28" xfId="0" applyNumberFormat="1" applyFont="1" applyFill="1" applyBorder="1" applyAlignment="1">
      <alignment horizontal="center" vertical="center" wrapText="1"/>
    </xf>
    <xf numFmtId="16" fontId="37" fillId="46" borderId="28" xfId="0" applyNumberFormat="1" applyFont="1" applyFill="1" applyBorder="1" applyAlignment="1">
      <alignment horizontal="center" vertical="center"/>
    </xf>
    <xf numFmtId="2" fontId="38" fillId="47" borderId="28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  <xf numFmtId="16" fontId="37" fillId="42" borderId="38" xfId="0" applyNumberFormat="1" applyFont="1" applyFill="1" applyBorder="1" applyAlignment="1">
      <alignment horizontal="center" vertical="center"/>
    </xf>
    <xf numFmtId="16" fontId="37" fillId="42" borderId="42" xfId="0" applyNumberFormat="1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42" xfId="0" applyFont="1" applyFill="1" applyBorder="1" applyAlignment="1">
      <alignment horizontal="center" vertical="center"/>
    </xf>
    <xf numFmtId="0" fontId="38" fillId="41" borderId="38" xfId="0" applyFont="1" applyFill="1" applyBorder="1" applyAlignment="1">
      <alignment horizontal="center" vertical="center"/>
    </xf>
    <xf numFmtId="0" fontId="38" fillId="41" borderId="42" xfId="0" applyFont="1" applyFill="1" applyBorder="1" applyAlignment="1">
      <alignment horizontal="center" vertical="center"/>
    </xf>
    <xf numFmtId="166" fontId="37" fillId="41" borderId="38" xfId="0" applyNumberFormat="1" applyFont="1" applyFill="1" applyBorder="1" applyAlignment="1">
      <alignment horizontal="center" vertical="center"/>
    </xf>
    <xf numFmtId="166" fontId="37" fillId="41" borderId="42" xfId="0" applyNumberFormat="1" applyFont="1" applyFill="1" applyBorder="1" applyAlignment="1">
      <alignment horizontal="center" vertical="center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topLeftCell="A3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45498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45498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5" t="s">
        <v>16</v>
      </c>
      <c r="B9" s="367" t="s">
        <v>17</v>
      </c>
      <c r="C9" s="367" t="s">
        <v>18</v>
      </c>
      <c r="D9" s="367" t="s">
        <v>19</v>
      </c>
      <c r="E9" s="26" t="s">
        <v>20</v>
      </c>
      <c r="F9" s="26" t="s">
        <v>21</v>
      </c>
      <c r="G9" s="362" t="s">
        <v>22</v>
      </c>
      <c r="H9" s="363"/>
      <c r="I9" s="364"/>
      <c r="J9" s="362" t="s">
        <v>23</v>
      </c>
      <c r="K9" s="363"/>
      <c r="L9" s="364"/>
      <c r="M9" s="26"/>
      <c r="N9" s="27"/>
      <c r="O9" s="27"/>
      <c r="P9" s="27"/>
    </row>
    <row r="10" spans="1:16" ht="38.25">
      <c r="A10" s="366"/>
      <c r="B10" s="368"/>
      <c r="C10" s="368"/>
      <c r="D10" s="368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45498</v>
      </c>
      <c r="E11" s="204">
        <v>24388.75</v>
      </c>
      <c r="F11" s="204">
        <v>24386.433333333334</v>
      </c>
      <c r="G11" s="203">
        <v>24283.866666666669</v>
      </c>
      <c r="H11" s="203">
        <v>24178.983333333334</v>
      </c>
      <c r="I11" s="203">
        <v>24076.416666666668</v>
      </c>
      <c r="J11" s="203">
        <v>24491.316666666669</v>
      </c>
      <c r="K11" s="203">
        <v>24593.883333333335</v>
      </c>
      <c r="L11" s="203">
        <v>24698.76666666667</v>
      </c>
      <c r="M11" s="202">
        <v>24489</v>
      </c>
      <c r="N11" s="202">
        <v>24281.55</v>
      </c>
      <c r="O11" s="202">
        <v>18284525</v>
      </c>
      <c r="P11" s="205">
        <v>8.7021981778458157E-2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45504</v>
      </c>
      <c r="E12" s="204">
        <v>51401.1</v>
      </c>
      <c r="F12" s="204">
        <v>51432.316666666673</v>
      </c>
      <c r="G12" s="203">
        <v>50889.783333333347</v>
      </c>
      <c r="H12" s="203">
        <v>50378.466666666674</v>
      </c>
      <c r="I12" s="203">
        <v>49835.933333333349</v>
      </c>
      <c r="J12" s="203">
        <v>51943.633333333346</v>
      </c>
      <c r="K12" s="203">
        <v>52486.166666666672</v>
      </c>
      <c r="L12" s="203">
        <v>52997.483333333344</v>
      </c>
      <c r="M12" s="202">
        <v>51974.85</v>
      </c>
      <c r="N12" s="202">
        <v>50921</v>
      </c>
      <c r="O12" s="202">
        <v>2564445</v>
      </c>
      <c r="P12" s="205">
        <v>0.1215174594427935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45503</v>
      </c>
      <c r="E13" s="217">
        <v>23209.55</v>
      </c>
      <c r="F13" s="217">
        <v>23213.7</v>
      </c>
      <c r="G13" s="219">
        <v>23001.7</v>
      </c>
      <c r="H13" s="219">
        <v>22793.85</v>
      </c>
      <c r="I13" s="219">
        <v>22581.85</v>
      </c>
      <c r="J13" s="219">
        <v>23421.550000000003</v>
      </c>
      <c r="K13" s="219">
        <v>23633.550000000003</v>
      </c>
      <c r="L13" s="219">
        <v>23841.400000000005</v>
      </c>
      <c r="M13" s="220">
        <v>23425.7</v>
      </c>
      <c r="N13" s="220">
        <v>23005.85</v>
      </c>
      <c r="O13" s="220">
        <v>70450</v>
      </c>
      <c r="P13" s="221">
        <v>-4.9257759784075573E-2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45502</v>
      </c>
      <c r="E14" s="217">
        <v>12475.85</v>
      </c>
      <c r="F14" s="217">
        <v>12433.683333333334</v>
      </c>
      <c r="G14" s="219">
        <v>12374.566666666669</v>
      </c>
      <c r="H14" s="219">
        <v>12273.283333333335</v>
      </c>
      <c r="I14" s="219">
        <v>12214.16666666667</v>
      </c>
      <c r="J14" s="219">
        <v>12534.966666666669</v>
      </c>
      <c r="K14" s="219">
        <v>12594.083333333334</v>
      </c>
      <c r="L14" s="219">
        <v>12695.366666666669</v>
      </c>
      <c r="M14" s="220">
        <v>12492.8</v>
      </c>
      <c r="N14" s="220">
        <v>12332.4</v>
      </c>
      <c r="O14" s="220">
        <v>2712850</v>
      </c>
      <c r="P14" s="221">
        <v>7.3709617526921652E-3</v>
      </c>
    </row>
    <row r="15" spans="1:16" ht="12.75" customHeight="1">
      <c r="A15" s="213">
        <v>5</v>
      </c>
      <c r="B15" s="279" t="s">
        <v>34</v>
      </c>
      <c r="C15" s="217" t="s">
        <v>854</v>
      </c>
      <c r="D15" s="218">
        <v>45499</v>
      </c>
      <c r="E15" s="217">
        <v>71951.199999999997</v>
      </c>
      <c r="F15" s="217">
        <v>71946.933333333334</v>
      </c>
      <c r="G15" s="219">
        <v>71693.916666666672</v>
      </c>
      <c r="H15" s="219">
        <v>71436.633333333331</v>
      </c>
      <c r="I15" s="219">
        <v>71183.616666666669</v>
      </c>
      <c r="J15" s="219">
        <v>72204.216666666674</v>
      </c>
      <c r="K15" s="219">
        <v>72457.233333333337</v>
      </c>
      <c r="L15" s="219">
        <v>72714.516666666677</v>
      </c>
      <c r="M15" s="220">
        <v>72199.95</v>
      </c>
      <c r="N15" s="220">
        <v>71689.649999999994</v>
      </c>
      <c r="O15" s="220">
        <v>12560</v>
      </c>
      <c r="P15" s="221">
        <v>4.059652029826015E-2</v>
      </c>
    </row>
    <row r="16" spans="1:16" ht="12.75" customHeight="1">
      <c r="A16" s="213">
        <v>6</v>
      </c>
      <c r="B16" s="225" t="s">
        <v>840</v>
      </c>
      <c r="C16" s="222" t="s">
        <v>39</v>
      </c>
      <c r="D16" s="218">
        <v>45498</v>
      </c>
      <c r="E16" s="217">
        <v>691.4</v>
      </c>
      <c r="F16" s="217">
        <v>690.21666666666658</v>
      </c>
      <c r="G16" s="219">
        <v>683.73333333333312</v>
      </c>
      <c r="H16" s="219">
        <v>676.06666666666649</v>
      </c>
      <c r="I16" s="219">
        <v>669.58333333333303</v>
      </c>
      <c r="J16" s="219">
        <v>697.88333333333321</v>
      </c>
      <c r="K16" s="219">
        <v>704.36666666666656</v>
      </c>
      <c r="L16" s="219">
        <v>712.0333333333333</v>
      </c>
      <c r="M16" s="220">
        <v>696.7</v>
      </c>
      <c r="N16" s="220">
        <v>682.55</v>
      </c>
      <c r="O16" s="220">
        <v>12510000</v>
      </c>
      <c r="P16" s="221">
        <v>-7.2216490754702005E-3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45498</v>
      </c>
      <c r="E17" s="217">
        <v>7512.1</v>
      </c>
      <c r="F17" s="217">
        <v>7517.4833333333336</v>
      </c>
      <c r="G17" s="219">
        <v>7415.9666666666672</v>
      </c>
      <c r="H17" s="219">
        <v>7319.8333333333339</v>
      </c>
      <c r="I17" s="219">
        <v>7218.3166666666675</v>
      </c>
      <c r="J17" s="219">
        <v>7613.6166666666668</v>
      </c>
      <c r="K17" s="219">
        <v>7715.1333333333332</v>
      </c>
      <c r="L17" s="219">
        <v>7811.2666666666664</v>
      </c>
      <c r="M17" s="220">
        <v>7619</v>
      </c>
      <c r="N17" s="220">
        <v>7421.35</v>
      </c>
      <c r="O17" s="220">
        <v>1664750</v>
      </c>
      <c r="P17" s="221">
        <v>-3.4647723977964624E-2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45498</v>
      </c>
      <c r="E18" s="217">
        <v>27714.5</v>
      </c>
      <c r="F18" s="217">
        <v>27688.883333333331</v>
      </c>
      <c r="G18" s="219">
        <v>27533.316666666662</v>
      </c>
      <c r="H18" s="219">
        <v>27352.133333333331</v>
      </c>
      <c r="I18" s="219">
        <v>27196.566666666662</v>
      </c>
      <c r="J18" s="219">
        <v>27870.066666666662</v>
      </c>
      <c r="K18" s="219">
        <v>28025.633333333328</v>
      </c>
      <c r="L18" s="219">
        <v>28206.816666666662</v>
      </c>
      <c r="M18" s="220">
        <v>27844.45</v>
      </c>
      <c r="N18" s="220">
        <v>27507.7</v>
      </c>
      <c r="O18" s="220">
        <v>148540</v>
      </c>
      <c r="P18" s="221">
        <v>-1.6812284882181627E-2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45498</v>
      </c>
      <c r="E19" s="217">
        <v>215.69</v>
      </c>
      <c r="F19" s="217">
        <v>216.01</v>
      </c>
      <c r="G19" s="219">
        <v>214.24999999999997</v>
      </c>
      <c r="H19" s="219">
        <v>212.80999999999997</v>
      </c>
      <c r="I19" s="219">
        <v>211.04999999999995</v>
      </c>
      <c r="J19" s="219">
        <v>217.45</v>
      </c>
      <c r="K19" s="219">
        <v>219.20999999999998</v>
      </c>
      <c r="L19" s="219">
        <v>220.65</v>
      </c>
      <c r="M19" s="220">
        <v>217.77</v>
      </c>
      <c r="N19" s="220">
        <v>214.57</v>
      </c>
      <c r="O19" s="220">
        <v>73353600</v>
      </c>
      <c r="P19" s="221">
        <v>7.0427755949292016E-3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45498</v>
      </c>
      <c r="E20" s="217">
        <v>323</v>
      </c>
      <c r="F20" s="217">
        <v>321</v>
      </c>
      <c r="G20" s="219">
        <v>316.64999999999998</v>
      </c>
      <c r="H20" s="219">
        <v>310.29999999999995</v>
      </c>
      <c r="I20" s="219">
        <v>305.94999999999993</v>
      </c>
      <c r="J20" s="219">
        <v>327.35000000000002</v>
      </c>
      <c r="K20" s="219">
        <v>331.70000000000005</v>
      </c>
      <c r="L20" s="219">
        <v>338.05000000000007</v>
      </c>
      <c r="M20" s="220">
        <v>325.35000000000002</v>
      </c>
      <c r="N20" s="220">
        <v>314.64999999999998</v>
      </c>
      <c r="O20" s="220">
        <v>44748600</v>
      </c>
      <c r="P20" s="221">
        <v>4.3976707509401913E-2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45498</v>
      </c>
      <c r="E21" s="217">
        <v>2620.3000000000002</v>
      </c>
      <c r="F21" s="217">
        <v>2630.6166666666668</v>
      </c>
      <c r="G21" s="219">
        <v>2602.6833333333334</v>
      </c>
      <c r="H21" s="219">
        <v>2585.0666666666666</v>
      </c>
      <c r="I21" s="219">
        <v>2557.1333333333332</v>
      </c>
      <c r="J21" s="219">
        <v>2648.2333333333336</v>
      </c>
      <c r="K21" s="219">
        <v>2676.166666666667</v>
      </c>
      <c r="L21" s="219">
        <v>2693.7833333333338</v>
      </c>
      <c r="M21" s="220">
        <v>2658.55</v>
      </c>
      <c r="N21" s="220">
        <v>2613</v>
      </c>
      <c r="O21" s="220">
        <v>4654500</v>
      </c>
      <c r="P21" s="221">
        <v>-3.6604161315181094E-3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45498</v>
      </c>
      <c r="E22" s="217">
        <v>2972.5</v>
      </c>
      <c r="F22" s="217">
        <v>2978.0666666666671</v>
      </c>
      <c r="G22" s="219">
        <v>2950.5833333333339</v>
      </c>
      <c r="H22" s="219">
        <v>2928.666666666667</v>
      </c>
      <c r="I22" s="219">
        <v>2901.1833333333338</v>
      </c>
      <c r="J22" s="219">
        <v>2999.983333333334</v>
      </c>
      <c r="K22" s="219">
        <v>3027.4666666666667</v>
      </c>
      <c r="L22" s="219">
        <v>3049.3833333333341</v>
      </c>
      <c r="M22" s="220">
        <v>3005.55</v>
      </c>
      <c r="N22" s="220">
        <v>2956.15</v>
      </c>
      <c r="O22" s="220">
        <v>17575500</v>
      </c>
      <c r="P22" s="221">
        <v>9.0076125520994806E-3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45498</v>
      </c>
      <c r="E23" s="217">
        <v>1481.65</v>
      </c>
      <c r="F23" s="217">
        <v>1490.5666666666666</v>
      </c>
      <c r="G23" s="219">
        <v>1467.8333333333333</v>
      </c>
      <c r="H23" s="219">
        <v>1454.0166666666667</v>
      </c>
      <c r="I23" s="219">
        <v>1431.2833333333333</v>
      </c>
      <c r="J23" s="219">
        <v>1504.3833333333332</v>
      </c>
      <c r="K23" s="219">
        <v>1527.1166666666668</v>
      </c>
      <c r="L23" s="219">
        <v>1540.9333333333332</v>
      </c>
      <c r="M23" s="220">
        <v>1513.3</v>
      </c>
      <c r="N23" s="220">
        <v>1476.75</v>
      </c>
      <c r="O23" s="220">
        <v>27901200</v>
      </c>
      <c r="P23" s="221">
        <v>-2.8733167510078053E-3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45498</v>
      </c>
      <c r="E24" s="217">
        <v>5190.45</v>
      </c>
      <c r="F24" s="217">
        <v>5206.9833333333336</v>
      </c>
      <c r="G24" s="219">
        <v>5139.9666666666672</v>
      </c>
      <c r="H24" s="219">
        <v>5089.4833333333336</v>
      </c>
      <c r="I24" s="219">
        <v>5022.4666666666672</v>
      </c>
      <c r="J24" s="219">
        <v>5257.4666666666672</v>
      </c>
      <c r="K24" s="219">
        <v>5324.4833333333336</v>
      </c>
      <c r="L24" s="219">
        <v>5374.9666666666672</v>
      </c>
      <c r="M24" s="220">
        <v>5274</v>
      </c>
      <c r="N24" s="220">
        <v>5156.5</v>
      </c>
      <c r="O24" s="220">
        <v>1592000</v>
      </c>
      <c r="P24" s="221">
        <v>1.6148592583136528E-2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45498</v>
      </c>
      <c r="E25" s="217">
        <v>683.35</v>
      </c>
      <c r="F25" s="217">
        <v>685.18333333333339</v>
      </c>
      <c r="G25" s="219">
        <v>678.51666666666677</v>
      </c>
      <c r="H25" s="219">
        <v>673.68333333333339</v>
      </c>
      <c r="I25" s="219">
        <v>667.01666666666677</v>
      </c>
      <c r="J25" s="219">
        <v>690.01666666666677</v>
      </c>
      <c r="K25" s="219">
        <v>696.68333333333328</v>
      </c>
      <c r="L25" s="219">
        <v>701.51666666666677</v>
      </c>
      <c r="M25" s="220">
        <v>691.85</v>
      </c>
      <c r="N25" s="220">
        <v>680.35</v>
      </c>
      <c r="O25" s="220">
        <v>32455800</v>
      </c>
      <c r="P25" s="221">
        <v>-1.8293678880601079E-2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45498</v>
      </c>
      <c r="E26" s="217">
        <v>6416.9</v>
      </c>
      <c r="F26" s="217">
        <v>6401.5</v>
      </c>
      <c r="G26" s="219">
        <v>6364.15</v>
      </c>
      <c r="H26" s="219">
        <v>6311.4</v>
      </c>
      <c r="I26" s="219">
        <v>6274.0499999999993</v>
      </c>
      <c r="J26" s="219">
        <v>6454.25</v>
      </c>
      <c r="K26" s="219">
        <v>6491.6</v>
      </c>
      <c r="L26" s="219">
        <v>6544.35</v>
      </c>
      <c r="M26" s="220">
        <v>6438.85</v>
      </c>
      <c r="N26" s="220">
        <v>6348.75</v>
      </c>
      <c r="O26" s="220">
        <v>1636375</v>
      </c>
      <c r="P26" s="221">
        <v>2.6584065244667502E-2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45498</v>
      </c>
      <c r="E27" s="217">
        <v>535.29999999999995</v>
      </c>
      <c r="F27" s="217">
        <v>529.63333333333333</v>
      </c>
      <c r="G27" s="219">
        <v>521.31666666666661</v>
      </c>
      <c r="H27" s="219">
        <v>507.33333333333326</v>
      </c>
      <c r="I27" s="219">
        <v>499.01666666666654</v>
      </c>
      <c r="J27" s="219">
        <v>543.61666666666667</v>
      </c>
      <c r="K27" s="219">
        <v>551.93333333333351</v>
      </c>
      <c r="L27" s="219">
        <v>565.91666666666674</v>
      </c>
      <c r="M27" s="220">
        <v>537.95000000000005</v>
      </c>
      <c r="N27" s="220">
        <v>515.65</v>
      </c>
      <c r="O27" s="220">
        <v>12219600</v>
      </c>
      <c r="P27" s="221">
        <v>1.1397214014352047E-2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45498</v>
      </c>
      <c r="E28" s="217">
        <v>232.24</v>
      </c>
      <c r="F28" s="217">
        <v>230.80333333333331</v>
      </c>
      <c r="G28" s="219">
        <v>228.32666666666663</v>
      </c>
      <c r="H28" s="219">
        <v>224.4133333333333</v>
      </c>
      <c r="I28" s="219">
        <v>221.93666666666661</v>
      </c>
      <c r="J28" s="219">
        <v>234.71666666666664</v>
      </c>
      <c r="K28" s="219">
        <v>237.19333333333333</v>
      </c>
      <c r="L28" s="219">
        <v>241.10666666666665</v>
      </c>
      <c r="M28" s="220">
        <v>233.28</v>
      </c>
      <c r="N28" s="220">
        <v>226.89</v>
      </c>
      <c r="O28" s="220">
        <v>81075000</v>
      </c>
      <c r="P28" s="221">
        <v>1.686943434090054E-2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45498</v>
      </c>
      <c r="E29" s="217">
        <v>2917.6</v>
      </c>
      <c r="F29" s="217">
        <v>2911.4833333333336</v>
      </c>
      <c r="G29" s="219">
        <v>2894.8166666666671</v>
      </c>
      <c r="H29" s="219">
        <v>2872.0333333333333</v>
      </c>
      <c r="I29" s="219">
        <v>2855.3666666666668</v>
      </c>
      <c r="J29" s="219">
        <v>2934.2666666666673</v>
      </c>
      <c r="K29" s="219">
        <v>2950.9333333333334</v>
      </c>
      <c r="L29" s="219">
        <v>2973.7166666666676</v>
      </c>
      <c r="M29" s="220">
        <v>2928.15</v>
      </c>
      <c r="N29" s="220">
        <v>2888.7</v>
      </c>
      <c r="O29" s="220">
        <v>13506400</v>
      </c>
      <c r="P29" s="221">
        <v>-4.1854657926846568E-2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45498</v>
      </c>
      <c r="E30" s="217">
        <v>2203.6999999999998</v>
      </c>
      <c r="F30" s="217">
        <v>2212.9666666666667</v>
      </c>
      <c r="G30" s="219">
        <v>2190.2833333333333</v>
      </c>
      <c r="H30" s="219">
        <v>2176.8666666666668</v>
      </c>
      <c r="I30" s="219">
        <v>2154.1833333333334</v>
      </c>
      <c r="J30" s="219">
        <v>2226.3833333333332</v>
      </c>
      <c r="K30" s="219">
        <v>2249.0666666666666</v>
      </c>
      <c r="L30" s="219">
        <v>2262.4833333333331</v>
      </c>
      <c r="M30" s="220">
        <v>2235.65</v>
      </c>
      <c r="N30" s="220">
        <v>2199.5500000000002</v>
      </c>
      <c r="O30" s="220">
        <v>3417137</v>
      </c>
      <c r="P30" s="221">
        <v>7.6839826839826837E-3</v>
      </c>
    </row>
    <row r="31" spans="1:16" ht="12.75" customHeight="1">
      <c r="A31" s="213">
        <v>21</v>
      </c>
      <c r="B31" s="225" t="s">
        <v>840</v>
      </c>
      <c r="C31" s="217" t="s">
        <v>60</v>
      </c>
      <c r="D31" s="218">
        <v>45498</v>
      </c>
      <c r="E31" s="217">
        <v>7296.85</v>
      </c>
      <c r="F31" s="217">
        <v>7296.0999999999995</v>
      </c>
      <c r="G31" s="219">
        <v>7240.1999999999989</v>
      </c>
      <c r="H31" s="219">
        <v>7183.5499999999993</v>
      </c>
      <c r="I31" s="219">
        <v>7127.6499999999987</v>
      </c>
      <c r="J31" s="219">
        <v>7352.7499999999991</v>
      </c>
      <c r="K31" s="219">
        <v>7408.6499999999987</v>
      </c>
      <c r="L31" s="219">
        <v>7465.2999999999993</v>
      </c>
      <c r="M31" s="220">
        <v>7352</v>
      </c>
      <c r="N31" s="220">
        <v>7239.45</v>
      </c>
      <c r="O31" s="220">
        <v>986200</v>
      </c>
      <c r="P31" s="221">
        <v>-9.3982544786403305E-2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45498</v>
      </c>
      <c r="E32" s="217">
        <v>661.6</v>
      </c>
      <c r="F32" s="217">
        <v>658.85</v>
      </c>
      <c r="G32" s="219">
        <v>652.95000000000005</v>
      </c>
      <c r="H32" s="219">
        <v>644.30000000000007</v>
      </c>
      <c r="I32" s="219">
        <v>638.40000000000009</v>
      </c>
      <c r="J32" s="219">
        <v>667.5</v>
      </c>
      <c r="K32" s="219">
        <v>673.39999999999986</v>
      </c>
      <c r="L32" s="219">
        <v>682.05</v>
      </c>
      <c r="M32" s="220">
        <v>664.75</v>
      </c>
      <c r="N32" s="220">
        <v>650.20000000000005</v>
      </c>
      <c r="O32" s="220">
        <v>31089000</v>
      </c>
      <c r="P32" s="221">
        <v>7.6824495168161824E-2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45498</v>
      </c>
      <c r="E33" s="217">
        <v>1351.9</v>
      </c>
      <c r="F33" s="217">
        <v>1354.9833333333333</v>
      </c>
      <c r="G33" s="219">
        <v>1344.4166666666667</v>
      </c>
      <c r="H33" s="219">
        <v>1336.9333333333334</v>
      </c>
      <c r="I33" s="219">
        <v>1326.3666666666668</v>
      </c>
      <c r="J33" s="219">
        <v>1362.4666666666667</v>
      </c>
      <c r="K33" s="219">
        <v>1373.0333333333333</v>
      </c>
      <c r="L33" s="219">
        <v>1380.5166666666667</v>
      </c>
      <c r="M33" s="220">
        <v>1365.55</v>
      </c>
      <c r="N33" s="220">
        <v>1347.5</v>
      </c>
      <c r="O33" s="220">
        <v>15163500</v>
      </c>
      <c r="P33" s="221">
        <v>-1.4688538651227618E-2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45498</v>
      </c>
      <c r="E34" s="217">
        <v>1238.0999999999999</v>
      </c>
      <c r="F34" s="217">
        <v>1244.3999999999999</v>
      </c>
      <c r="G34" s="219">
        <v>1221.5499999999997</v>
      </c>
      <c r="H34" s="219">
        <v>1204.9999999999998</v>
      </c>
      <c r="I34" s="219">
        <v>1182.1499999999996</v>
      </c>
      <c r="J34" s="219">
        <v>1260.9499999999998</v>
      </c>
      <c r="K34" s="219">
        <v>1283.7999999999997</v>
      </c>
      <c r="L34" s="219">
        <v>1300.3499999999999</v>
      </c>
      <c r="M34" s="220">
        <v>1267.25</v>
      </c>
      <c r="N34" s="220">
        <v>1227.8499999999999</v>
      </c>
      <c r="O34" s="220">
        <v>46731875</v>
      </c>
      <c r="P34" s="221">
        <v>1.9833027350816771E-3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45498</v>
      </c>
      <c r="E35" s="217">
        <v>9259.7999999999993</v>
      </c>
      <c r="F35" s="217">
        <v>9293.0666666666657</v>
      </c>
      <c r="G35" s="219">
        <v>9211.0833333333321</v>
      </c>
      <c r="H35" s="219">
        <v>9162.3666666666668</v>
      </c>
      <c r="I35" s="219">
        <v>9080.3833333333332</v>
      </c>
      <c r="J35" s="219">
        <v>9341.783333333331</v>
      </c>
      <c r="K35" s="219">
        <v>9423.7666666666646</v>
      </c>
      <c r="L35" s="219">
        <v>9472.4833333333299</v>
      </c>
      <c r="M35" s="220">
        <v>9375.0499999999993</v>
      </c>
      <c r="N35" s="220">
        <v>9244.35</v>
      </c>
      <c r="O35" s="220">
        <v>2101050</v>
      </c>
      <c r="P35" s="221">
        <v>-3.2030683113921425E-2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45498</v>
      </c>
      <c r="E36" s="217">
        <v>1577.75</v>
      </c>
      <c r="F36" s="217">
        <v>1583.2833333333335</v>
      </c>
      <c r="G36" s="219">
        <v>1554.866666666667</v>
      </c>
      <c r="H36" s="219">
        <v>1531.9833333333336</v>
      </c>
      <c r="I36" s="219">
        <v>1503.5666666666671</v>
      </c>
      <c r="J36" s="219">
        <v>1606.166666666667</v>
      </c>
      <c r="K36" s="219">
        <v>1634.5833333333335</v>
      </c>
      <c r="L36" s="219">
        <v>1657.4666666666669</v>
      </c>
      <c r="M36" s="220">
        <v>1611.7</v>
      </c>
      <c r="N36" s="220">
        <v>1560.4</v>
      </c>
      <c r="O36" s="220">
        <v>12611500</v>
      </c>
      <c r="P36" s="221">
        <v>4.5252994074012683E-2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45498</v>
      </c>
      <c r="E37" s="217">
        <v>6602</v>
      </c>
      <c r="F37" s="217">
        <v>6601.1833333333334</v>
      </c>
      <c r="G37" s="219">
        <v>6540.3666666666668</v>
      </c>
      <c r="H37" s="219">
        <v>6478.7333333333336</v>
      </c>
      <c r="I37" s="219">
        <v>6417.916666666667</v>
      </c>
      <c r="J37" s="219">
        <v>6662.8166666666666</v>
      </c>
      <c r="K37" s="219">
        <v>6723.6333333333341</v>
      </c>
      <c r="L37" s="219">
        <v>6785.2666666666664</v>
      </c>
      <c r="M37" s="220">
        <v>6662</v>
      </c>
      <c r="N37" s="220">
        <v>6539.55</v>
      </c>
      <c r="O37" s="220">
        <v>11115875</v>
      </c>
      <c r="P37" s="221">
        <v>7.1758282814891591E-2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45498</v>
      </c>
      <c r="E38" s="217">
        <v>3139.1</v>
      </c>
      <c r="F38" s="217">
        <v>3143.0333333333328</v>
      </c>
      <c r="G38" s="219">
        <v>3115.5166666666655</v>
      </c>
      <c r="H38" s="219">
        <v>3091.9333333333325</v>
      </c>
      <c r="I38" s="219">
        <v>3064.4166666666652</v>
      </c>
      <c r="J38" s="219">
        <v>3166.6166666666659</v>
      </c>
      <c r="K38" s="219">
        <v>3194.1333333333332</v>
      </c>
      <c r="L38" s="219">
        <v>3217.7166666666662</v>
      </c>
      <c r="M38" s="220">
        <v>3170.55</v>
      </c>
      <c r="N38" s="220">
        <v>3119.45</v>
      </c>
      <c r="O38" s="220">
        <v>2163300</v>
      </c>
      <c r="P38" s="221">
        <v>-1.5159792406446326E-2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45498</v>
      </c>
      <c r="E39" s="217">
        <v>452.7</v>
      </c>
      <c r="F39" s="217">
        <v>450.45</v>
      </c>
      <c r="G39" s="219">
        <v>443.95</v>
      </c>
      <c r="H39" s="219">
        <v>435.2</v>
      </c>
      <c r="I39" s="219">
        <v>428.7</v>
      </c>
      <c r="J39" s="219">
        <v>459.2</v>
      </c>
      <c r="K39" s="219">
        <v>465.7</v>
      </c>
      <c r="L39" s="219">
        <v>474.45</v>
      </c>
      <c r="M39" s="220">
        <v>456.95</v>
      </c>
      <c r="N39" s="220">
        <v>441.7</v>
      </c>
      <c r="O39" s="220">
        <v>7262400</v>
      </c>
      <c r="P39" s="221">
        <v>-9.5816733067729087E-2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45498</v>
      </c>
      <c r="E40" s="217">
        <v>188.41</v>
      </c>
      <c r="F40" s="217">
        <v>191.17333333333332</v>
      </c>
      <c r="G40" s="219">
        <v>183.53666666666663</v>
      </c>
      <c r="H40" s="219">
        <v>178.66333333333333</v>
      </c>
      <c r="I40" s="219">
        <v>171.02666666666664</v>
      </c>
      <c r="J40" s="219">
        <v>196.04666666666662</v>
      </c>
      <c r="K40" s="219">
        <v>203.68333333333334</v>
      </c>
      <c r="L40" s="219">
        <v>208.55666666666662</v>
      </c>
      <c r="M40" s="220">
        <v>198.81</v>
      </c>
      <c r="N40" s="220">
        <v>186.3</v>
      </c>
      <c r="O40" s="220">
        <v>107856000</v>
      </c>
      <c r="P40" s="221">
        <v>0.16111529766390353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45498</v>
      </c>
      <c r="E41" s="217">
        <v>248.7</v>
      </c>
      <c r="F41" s="217">
        <v>249.15</v>
      </c>
      <c r="G41" s="219">
        <v>245.85000000000002</v>
      </c>
      <c r="H41" s="219">
        <v>243.00000000000003</v>
      </c>
      <c r="I41" s="219">
        <v>239.70000000000005</v>
      </c>
      <c r="J41" s="219">
        <v>252</v>
      </c>
      <c r="K41" s="219">
        <v>255.3</v>
      </c>
      <c r="L41" s="219">
        <v>258.14999999999998</v>
      </c>
      <c r="M41" s="220">
        <v>252.45</v>
      </c>
      <c r="N41" s="220">
        <v>246.3</v>
      </c>
      <c r="O41" s="220">
        <v>170714700</v>
      </c>
      <c r="P41" s="221">
        <v>1.3827126181211784E-2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45498</v>
      </c>
      <c r="E42" s="217">
        <v>1601.95</v>
      </c>
      <c r="F42" s="217">
        <v>1593.1166666666668</v>
      </c>
      <c r="G42" s="219">
        <v>1573.8333333333335</v>
      </c>
      <c r="H42" s="219">
        <v>1545.7166666666667</v>
      </c>
      <c r="I42" s="219">
        <v>1526.4333333333334</v>
      </c>
      <c r="J42" s="219">
        <v>1621.2333333333336</v>
      </c>
      <c r="K42" s="219">
        <v>1640.5166666666669</v>
      </c>
      <c r="L42" s="219">
        <v>1668.6333333333337</v>
      </c>
      <c r="M42" s="220">
        <v>1612.4</v>
      </c>
      <c r="N42" s="220">
        <v>1565</v>
      </c>
      <c r="O42" s="220">
        <v>3446625</v>
      </c>
      <c r="P42" s="221">
        <v>7.6986172955237867E-2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45498</v>
      </c>
      <c r="E43" s="217">
        <v>299.8</v>
      </c>
      <c r="F43" s="217">
        <v>301.65000000000003</v>
      </c>
      <c r="G43" s="219">
        <v>297.00000000000006</v>
      </c>
      <c r="H43" s="219">
        <v>294.20000000000005</v>
      </c>
      <c r="I43" s="219">
        <v>289.55000000000007</v>
      </c>
      <c r="J43" s="219">
        <v>304.45000000000005</v>
      </c>
      <c r="K43" s="219">
        <v>309.10000000000002</v>
      </c>
      <c r="L43" s="219">
        <v>311.90000000000003</v>
      </c>
      <c r="M43" s="220">
        <v>306.3</v>
      </c>
      <c r="N43" s="220">
        <v>298.85000000000002</v>
      </c>
      <c r="O43" s="220">
        <v>157168950</v>
      </c>
      <c r="P43" s="221">
        <v>-1.3258660177497853E-2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45498</v>
      </c>
      <c r="E44" s="217">
        <v>530.5</v>
      </c>
      <c r="F44" s="217">
        <v>528.80000000000007</v>
      </c>
      <c r="G44" s="219">
        <v>524.85000000000014</v>
      </c>
      <c r="H44" s="219">
        <v>519.20000000000005</v>
      </c>
      <c r="I44" s="219">
        <v>515.25000000000011</v>
      </c>
      <c r="J44" s="219">
        <v>534.45000000000016</v>
      </c>
      <c r="K44" s="219">
        <v>538.4000000000002</v>
      </c>
      <c r="L44" s="219">
        <v>544.05000000000018</v>
      </c>
      <c r="M44" s="220">
        <v>532.75</v>
      </c>
      <c r="N44" s="220">
        <v>523.15</v>
      </c>
      <c r="O44" s="220">
        <v>20423040</v>
      </c>
      <c r="P44" s="221">
        <v>-2.6367126046189668E-2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45498</v>
      </c>
      <c r="E45" s="217">
        <v>1591.9</v>
      </c>
      <c r="F45" s="217">
        <v>1595.8666666666668</v>
      </c>
      <c r="G45" s="219">
        <v>1580.7333333333336</v>
      </c>
      <c r="H45" s="219">
        <v>1569.5666666666668</v>
      </c>
      <c r="I45" s="219">
        <v>1554.4333333333336</v>
      </c>
      <c r="J45" s="219">
        <v>1607.0333333333335</v>
      </c>
      <c r="K45" s="219">
        <v>1622.1666666666667</v>
      </c>
      <c r="L45" s="219">
        <v>1633.3333333333335</v>
      </c>
      <c r="M45" s="220">
        <v>1611</v>
      </c>
      <c r="N45" s="220">
        <v>1584.7</v>
      </c>
      <c r="O45" s="220">
        <v>8363000</v>
      </c>
      <c r="P45" s="221">
        <v>-2.3071082296594825E-2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45498</v>
      </c>
      <c r="E46" s="217">
        <v>1449.75</v>
      </c>
      <c r="F46" s="217">
        <v>1451.4166666666667</v>
      </c>
      <c r="G46" s="219">
        <v>1430.7833333333335</v>
      </c>
      <c r="H46" s="219">
        <v>1411.8166666666668</v>
      </c>
      <c r="I46" s="219">
        <v>1391.1833333333336</v>
      </c>
      <c r="J46" s="219">
        <v>1470.3833333333334</v>
      </c>
      <c r="K46" s="219">
        <v>1491.0166666666667</v>
      </c>
      <c r="L46" s="219">
        <v>1509.9833333333333</v>
      </c>
      <c r="M46" s="220">
        <v>1472.05</v>
      </c>
      <c r="N46" s="220">
        <v>1432.45</v>
      </c>
      <c r="O46" s="220">
        <v>43866725</v>
      </c>
      <c r="P46" s="221">
        <v>5.4801091910043058E-2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45498</v>
      </c>
      <c r="E47" s="217">
        <v>309.45</v>
      </c>
      <c r="F47" s="217">
        <v>309.61666666666667</v>
      </c>
      <c r="G47" s="219">
        <v>306.23333333333335</v>
      </c>
      <c r="H47" s="219">
        <v>303.01666666666665</v>
      </c>
      <c r="I47" s="219">
        <v>299.63333333333333</v>
      </c>
      <c r="J47" s="219">
        <v>312.83333333333337</v>
      </c>
      <c r="K47" s="219">
        <v>316.2166666666667</v>
      </c>
      <c r="L47" s="219">
        <v>319.43333333333339</v>
      </c>
      <c r="M47" s="220">
        <v>313</v>
      </c>
      <c r="N47" s="220">
        <v>306.39999999999998</v>
      </c>
      <c r="O47" s="220">
        <v>78918000</v>
      </c>
      <c r="P47" s="221">
        <v>-1.6777316283481048E-2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45498</v>
      </c>
      <c r="E48" s="217">
        <v>348.25</v>
      </c>
      <c r="F48" s="217">
        <v>344.4666666666667</v>
      </c>
      <c r="G48" s="219">
        <v>339.53333333333342</v>
      </c>
      <c r="H48" s="219">
        <v>330.81666666666672</v>
      </c>
      <c r="I48" s="219">
        <v>325.88333333333344</v>
      </c>
      <c r="J48" s="219">
        <v>353.18333333333339</v>
      </c>
      <c r="K48" s="219">
        <v>358.11666666666667</v>
      </c>
      <c r="L48" s="219">
        <v>366.83333333333337</v>
      </c>
      <c r="M48" s="220">
        <v>349.4</v>
      </c>
      <c r="N48" s="220">
        <v>335.75</v>
      </c>
      <c r="O48" s="220">
        <v>49117500</v>
      </c>
      <c r="P48" s="221">
        <v>-1.3704819277108433E-2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45498</v>
      </c>
      <c r="E49" s="217">
        <v>34169.949999999997</v>
      </c>
      <c r="F49" s="217">
        <v>34217.133333333339</v>
      </c>
      <c r="G49" s="219">
        <v>33864.366666666676</v>
      </c>
      <c r="H49" s="219">
        <v>33558.78333333334</v>
      </c>
      <c r="I49" s="219">
        <v>33206.016666666677</v>
      </c>
      <c r="J49" s="219">
        <v>34522.716666666674</v>
      </c>
      <c r="K49" s="219">
        <v>34875.483333333337</v>
      </c>
      <c r="L49" s="219">
        <v>35181.066666666673</v>
      </c>
      <c r="M49" s="220">
        <v>34569.9</v>
      </c>
      <c r="N49" s="220">
        <v>33911.550000000003</v>
      </c>
      <c r="O49" s="220">
        <v>316075</v>
      </c>
      <c r="P49" s="221">
        <v>7.9725743442557607E-3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45498</v>
      </c>
      <c r="E50" s="217">
        <v>315.3</v>
      </c>
      <c r="F50" s="217">
        <v>312.16666666666669</v>
      </c>
      <c r="G50" s="219">
        <v>308.13333333333338</v>
      </c>
      <c r="H50" s="219">
        <v>300.9666666666667</v>
      </c>
      <c r="I50" s="219">
        <v>296.93333333333339</v>
      </c>
      <c r="J50" s="219">
        <v>319.33333333333337</v>
      </c>
      <c r="K50" s="219">
        <v>323.36666666666667</v>
      </c>
      <c r="L50" s="219">
        <v>330.53333333333336</v>
      </c>
      <c r="M50" s="220">
        <v>316.2</v>
      </c>
      <c r="N50" s="220">
        <v>305</v>
      </c>
      <c r="O50" s="220">
        <v>71551800</v>
      </c>
      <c r="P50" s="221">
        <v>2.4008861639918597E-2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45498</v>
      </c>
      <c r="E51" s="217">
        <v>5828.55</v>
      </c>
      <c r="F51" s="217">
        <v>5869.0166666666664</v>
      </c>
      <c r="G51" s="219">
        <v>5769.0333333333328</v>
      </c>
      <c r="H51" s="219">
        <v>5709.5166666666664</v>
      </c>
      <c r="I51" s="219">
        <v>5609.5333333333328</v>
      </c>
      <c r="J51" s="219">
        <v>5928.5333333333328</v>
      </c>
      <c r="K51" s="219">
        <v>6028.5166666666664</v>
      </c>
      <c r="L51" s="219">
        <v>6088.0333333333328</v>
      </c>
      <c r="M51" s="220">
        <v>5969</v>
      </c>
      <c r="N51" s="220">
        <v>5809.5</v>
      </c>
      <c r="O51" s="220">
        <v>2684200</v>
      </c>
      <c r="P51" s="221">
        <v>4.1760459520298068E-2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45498</v>
      </c>
      <c r="E52" s="217">
        <v>718.6</v>
      </c>
      <c r="F52" s="217">
        <v>718.68333333333339</v>
      </c>
      <c r="G52" s="219">
        <v>709.81666666666683</v>
      </c>
      <c r="H52" s="219">
        <v>701.03333333333342</v>
      </c>
      <c r="I52" s="219">
        <v>692.16666666666686</v>
      </c>
      <c r="J52" s="219">
        <v>727.46666666666681</v>
      </c>
      <c r="K52" s="219">
        <v>736.33333333333337</v>
      </c>
      <c r="L52" s="219">
        <v>745.11666666666679</v>
      </c>
      <c r="M52" s="220">
        <v>727.55</v>
      </c>
      <c r="N52" s="220">
        <v>709.9</v>
      </c>
      <c r="O52" s="220">
        <v>10668000</v>
      </c>
      <c r="P52" s="221">
        <v>-4.1078651685393257E-2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45498</v>
      </c>
      <c r="E53" s="217">
        <v>112.6</v>
      </c>
      <c r="F53" s="217">
        <v>112.70333333333333</v>
      </c>
      <c r="G53" s="219">
        <v>111.47666666666666</v>
      </c>
      <c r="H53" s="219">
        <v>110.35333333333332</v>
      </c>
      <c r="I53" s="219">
        <v>109.12666666666665</v>
      </c>
      <c r="J53" s="219">
        <v>113.82666666666667</v>
      </c>
      <c r="K53" s="219">
        <v>115.05333333333333</v>
      </c>
      <c r="L53" s="219">
        <v>116.17666666666668</v>
      </c>
      <c r="M53" s="220">
        <v>113.93</v>
      </c>
      <c r="N53" s="220">
        <v>111.58</v>
      </c>
      <c r="O53" s="220">
        <v>289210500</v>
      </c>
      <c r="P53" s="221">
        <v>1.2476960158797675E-2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45498</v>
      </c>
      <c r="E54" s="217">
        <v>848.1</v>
      </c>
      <c r="F54" s="217">
        <v>841.0333333333333</v>
      </c>
      <c r="G54" s="219">
        <v>831.06666666666661</v>
      </c>
      <c r="H54" s="219">
        <v>814.0333333333333</v>
      </c>
      <c r="I54" s="219">
        <v>804.06666666666661</v>
      </c>
      <c r="J54" s="219">
        <v>858.06666666666661</v>
      </c>
      <c r="K54" s="219">
        <v>868.0333333333333</v>
      </c>
      <c r="L54" s="219">
        <v>885.06666666666661</v>
      </c>
      <c r="M54" s="220">
        <v>851</v>
      </c>
      <c r="N54" s="220">
        <v>824</v>
      </c>
      <c r="O54" s="220">
        <v>6689475</v>
      </c>
      <c r="P54" s="221">
        <v>-0.10149292823467784</v>
      </c>
    </row>
    <row r="55" spans="1:16" ht="12.75" customHeight="1">
      <c r="A55" s="213">
        <v>45</v>
      </c>
      <c r="B55" s="225" t="s">
        <v>840</v>
      </c>
      <c r="C55" s="217" t="s">
        <v>89</v>
      </c>
      <c r="D55" s="218">
        <v>45498</v>
      </c>
      <c r="E55" s="217">
        <v>495.15</v>
      </c>
      <c r="F55" s="217">
        <v>494.01666666666665</v>
      </c>
      <c r="G55" s="219">
        <v>487.58333333333331</v>
      </c>
      <c r="H55" s="219">
        <v>480.01666666666665</v>
      </c>
      <c r="I55" s="219">
        <v>473.58333333333331</v>
      </c>
      <c r="J55" s="219">
        <v>501.58333333333331</v>
      </c>
      <c r="K55" s="219">
        <v>508.01666666666671</v>
      </c>
      <c r="L55" s="219">
        <v>515.58333333333326</v>
      </c>
      <c r="M55" s="220">
        <v>500.45</v>
      </c>
      <c r="N55" s="220">
        <v>486.45</v>
      </c>
      <c r="O55" s="220">
        <v>9566500</v>
      </c>
      <c r="P55" s="221">
        <v>-6.8799704087294244E-2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45498</v>
      </c>
      <c r="E56" s="217">
        <v>1391.15</v>
      </c>
      <c r="F56" s="217">
        <v>1398.1666666666667</v>
      </c>
      <c r="G56" s="219">
        <v>1376.5833333333335</v>
      </c>
      <c r="H56" s="219">
        <v>1362.0166666666667</v>
      </c>
      <c r="I56" s="219">
        <v>1340.4333333333334</v>
      </c>
      <c r="J56" s="219">
        <v>1412.7333333333336</v>
      </c>
      <c r="K56" s="219">
        <v>1434.3166666666671</v>
      </c>
      <c r="L56" s="219">
        <v>1448.8833333333337</v>
      </c>
      <c r="M56" s="220">
        <v>1419.75</v>
      </c>
      <c r="N56" s="220">
        <v>1383.6</v>
      </c>
      <c r="O56" s="220">
        <v>8380000</v>
      </c>
      <c r="P56" s="221">
        <v>-2.5510574896431427E-2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45498</v>
      </c>
      <c r="E57" s="217">
        <v>1503.6</v>
      </c>
      <c r="F57" s="217">
        <v>1499.6666666666667</v>
      </c>
      <c r="G57" s="219">
        <v>1488.9333333333334</v>
      </c>
      <c r="H57" s="219">
        <v>1474.2666666666667</v>
      </c>
      <c r="I57" s="219">
        <v>1463.5333333333333</v>
      </c>
      <c r="J57" s="219">
        <v>1514.3333333333335</v>
      </c>
      <c r="K57" s="219">
        <v>1525.0666666666666</v>
      </c>
      <c r="L57" s="219">
        <v>1539.7333333333336</v>
      </c>
      <c r="M57" s="220">
        <v>1510.4</v>
      </c>
      <c r="N57" s="220">
        <v>1485</v>
      </c>
      <c r="O57" s="220">
        <v>10890750</v>
      </c>
      <c r="P57" s="221">
        <v>3.6540074278183779E-3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45498</v>
      </c>
      <c r="E58" s="217">
        <v>494</v>
      </c>
      <c r="F58" s="217">
        <v>492.86666666666662</v>
      </c>
      <c r="G58" s="219">
        <v>485.83333333333326</v>
      </c>
      <c r="H58" s="219">
        <v>477.66666666666663</v>
      </c>
      <c r="I58" s="219">
        <v>470.63333333333327</v>
      </c>
      <c r="J58" s="219">
        <v>501.03333333333325</v>
      </c>
      <c r="K58" s="219">
        <v>508.06666666666666</v>
      </c>
      <c r="L58" s="219">
        <v>516.23333333333323</v>
      </c>
      <c r="M58" s="220">
        <v>499.9</v>
      </c>
      <c r="N58" s="220">
        <v>484.7</v>
      </c>
      <c r="O58" s="220">
        <v>52329900</v>
      </c>
      <c r="P58" s="221">
        <v>1.2455801992928318E-3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45498</v>
      </c>
      <c r="E59" s="217">
        <v>6336.7</v>
      </c>
      <c r="F59" s="217">
        <v>6307.6500000000005</v>
      </c>
      <c r="G59" s="219">
        <v>6179.3500000000013</v>
      </c>
      <c r="H59" s="219">
        <v>6022.0000000000009</v>
      </c>
      <c r="I59" s="219">
        <v>5893.7000000000016</v>
      </c>
      <c r="J59" s="219">
        <v>6465.0000000000009</v>
      </c>
      <c r="K59" s="219">
        <v>6593.3</v>
      </c>
      <c r="L59" s="219">
        <v>6750.6500000000005</v>
      </c>
      <c r="M59" s="220">
        <v>6435.95</v>
      </c>
      <c r="N59" s="220">
        <v>6150.3</v>
      </c>
      <c r="O59" s="220">
        <v>2438250</v>
      </c>
      <c r="P59" s="221">
        <v>-0.10074131445009958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45498</v>
      </c>
      <c r="E60" s="217">
        <v>3146.1</v>
      </c>
      <c r="F60" s="217">
        <v>3141.9166666666665</v>
      </c>
      <c r="G60" s="219">
        <v>3104.833333333333</v>
      </c>
      <c r="H60" s="219">
        <v>3063.5666666666666</v>
      </c>
      <c r="I60" s="219">
        <v>3026.4833333333331</v>
      </c>
      <c r="J60" s="219">
        <v>3183.1833333333329</v>
      </c>
      <c r="K60" s="219">
        <v>3220.266666666666</v>
      </c>
      <c r="L60" s="219">
        <v>3261.5333333333328</v>
      </c>
      <c r="M60" s="220">
        <v>3179</v>
      </c>
      <c r="N60" s="220">
        <v>3100.65</v>
      </c>
      <c r="O60" s="220">
        <v>3713500</v>
      </c>
      <c r="P60" s="221">
        <v>-5.1408135896289675E-2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45498</v>
      </c>
      <c r="E61" s="217">
        <v>1023.7</v>
      </c>
      <c r="F61" s="217">
        <v>1026.4666666666665</v>
      </c>
      <c r="G61" s="219">
        <v>1015.9333333333329</v>
      </c>
      <c r="H61" s="219">
        <v>1008.1666666666665</v>
      </c>
      <c r="I61" s="219">
        <v>997.63333333333298</v>
      </c>
      <c r="J61" s="219">
        <v>1034.2333333333329</v>
      </c>
      <c r="K61" s="219">
        <v>1044.7666666666662</v>
      </c>
      <c r="L61" s="219">
        <v>1052.5333333333328</v>
      </c>
      <c r="M61" s="220">
        <v>1037</v>
      </c>
      <c r="N61" s="220">
        <v>1018.7</v>
      </c>
      <c r="O61" s="220">
        <v>20022000</v>
      </c>
      <c r="P61" s="221">
        <v>5.4233202771919254E-3</v>
      </c>
    </row>
    <row r="62" spans="1:16" ht="12.75" customHeight="1">
      <c r="A62" s="213">
        <v>52</v>
      </c>
      <c r="B62" s="225" t="s">
        <v>840</v>
      </c>
      <c r="C62" s="222" t="s">
        <v>96</v>
      </c>
      <c r="D62" s="218">
        <v>45498</v>
      </c>
      <c r="E62" s="217">
        <v>1625.55</v>
      </c>
      <c r="F62" s="217">
        <v>1614.4666666666665</v>
      </c>
      <c r="G62" s="219">
        <v>1597.333333333333</v>
      </c>
      <c r="H62" s="219">
        <v>1569.1166666666666</v>
      </c>
      <c r="I62" s="219">
        <v>1551.9833333333331</v>
      </c>
      <c r="J62" s="219">
        <v>1642.6833333333329</v>
      </c>
      <c r="K62" s="219">
        <v>1659.8166666666666</v>
      </c>
      <c r="L62" s="219">
        <v>1688.0333333333328</v>
      </c>
      <c r="M62" s="220">
        <v>1631.6</v>
      </c>
      <c r="N62" s="220">
        <v>1586.25</v>
      </c>
      <c r="O62" s="220">
        <v>4072600</v>
      </c>
      <c r="P62" s="221">
        <v>-7.8444747612551168E-3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45498</v>
      </c>
      <c r="E63" s="217">
        <v>443.3</v>
      </c>
      <c r="F63" s="217">
        <v>435.25</v>
      </c>
      <c r="G63" s="219">
        <v>425.75</v>
      </c>
      <c r="H63" s="219">
        <v>408.2</v>
      </c>
      <c r="I63" s="219">
        <v>398.7</v>
      </c>
      <c r="J63" s="219">
        <v>452.8</v>
      </c>
      <c r="K63" s="219">
        <v>462.3</v>
      </c>
      <c r="L63" s="219">
        <v>479.85</v>
      </c>
      <c r="M63" s="220">
        <v>444.75</v>
      </c>
      <c r="N63" s="220">
        <v>417.7</v>
      </c>
      <c r="O63" s="220">
        <v>24705000</v>
      </c>
      <c r="P63" s="221">
        <v>-2.3757023970410414E-2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45498</v>
      </c>
      <c r="E64" s="217">
        <v>161.06</v>
      </c>
      <c r="F64" s="217">
        <v>159.98666666666668</v>
      </c>
      <c r="G64" s="219">
        <v>157.42333333333335</v>
      </c>
      <c r="H64" s="219">
        <v>153.78666666666666</v>
      </c>
      <c r="I64" s="219">
        <v>151.22333333333333</v>
      </c>
      <c r="J64" s="219">
        <v>163.62333333333336</v>
      </c>
      <c r="K64" s="219">
        <v>166.1866666666667</v>
      </c>
      <c r="L64" s="219">
        <v>169.82333333333338</v>
      </c>
      <c r="M64" s="220">
        <v>162.55000000000001</v>
      </c>
      <c r="N64" s="220">
        <v>156.35</v>
      </c>
      <c r="O64" s="220">
        <v>28135000</v>
      </c>
      <c r="P64" s="221">
        <v>-1.7768301350390902E-4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45498</v>
      </c>
      <c r="E65" s="217">
        <v>3547.1</v>
      </c>
      <c r="F65" s="217">
        <v>3553.6166666666663</v>
      </c>
      <c r="G65" s="219">
        <v>3497.2833333333328</v>
      </c>
      <c r="H65" s="219">
        <v>3447.4666666666667</v>
      </c>
      <c r="I65" s="219">
        <v>3391.1333333333332</v>
      </c>
      <c r="J65" s="219">
        <v>3603.4333333333325</v>
      </c>
      <c r="K65" s="219">
        <v>3659.7666666666655</v>
      </c>
      <c r="L65" s="219">
        <v>3709.5833333333321</v>
      </c>
      <c r="M65" s="220">
        <v>3609.95</v>
      </c>
      <c r="N65" s="220">
        <v>3503.8</v>
      </c>
      <c r="O65" s="220">
        <v>5351700</v>
      </c>
      <c r="P65" s="221">
        <v>-2.0139860139860139E-3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45498</v>
      </c>
      <c r="E66" s="217">
        <v>633.04999999999995</v>
      </c>
      <c r="F66" s="217">
        <v>630.61666666666667</v>
      </c>
      <c r="G66" s="219">
        <v>618.93333333333339</v>
      </c>
      <c r="H66" s="219">
        <v>604.81666666666672</v>
      </c>
      <c r="I66" s="219">
        <v>593.13333333333344</v>
      </c>
      <c r="J66" s="219">
        <v>644.73333333333335</v>
      </c>
      <c r="K66" s="219">
        <v>656.41666666666652</v>
      </c>
      <c r="L66" s="219">
        <v>670.5333333333333</v>
      </c>
      <c r="M66" s="220">
        <v>642.29999999999995</v>
      </c>
      <c r="N66" s="220">
        <v>616.5</v>
      </c>
      <c r="O66" s="220">
        <v>16462500</v>
      </c>
      <c r="P66" s="221">
        <v>-3.0191458026509573E-2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45498</v>
      </c>
      <c r="E67" s="217">
        <v>1771.75</v>
      </c>
      <c r="F67" s="217">
        <v>1782.0666666666666</v>
      </c>
      <c r="G67" s="219">
        <v>1759.1333333333332</v>
      </c>
      <c r="H67" s="219">
        <v>1746.5166666666667</v>
      </c>
      <c r="I67" s="219">
        <v>1723.5833333333333</v>
      </c>
      <c r="J67" s="219">
        <v>1794.6833333333332</v>
      </c>
      <c r="K67" s="219">
        <v>1817.6166666666666</v>
      </c>
      <c r="L67" s="219">
        <v>1830.2333333333331</v>
      </c>
      <c r="M67" s="220">
        <v>1805</v>
      </c>
      <c r="N67" s="220">
        <v>1769.45</v>
      </c>
      <c r="O67" s="220">
        <v>4365625</v>
      </c>
      <c r="P67" s="221">
        <v>4.9376463885547886E-3</v>
      </c>
    </row>
    <row r="68" spans="1:16" ht="12.75" customHeight="1">
      <c r="A68" s="213">
        <v>58</v>
      </c>
      <c r="B68" s="225" t="s">
        <v>840</v>
      </c>
      <c r="C68" s="222" t="s">
        <v>102</v>
      </c>
      <c r="D68" s="218">
        <v>45498</v>
      </c>
      <c r="E68" s="217">
        <v>2899.2</v>
      </c>
      <c r="F68" s="217">
        <v>2886.3333333333335</v>
      </c>
      <c r="G68" s="219">
        <v>2846.5166666666669</v>
      </c>
      <c r="H68" s="219">
        <v>2793.8333333333335</v>
      </c>
      <c r="I68" s="219">
        <v>2754.0166666666669</v>
      </c>
      <c r="J68" s="219">
        <v>2939.0166666666669</v>
      </c>
      <c r="K68" s="219">
        <v>2978.8333333333335</v>
      </c>
      <c r="L68" s="219">
        <v>3031.5166666666669</v>
      </c>
      <c r="M68" s="220">
        <v>2926.15</v>
      </c>
      <c r="N68" s="220">
        <v>2833.65</v>
      </c>
      <c r="O68" s="220">
        <v>2490300</v>
      </c>
      <c r="P68" s="221">
        <v>-7.4581939799331101E-2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45498</v>
      </c>
      <c r="E69" s="217">
        <v>4544.8999999999996</v>
      </c>
      <c r="F69" s="217">
        <v>4542.166666666667</v>
      </c>
      <c r="G69" s="219">
        <v>4504.5833333333339</v>
      </c>
      <c r="H69" s="219">
        <v>4464.2666666666673</v>
      </c>
      <c r="I69" s="219">
        <v>4426.6833333333343</v>
      </c>
      <c r="J69" s="219">
        <v>4582.4833333333336</v>
      </c>
      <c r="K69" s="219">
        <v>4620.0666666666675</v>
      </c>
      <c r="L69" s="219">
        <v>4660.3833333333332</v>
      </c>
      <c r="M69" s="220">
        <v>4579.75</v>
      </c>
      <c r="N69" s="220">
        <v>4501.8500000000004</v>
      </c>
      <c r="O69" s="220">
        <v>2561400</v>
      </c>
      <c r="P69" s="221">
        <v>-2.7710294564227148E-2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45498</v>
      </c>
      <c r="E70" s="217">
        <v>10994.75</v>
      </c>
      <c r="F70" s="217">
        <v>10944.5</v>
      </c>
      <c r="G70" s="219">
        <v>10783.1</v>
      </c>
      <c r="H70" s="219">
        <v>10571.45</v>
      </c>
      <c r="I70" s="219">
        <v>10410.050000000001</v>
      </c>
      <c r="J70" s="219">
        <v>11156.15</v>
      </c>
      <c r="K70" s="219">
        <v>11317.550000000001</v>
      </c>
      <c r="L70" s="219">
        <v>11529.199999999999</v>
      </c>
      <c r="M70" s="220">
        <v>11105.9</v>
      </c>
      <c r="N70" s="220">
        <v>10732.85</v>
      </c>
      <c r="O70" s="220">
        <v>2031800</v>
      </c>
      <c r="P70" s="221">
        <v>7.8809969461136832E-4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45498</v>
      </c>
      <c r="E71" s="217">
        <v>820.2</v>
      </c>
      <c r="F71" s="217">
        <v>815.9666666666667</v>
      </c>
      <c r="G71" s="219">
        <v>801.93333333333339</v>
      </c>
      <c r="H71" s="219">
        <v>783.66666666666674</v>
      </c>
      <c r="I71" s="219">
        <v>769.63333333333344</v>
      </c>
      <c r="J71" s="219">
        <v>834.23333333333335</v>
      </c>
      <c r="K71" s="219">
        <v>848.26666666666665</v>
      </c>
      <c r="L71" s="219">
        <v>866.5333333333333</v>
      </c>
      <c r="M71" s="220">
        <v>830</v>
      </c>
      <c r="N71" s="220">
        <v>797.7</v>
      </c>
      <c r="O71" s="220">
        <v>43465125</v>
      </c>
      <c r="P71" s="221">
        <v>1.5418714464681507E-2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45498</v>
      </c>
      <c r="E72" s="217">
        <v>6824.25</v>
      </c>
      <c r="F72" s="217">
        <v>6832.05</v>
      </c>
      <c r="G72" s="219">
        <v>6764.2000000000007</v>
      </c>
      <c r="H72" s="219">
        <v>6704.1500000000005</v>
      </c>
      <c r="I72" s="219">
        <v>6636.3000000000011</v>
      </c>
      <c r="J72" s="219">
        <v>6892.1</v>
      </c>
      <c r="K72" s="219">
        <v>6959.9500000000007</v>
      </c>
      <c r="L72" s="219">
        <v>7020</v>
      </c>
      <c r="M72" s="220">
        <v>6899.9</v>
      </c>
      <c r="N72" s="220">
        <v>6772</v>
      </c>
      <c r="O72" s="220">
        <v>3113750</v>
      </c>
      <c r="P72" s="221">
        <v>-9.0477581422520811E-2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45498</v>
      </c>
      <c r="E73" s="217">
        <v>4895.8999999999996</v>
      </c>
      <c r="F73" s="217">
        <v>4903.25</v>
      </c>
      <c r="G73" s="219">
        <v>4856.5</v>
      </c>
      <c r="H73" s="219">
        <v>4817.1000000000004</v>
      </c>
      <c r="I73" s="219">
        <v>4770.3500000000004</v>
      </c>
      <c r="J73" s="219">
        <v>4942.6499999999996</v>
      </c>
      <c r="K73" s="219">
        <v>4989.3999999999996</v>
      </c>
      <c r="L73" s="219">
        <v>5028.7999999999993</v>
      </c>
      <c r="M73" s="220">
        <v>4950</v>
      </c>
      <c r="N73" s="220">
        <v>4863.8500000000004</v>
      </c>
      <c r="O73" s="220">
        <v>3634400</v>
      </c>
      <c r="P73" s="221">
        <v>-2.7897397491106535E-2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45498</v>
      </c>
      <c r="E74" s="217">
        <v>4148.05</v>
      </c>
      <c r="F74" s="217">
        <v>4125.2833333333328</v>
      </c>
      <c r="G74" s="219">
        <v>4090.5666666666657</v>
      </c>
      <c r="H74" s="219">
        <v>4033.083333333333</v>
      </c>
      <c r="I74" s="219">
        <v>3998.3666666666659</v>
      </c>
      <c r="J74" s="219">
        <v>4182.7666666666655</v>
      </c>
      <c r="K74" s="219">
        <v>4217.4833333333327</v>
      </c>
      <c r="L74" s="219">
        <v>4274.9666666666653</v>
      </c>
      <c r="M74" s="220">
        <v>4160</v>
      </c>
      <c r="N74" s="220">
        <v>4067.8</v>
      </c>
      <c r="O74" s="220">
        <v>1591425</v>
      </c>
      <c r="P74" s="221">
        <v>-1.6819571865443424E-2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45498</v>
      </c>
      <c r="E75" s="217">
        <v>540.4</v>
      </c>
      <c r="F75" s="217">
        <v>542.76666666666665</v>
      </c>
      <c r="G75" s="219">
        <v>536.18333333333328</v>
      </c>
      <c r="H75" s="219">
        <v>531.96666666666658</v>
      </c>
      <c r="I75" s="219">
        <v>525.38333333333321</v>
      </c>
      <c r="J75" s="219">
        <v>546.98333333333335</v>
      </c>
      <c r="K75" s="219">
        <v>553.56666666666683</v>
      </c>
      <c r="L75" s="219">
        <v>557.78333333333342</v>
      </c>
      <c r="M75" s="220">
        <v>549.35</v>
      </c>
      <c r="N75" s="220">
        <v>538.54999999999995</v>
      </c>
      <c r="O75" s="220">
        <v>27210600</v>
      </c>
      <c r="P75" s="221">
        <v>-3.4735968328970052E-2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45498</v>
      </c>
      <c r="E76" s="217">
        <v>200.58</v>
      </c>
      <c r="F76" s="217">
        <v>199.17666666666665</v>
      </c>
      <c r="G76" s="219">
        <v>195.0033333333333</v>
      </c>
      <c r="H76" s="219">
        <v>189.42666666666665</v>
      </c>
      <c r="I76" s="219">
        <v>185.2533333333333</v>
      </c>
      <c r="J76" s="219">
        <v>204.7533333333333</v>
      </c>
      <c r="K76" s="219">
        <v>208.92666666666665</v>
      </c>
      <c r="L76" s="219">
        <v>214.5033333333333</v>
      </c>
      <c r="M76" s="220">
        <v>203.35</v>
      </c>
      <c r="N76" s="220">
        <v>193.6</v>
      </c>
      <c r="O76" s="220">
        <v>101620000</v>
      </c>
      <c r="P76" s="221">
        <v>6.0973063269993737E-2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45498</v>
      </c>
      <c r="E77" s="217">
        <v>223.11</v>
      </c>
      <c r="F77" s="217">
        <v>221.66666666666666</v>
      </c>
      <c r="G77" s="219">
        <v>219.44333333333333</v>
      </c>
      <c r="H77" s="219">
        <v>215.77666666666667</v>
      </c>
      <c r="I77" s="219">
        <v>213.55333333333334</v>
      </c>
      <c r="J77" s="219">
        <v>225.33333333333331</v>
      </c>
      <c r="K77" s="219">
        <v>227.55666666666662</v>
      </c>
      <c r="L77" s="219">
        <v>231.2233333333333</v>
      </c>
      <c r="M77" s="220">
        <v>223.89</v>
      </c>
      <c r="N77" s="220">
        <v>218</v>
      </c>
      <c r="O77" s="220">
        <v>120972150</v>
      </c>
      <c r="P77" s="221">
        <v>3.453379378391712E-3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45498</v>
      </c>
      <c r="E78" s="217">
        <v>1428.6</v>
      </c>
      <c r="F78" s="217">
        <v>1429.9833333333333</v>
      </c>
      <c r="G78" s="219">
        <v>1413.0666666666666</v>
      </c>
      <c r="H78" s="219">
        <v>1397.5333333333333</v>
      </c>
      <c r="I78" s="219">
        <v>1380.6166666666666</v>
      </c>
      <c r="J78" s="219">
        <v>1445.5166666666667</v>
      </c>
      <c r="K78" s="219">
        <v>1462.4333333333332</v>
      </c>
      <c r="L78" s="219">
        <v>1477.9666666666667</v>
      </c>
      <c r="M78" s="220">
        <v>1446.9</v>
      </c>
      <c r="N78" s="220">
        <v>1414.45</v>
      </c>
      <c r="O78" s="220">
        <v>5149675</v>
      </c>
      <c r="P78" s="221">
        <v>-2.511666209168268E-2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45498</v>
      </c>
      <c r="E79" s="217">
        <v>95.12</v>
      </c>
      <c r="F79" s="217">
        <v>95.02</v>
      </c>
      <c r="G79" s="219">
        <v>94.149999999999991</v>
      </c>
      <c r="H79" s="219">
        <v>93.179999999999993</v>
      </c>
      <c r="I79" s="219">
        <v>92.309999999999988</v>
      </c>
      <c r="J79" s="219">
        <v>95.99</v>
      </c>
      <c r="K79" s="219">
        <v>96.86</v>
      </c>
      <c r="L79" s="219">
        <v>97.83</v>
      </c>
      <c r="M79" s="220">
        <v>95.89</v>
      </c>
      <c r="N79" s="220">
        <v>94.05</v>
      </c>
      <c r="O79" s="220">
        <v>193713750</v>
      </c>
      <c r="P79" s="221">
        <v>-4.7358229598893499E-2</v>
      </c>
    </row>
    <row r="80" spans="1:16" ht="12.75" customHeight="1">
      <c r="A80" s="213">
        <v>70</v>
      </c>
      <c r="B80" s="225" t="s">
        <v>840</v>
      </c>
      <c r="C80" s="223" t="s">
        <v>116</v>
      </c>
      <c r="D80" s="218">
        <v>45498</v>
      </c>
      <c r="E80" s="217">
        <v>670.3</v>
      </c>
      <c r="F80" s="217">
        <v>664.69999999999993</v>
      </c>
      <c r="G80" s="219">
        <v>650.69999999999982</v>
      </c>
      <c r="H80" s="219">
        <v>631.09999999999991</v>
      </c>
      <c r="I80" s="219">
        <v>617.0999999999998</v>
      </c>
      <c r="J80" s="219">
        <v>684.29999999999984</v>
      </c>
      <c r="K80" s="219">
        <v>698.30000000000007</v>
      </c>
      <c r="L80" s="219">
        <v>717.89999999999986</v>
      </c>
      <c r="M80" s="220">
        <v>678.7</v>
      </c>
      <c r="N80" s="220">
        <v>645.1</v>
      </c>
      <c r="O80" s="220">
        <v>6548100</v>
      </c>
      <c r="P80" s="221">
        <v>-5.3195488721804511E-2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45498</v>
      </c>
      <c r="E81" s="217">
        <v>1457.25</v>
      </c>
      <c r="F81" s="217">
        <v>1470.4166666666667</v>
      </c>
      <c r="G81" s="219">
        <v>1434.3833333333334</v>
      </c>
      <c r="H81" s="219">
        <v>1411.5166666666667</v>
      </c>
      <c r="I81" s="219">
        <v>1375.4833333333333</v>
      </c>
      <c r="J81" s="219">
        <v>1493.2833333333335</v>
      </c>
      <c r="K81" s="219">
        <v>1529.3166666666668</v>
      </c>
      <c r="L81" s="219">
        <v>1552.1833333333336</v>
      </c>
      <c r="M81" s="220">
        <v>1506.45</v>
      </c>
      <c r="N81" s="220">
        <v>1447.55</v>
      </c>
      <c r="O81" s="220">
        <v>7265500</v>
      </c>
      <c r="P81" s="221">
        <v>-9.272516533715143E-3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45498</v>
      </c>
      <c r="E82" s="217">
        <v>3133.25</v>
      </c>
      <c r="F82" s="217">
        <v>3139.8666666666668</v>
      </c>
      <c r="G82" s="219">
        <v>3074.7333333333336</v>
      </c>
      <c r="H82" s="219">
        <v>3016.2166666666667</v>
      </c>
      <c r="I82" s="219">
        <v>2951.0833333333335</v>
      </c>
      <c r="J82" s="219">
        <v>3198.3833333333337</v>
      </c>
      <c r="K82" s="219">
        <v>3263.5166666666669</v>
      </c>
      <c r="L82" s="219">
        <v>3322.0333333333338</v>
      </c>
      <c r="M82" s="220">
        <v>3205</v>
      </c>
      <c r="N82" s="220">
        <v>3081.35</v>
      </c>
      <c r="O82" s="220">
        <v>3888450</v>
      </c>
      <c r="P82" s="221">
        <v>-1.6559494679337622E-2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45498</v>
      </c>
      <c r="E83" s="217">
        <v>537.15</v>
      </c>
      <c r="F83" s="217">
        <v>534.6</v>
      </c>
      <c r="G83" s="219">
        <v>526.30000000000007</v>
      </c>
      <c r="H83" s="219">
        <v>515.45000000000005</v>
      </c>
      <c r="I83" s="219">
        <v>507.15000000000009</v>
      </c>
      <c r="J83" s="219">
        <v>545.45000000000005</v>
      </c>
      <c r="K83" s="219">
        <v>553.75</v>
      </c>
      <c r="L83" s="219">
        <v>564.6</v>
      </c>
      <c r="M83" s="220">
        <v>542.9</v>
      </c>
      <c r="N83" s="220">
        <v>523.75</v>
      </c>
      <c r="O83" s="220">
        <v>10708000</v>
      </c>
      <c r="P83" s="221">
        <v>3.8804811796662786E-2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45498</v>
      </c>
      <c r="E84" s="217">
        <v>2813.4</v>
      </c>
      <c r="F84" s="217">
        <v>2812.9</v>
      </c>
      <c r="G84" s="219">
        <v>2778.9</v>
      </c>
      <c r="H84" s="219">
        <v>2744.4</v>
      </c>
      <c r="I84" s="219">
        <v>2710.4</v>
      </c>
      <c r="J84" s="219">
        <v>2847.4</v>
      </c>
      <c r="K84" s="219">
        <v>2881.4</v>
      </c>
      <c r="L84" s="219">
        <v>2915.9</v>
      </c>
      <c r="M84" s="220">
        <v>2846.9</v>
      </c>
      <c r="N84" s="220">
        <v>2778.4</v>
      </c>
      <c r="O84" s="220">
        <v>9982750</v>
      </c>
      <c r="P84" s="221">
        <v>-1.6090084762467968E-2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45498</v>
      </c>
      <c r="E85" s="217">
        <v>650.29999999999995</v>
      </c>
      <c r="F85" s="217">
        <v>646.1</v>
      </c>
      <c r="G85" s="219">
        <v>633.90000000000009</v>
      </c>
      <c r="H85" s="219">
        <v>617.50000000000011</v>
      </c>
      <c r="I85" s="219">
        <v>605.30000000000018</v>
      </c>
      <c r="J85" s="219">
        <v>662.5</v>
      </c>
      <c r="K85" s="219">
        <v>674.7</v>
      </c>
      <c r="L85" s="219">
        <v>691.09999999999991</v>
      </c>
      <c r="M85" s="220">
        <v>658.3</v>
      </c>
      <c r="N85" s="220">
        <v>629.70000000000005</v>
      </c>
      <c r="O85" s="220">
        <v>9372500</v>
      </c>
      <c r="P85" s="221">
        <v>-8.7255420412480165E-3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45498</v>
      </c>
      <c r="E86" s="217">
        <v>4856.05</v>
      </c>
      <c r="F86" s="217">
        <v>4872.25</v>
      </c>
      <c r="G86" s="219">
        <v>4778.1000000000004</v>
      </c>
      <c r="H86" s="219">
        <v>4700.1500000000005</v>
      </c>
      <c r="I86" s="219">
        <v>4606.0000000000009</v>
      </c>
      <c r="J86" s="219">
        <v>4950.2</v>
      </c>
      <c r="K86" s="219">
        <v>5044.3499999999995</v>
      </c>
      <c r="L86" s="219">
        <v>5122.2999999999993</v>
      </c>
      <c r="M86" s="220">
        <v>4966.3999999999996</v>
      </c>
      <c r="N86" s="220">
        <v>4794.3</v>
      </c>
      <c r="O86" s="220">
        <v>12408900</v>
      </c>
      <c r="P86" s="221">
        <v>3.2165493836402652E-2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45498</v>
      </c>
      <c r="E87" s="217">
        <v>1793.45</v>
      </c>
      <c r="F87" s="217">
        <v>1780</v>
      </c>
      <c r="G87" s="219">
        <v>1761</v>
      </c>
      <c r="H87" s="219">
        <v>1728.55</v>
      </c>
      <c r="I87" s="219">
        <v>1709.55</v>
      </c>
      <c r="J87" s="219">
        <v>1812.45</v>
      </c>
      <c r="K87" s="219">
        <v>1831.45</v>
      </c>
      <c r="L87" s="219">
        <v>1863.9</v>
      </c>
      <c r="M87" s="220">
        <v>1799</v>
      </c>
      <c r="N87" s="220">
        <v>1747.55</v>
      </c>
      <c r="O87" s="220">
        <v>8767000</v>
      </c>
      <c r="P87" s="221">
        <v>-3.7545284883082668E-2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45498</v>
      </c>
      <c r="E88" s="217">
        <v>1578.65</v>
      </c>
      <c r="F88" s="217">
        <v>1583.25</v>
      </c>
      <c r="G88" s="219">
        <v>1569.5</v>
      </c>
      <c r="H88" s="219">
        <v>1560.35</v>
      </c>
      <c r="I88" s="219">
        <v>1546.6</v>
      </c>
      <c r="J88" s="219">
        <v>1592.4</v>
      </c>
      <c r="K88" s="219">
        <v>1606.15</v>
      </c>
      <c r="L88" s="219">
        <v>1615.3000000000002</v>
      </c>
      <c r="M88" s="220">
        <v>1597</v>
      </c>
      <c r="N88" s="220">
        <v>1574.1</v>
      </c>
      <c r="O88" s="220">
        <v>17293850</v>
      </c>
      <c r="P88" s="221">
        <v>2.0279450832471455E-3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45498</v>
      </c>
      <c r="E89" s="217">
        <v>4064.15</v>
      </c>
      <c r="F89" s="217">
        <v>4028.5</v>
      </c>
      <c r="G89" s="219">
        <v>3967.1</v>
      </c>
      <c r="H89" s="219">
        <v>3870.0499999999997</v>
      </c>
      <c r="I89" s="219">
        <v>3808.6499999999996</v>
      </c>
      <c r="J89" s="219">
        <v>4125.55</v>
      </c>
      <c r="K89" s="219">
        <v>4186.95</v>
      </c>
      <c r="L89" s="219">
        <v>4284</v>
      </c>
      <c r="M89" s="220">
        <v>4089.9</v>
      </c>
      <c r="N89" s="220">
        <v>3931.45</v>
      </c>
      <c r="O89" s="220">
        <v>3111900</v>
      </c>
      <c r="P89" s="221">
        <v>-4.9177322517072276E-2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45498</v>
      </c>
      <c r="E90" s="217">
        <v>1605.75</v>
      </c>
      <c r="F90" s="217">
        <v>1606.7666666666667</v>
      </c>
      <c r="G90" s="219">
        <v>1590.1333333333332</v>
      </c>
      <c r="H90" s="219">
        <v>1574.5166666666667</v>
      </c>
      <c r="I90" s="219">
        <v>1557.8833333333332</v>
      </c>
      <c r="J90" s="219">
        <v>1622.3833333333332</v>
      </c>
      <c r="K90" s="219">
        <v>1639.0166666666669</v>
      </c>
      <c r="L90" s="219">
        <v>1654.6333333333332</v>
      </c>
      <c r="M90" s="220">
        <v>1623.4</v>
      </c>
      <c r="N90" s="220">
        <v>1591.15</v>
      </c>
      <c r="O90" s="220">
        <v>186477500</v>
      </c>
      <c r="P90" s="221">
        <v>4.1561066720733841E-2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45498</v>
      </c>
      <c r="E91" s="217">
        <v>670.95</v>
      </c>
      <c r="F91" s="217">
        <v>660.40000000000009</v>
      </c>
      <c r="G91" s="219">
        <v>648.20000000000016</v>
      </c>
      <c r="H91" s="219">
        <v>625.45000000000005</v>
      </c>
      <c r="I91" s="219">
        <v>613.25000000000011</v>
      </c>
      <c r="J91" s="219">
        <v>683.1500000000002</v>
      </c>
      <c r="K91" s="219">
        <v>695.35</v>
      </c>
      <c r="L91" s="219">
        <v>718.10000000000025</v>
      </c>
      <c r="M91" s="220">
        <v>672.6</v>
      </c>
      <c r="N91" s="220">
        <v>637.65</v>
      </c>
      <c r="O91" s="220">
        <v>32028700</v>
      </c>
      <c r="P91" s="221">
        <v>0.1322963251020805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45498</v>
      </c>
      <c r="E92" s="217">
        <v>5417.15</v>
      </c>
      <c r="F92" s="217">
        <v>5442.6166666666659</v>
      </c>
      <c r="G92" s="219">
        <v>5378.2333333333318</v>
      </c>
      <c r="H92" s="219">
        <v>5339.3166666666657</v>
      </c>
      <c r="I92" s="219">
        <v>5274.9333333333316</v>
      </c>
      <c r="J92" s="219">
        <v>5481.5333333333319</v>
      </c>
      <c r="K92" s="219">
        <v>5545.9166666666652</v>
      </c>
      <c r="L92" s="219">
        <v>5584.8333333333321</v>
      </c>
      <c r="M92" s="220">
        <v>5507</v>
      </c>
      <c r="N92" s="220">
        <v>5403.7</v>
      </c>
      <c r="O92" s="220">
        <v>4333050</v>
      </c>
      <c r="P92" s="221">
        <v>-2.7340987912050911E-2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45498</v>
      </c>
      <c r="E93" s="217">
        <v>651.95000000000005</v>
      </c>
      <c r="F93" s="217">
        <v>650.73333333333346</v>
      </c>
      <c r="G93" s="219">
        <v>645.1166666666669</v>
      </c>
      <c r="H93" s="219">
        <v>638.28333333333342</v>
      </c>
      <c r="I93" s="219">
        <v>632.66666666666686</v>
      </c>
      <c r="J93" s="219">
        <v>657.56666666666695</v>
      </c>
      <c r="K93" s="219">
        <v>663.18333333333351</v>
      </c>
      <c r="L93" s="219">
        <v>670.01666666666699</v>
      </c>
      <c r="M93" s="220">
        <v>656.35</v>
      </c>
      <c r="N93" s="220">
        <v>643.9</v>
      </c>
      <c r="O93" s="220">
        <v>41736800</v>
      </c>
      <c r="P93" s="221">
        <v>-1.6170549798693156E-2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45498</v>
      </c>
      <c r="E94" s="217">
        <v>310.95</v>
      </c>
      <c r="F94" s="217">
        <v>311.81666666666666</v>
      </c>
      <c r="G94" s="219">
        <v>308.0333333333333</v>
      </c>
      <c r="H94" s="219">
        <v>305.11666666666662</v>
      </c>
      <c r="I94" s="219">
        <v>301.33333333333326</v>
      </c>
      <c r="J94" s="219">
        <v>314.73333333333335</v>
      </c>
      <c r="K94" s="219">
        <v>318.51666666666677</v>
      </c>
      <c r="L94" s="219">
        <v>321.43333333333339</v>
      </c>
      <c r="M94" s="220">
        <v>315.60000000000002</v>
      </c>
      <c r="N94" s="220">
        <v>308.89999999999998</v>
      </c>
      <c r="O94" s="220">
        <v>34481800</v>
      </c>
      <c r="P94" s="221">
        <v>1.9110275689223057E-2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45498</v>
      </c>
      <c r="E95" s="217">
        <v>353.9</v>
      </c>
      <c r="F95" s="217">
        <v>351.2166666666667</v>
      </c>
      <c r="G95" s="219">
        <v>345.88333333333338</v>
      </c>
      <c r="H95" s="219">
        <v>337.86666666666667</v>
      </c>
      <c r="I95" s="219">
        <v>332.53333333333336</v>
      </c>
      <c r="J95" s="219">
        <v>359.23333333333341</v>
      </c>
      <c r="K95" s="219">
        <v>364.56666666666666</v>
      </c>
      <c r="L95" s="219">
        <v>372.58333333333343</v>
      </c>
      <c r="M95" s="220">
        <v>356.55</v>
      </c>
      <c r="N95" s="220">
        <v>343.2</v>
      </c>
      <c r="O95" s="220">
        <v>57866400</v>
      </c>
      <c r="P95" s="221">
        <v>8.9855072463768115E-2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45498</v>
      </c>
      <c r="E96" s="217">
        <v>2718.3</v>
      </c>
      <c r="F96" s="217">
        <v>2718</v>
      </c>
      <c r="G96" s="219">
        <v>2677.65</v>
      </c>
      <c r="H96" s="219">
        <v>2637</v>
      </c>
      <c r="I96" s="219">
        <v>2596.65</v>
      </c>
      <c r="J96" s="219">
        <v>2758.65</v>
      </c>
      <c r="K96" s="219">
        <v>2799.0000000000005</v>
      </c>
      <c r="L96" s="219">
        <v>2839.65</v>
      </c>
      <c r="M96" s="220">
        <v>2758.35</v>
      </c>
      <c r="N96" s="220">
        <v>2677.35</v>
      </c>
      <c r="O96" s="220">
        <v>18385200</v>
      </c>
      <c r="P96" s="221">
        <v>-7.8357725683201665E-3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45498</v>
      </c>
      <c r="E97" s="217">
        <v>1220.9000000000001</v>
      </c>
      <c r="F97" s="217">
        <v>1219.3</v>
      </c>
      <c r="G97" s="219">
        <v>1204.6999999999998</v>
      </c>
      <c r="H97" s="219">
        <v>1188.4999999999998</v>
      </c>
      <c r="I97" s="219">
        <v>1173.8999999999996</v>
      </c>
      <c r="J97" s="219">
        <v>1235.5</v>
      </c>
      <c r="K97" s="219">
        <v>1250.0999999999999</v>
      </c>
      <c r="L97" s="219">
        <v>1266.3000000000002</v>
      </c>
      <c r="M97" s="220">
        <v>1233.9000000000001</v>
      </c>
      <c r="N97" s="220">
        <v>1203.0999999999999</v>
      </c>
      <c r="O97" s="220">
        <v>89448800</v>
      </c>
      <c r="P97" s="221">
        <v>1.5698399955488083E-2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45498</v>
      </c>
      <c r="E98" s="217">
        <v>1905.9</v>
      </c>
      <c r="F98" s="217">
        <v>1895.4833333333336</v>
      </c>
      <c r="G98" s="219">
        <v>1874.8166666666671</v>
      </c>
      <c r="H98" s="219">
        <v>1843.7333333333336</v>
      </c>
      <c r="I98" s="219">
        <v>1823.0666666666671</v>
      </c>
      <c r="J98" s="219">
        <v>1926.5666666666671</v>
      </c>
      <c r="K98" s="219">
        <v>1947.2333333333336</v>
      </c>
      <c r="L98" s="219">
        <v>1978.3166666666671</v>
      </c>
      <c r="M98" s="220">
        <v>1916.15</v>
      </c>
      <c r="N98" s="220">
        <v>1864.4</v>
      </c>
      <c r="O98" s="220">
        <v>5474000</v>
      </c>
      <c r="P98" s="221">
        <v>0.10374029640084687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45498</v>
      </c>
      <c r="E99" s="217">
        <v>693.35</v>
      </c>
      <c r="F99" s="217">
        <v>675.63333333333333</v>
      </c>
      <c r="G99" s="219">
        <v>655.2166666666667</v>
      </c>
      <c r="H99" s="219">
        <v>617.08333333333337</v>
      </c>
      <c r="I99" s="219">
        <v>596.66666666666674</v>
      </c>
      <c r="J99" s="219">
        <v>713.76666666666665</v>
      </c>
      <c r="K99" s="219">
        <v>734.18333333333339</v>
      </c>
      <c r="L99" s="219">
        <v>772.31666666666661</v>
      </c>
      <c r="M99" s="220">
        <v>696.05</v>
      </c>
      <c r="N99" s="220">
        <v>637.5</v>
      </c>
      <c r="O99" s="220">
        <v>12424500</v>
      </c>
      <c r="P99" s="221">
        <v>1.8067846607669618E-2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45498</v>
      </c>
      <c r="E100" s="217">
        <v>15.62</v>
      </c>
      <c r="F100" s="217">
        <v>15.523333333333333</v>
      </c>
      <c r="G100" s="219">
        <v>15.346666666666668</v>
      </c>
      <c r="H100" s="219">
        <v>15.073333333333334</v>
      </c>
      <c r="I100" s="219">
        <v>14.896666666666668</v>
      </c>
      <c r="J100" s="219">
        <v>15.796666666666667</v>
      </c>
      <c r="K100" s="219">
        <v>15.973333333333333</v>
      </c>
      <c r="L100" s="219">
        <v>16.246666666666666</v>
      </c>
      <c r="M100" s="220">
        <v>15.7</v>
      </c>
      <c r="N100" s="220">
        <v>15.25</v>
      </c>
      <c r="O100" s="220">
        <v>4837880000</v>
      </c>
      <c r="P100" s="221">
        <v>1.9359460598398652E-2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45498</v>
      </c>
      <c r="E101" s="217">
        <v>112.78</v>
      </c>
      <c r="F101" s="217">
        <v>113.09666666666665</v>
      </c>
      <c r="G101" s="219">
        <v>111.3933333333333</v>
      </c>
      <c r="H101" s="219">
        <v>110.00666666666665</v>
      </c>
      <c r="I101" s="219">
        <v>108.3033333333333</v>
      </c>
      <c r="J101" s="219">
        <v>114.48333333333331</v>
      </c>
      <c r="K101" s="219">
        <v>116.18666666666665</v>
      </c>
      <c r="L101" s="219">
        <v>117.57333333333331</v>
      </c>
      <c r="M101" s="220">
        <v>114.8</v>
      </c>
      <c r="N101" s="220">
        <v>111.71</v>
      </c>
      <c r="O101" s="220">
        <v>115125000</v>
      </c>
      <c r="P101" s="221">
        <v>-1.6445963263562579E-2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45498</v>
      </c>
      <c r="E102" s="217">
        <v>75.59</v>
      </c>
      <c r="F102" s="217">
        <v>75.846666666666678</v>
      </c>
      <c r="G102" s="219">
        <v>74.693333333333356</v>
      </c>
      <c r="H102" s="219">
        <v>73.796666666666681</v>
      </c>
      <c r="I102" s="219">
        <v>72.643333333333359</v>
      </c>
      <c r="J102" s="219">
        <v>76.743333333333354</v>
      </c>
      <c r="K102" s="219">
        <v>77.89666666666669</v>
      </c>
      <c r="L102" s="219">
        <v>78.793333333333351</v>
      </c>
      <c r="M102" s="220">
        <v>77</v>
      </c>
      <c r="N102" s="220">
        <v>74.95</v>
      </c>
      <c r="O102" s="220">
        <v>470820000</v>
      </c>
      <c r="P102" s="221">
        <v>-3.8254714813169305E-2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45498</v>
      </c>
      <c r="E103" s="217">
        <v>174.13</v>
      </c>
      <c r="F103" s="217">
        <v>172.34333333333333</v>
      </c>
      <c r="G103" s="219">
        <v>169.68666666666667</v>
      </c>
      <c r="H103" s="219">
        <v>165.24333333333334</v>
      </c>
      <c r="I103" s="219">
        <v>162.58666666666667</v>
      </c>
      <c r="J103" s="219">
        <v>176.78666666666666</v>
      </c>
      <c r="K103" s="219">
        <v>179.44333333333336</v>
      </c>
      <c r="L103" s="219">
        <v>183.88666666666666</v>
      </c>
      <c r="M103" s="220">
        <v>175</v>
      </c>
      <c r="N103" s="220">
        <v>167.9</v>
      </c>
      <c r="O103" s="220">
        <v>69806250</v>
      </c>
      <c r="P103" s="221">
        <v>-1.8765484160033735E-2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45498</v>
      </c>
      <c r="E104" s="217">
        <v>548.1</v>
      </c>
      <c r="F104" s="217">
        <v>545.08333333333337</v>
      </c>
      <c r="G104" s="219">
        <v>536.11666666666679</v>
      </c>
      <c r="H104" s="219">
        <v>524.13333333333344</v>
      </c>
      <c r="I104" s="219">
        <v>515.16666666666686</v>
      </c>
      <c r="J104" s="219">
        <v>557.06666666666672</v>
      </c>
      <c r="K104" s="219">
        <v>566.03333333333319</v>
      </c>
      <c r="L104" s="219">
        <v>578.01666666666665</v>
      </c>
      <c r="M104" s="220">
        <v>554.04999999999995</v>
      </c>
      <c r="N104" s="220">
        <v>533.1</v>
      </c>
      <c r="O104" s="220">
        <v>15270750</v>
      </c>
      <c r="P104" s="221">
        <v>0.18628498184148687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45498</v>
      </c>
      <c r="E105" s="217">
        <v>633.5</v>
      </c>
      <c r="F105" s="217">
        <v>631.1</v>
      </c>
      <c r="G105" s="219">
        <v>623.70000000000005</v>
      </c>
      <c r="H105" s="219">
        <v>613.9</v>
      </c>
      <c r="I105" s="219">
        <v>606.5</v>
      </c>
      <c r="J105" s="219">
        <v>640.90000000000009</v>
      </c>
      <c r="K105" s="219">
        <v>648.29999999999995</v>
      </c>
      <c r="L105" s="219">
        <v>658.10000000000014</v>
      </c>
      <c r="M105" s="220">
        <v>638.5</v>
      </c>
      <c r="N105" s="220">
        <v>621.29999999999995</v>
      </c>
      <c r="O105" s="220">
        <v>18112000</v>
      </c>
      <c r="P105" s="221">
        <v>-5.4993217155379318E-2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45498</v>
      </c>
      <c r="E106" s="217">
        <v>351.5</v>
      </c>
      <c r="F106" s="217">
        <v>348.16666666666669</v>
      </c>
      <c r="G106" s="219">
        <v>336.33333333333337</v>
      </c>
      <c r="H106" s="219">
        <v>321.16666666666669</v>
      </c>
      <c r="I106" s="219">
        <v>309.33333333333337</v>
      </c>
      <c r="J106" s="219">
        <v>363.33333333333337</v>
      </c>
      <c r="K106" s="219">
        <v>375.16666666666674</v>
      </c>
      <c r="L106" s="219">
        <v>390.33333333333337</v>
      </c>
      <c r="M106" s="220">
        <v>360</v>
      </c>
      <c r="N106" s="220">
        <v>333</v>
      </c>
      <c r="O106" s="220">
        <v>21619500</v>
      </c>
      <c r="P106" s="221">
        <v>-0.15293716623111009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45498</v>
      </c>
      <c r="E107" s="217">
        <v>3015.85</v>
      </c>
      <c r="F107" s="217">
        <v>2978.9833333333331</v>
      </c>
      <c r="G107" s="219">
        <v>2931.2666666666664</v>
      </c>
      <c r="H107" s="219">
        <v>2846.6833333333334</v>
      </c>
      <c r="I107" s="219">
        <v>2798.9666666666667</v>
      </c>
      <c r="J107" s="219">
        <v>3063.5666666666662</v>
      </c>
      <c r="K107" s="219">
        <v>3111.2833333333324</v>
      </c>
      <c r="L107" s="219">
        <v>3195.8666666666659</v>
      </c>
      <c r="M107" s="220">
        <v>3026.7</v>
      </c>
      <c r="N107" s="220">
        <v>2894.4</v>
      </c>
      <c r="O107" s="220">
        <v>1730100</v>
      </c>
      <c r="P107" s="221">
        <v>3.1663685152057246E-2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45498</v>
      </c>
      <c r="E108" s="217">
        <v>4371.3999999999996</v>
      </c>
      <c r="F108" s="217">
        <v>4350.166666666667</v>
      </c>
      <c r="G108" s="219">
        <v>4313.3333333333339</v>
      </c>
      <c r="H108" s="219">
        <v>4255.2666666666673</v>
      </c>
      <c r="I108" s="219">
        <v>4218.4333333333343</v>
      </c>
      <c r="J108" s="219">
        <v>4408.2333333333336</v>
      </c>
      <c r="K108" s="219">
        <v>4445.0666666666675</v>
      </c>
      <c r="L108" s="219">
        <v>4503.1333333333332</v>
      </c>
      <c r="M108" s="220">
        <v>4387</v>
      </c>
      <c r="N108" s="220">
        <v>4292.1000000000004</v>
      </c>
      <c r="O108" s="220">
        <v>7713900</v>
      </c>
      <c r="P108" s="221">
        <v>-1.5129462233798069E-2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45498</v>
      </c>
      <c r="E109" s="217">
        <v>1395.15</v>
      </c>
      <c r="F109" s="217">
        <v>1397.4833333333333</v>
      </c>
      <c r="G109" s="219">
        <v>1381.9666666666667</v>
      </c>
      <c r="H109" s="219">
        <v>1368.7833333333333</v>
      </c>
      <c r="I109" s="219">
        <v>1353.2666666666667</v>
      </c>
      <c r="J109" s="219">
        <v>1410.6666666666667</v>
      </c>
      <c r="K109" s="219">
        <v>1426.1833333333336</v>
      </c>
      <c r="L109" s="219">
        <v>1439.3666666666668</v>
      </c>
      <c r="M109" s="220">
        <v>1413</v>
      </c>
      <c r="N109" s="220">
        <v>1384.3</v>
      </c>
      <c r="O109" s="220">
        <v>30154000</v>
      </c>
      <c r="P109" s="221">
        <v>2.9849726775956285E-2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45498</v>
      </c>
      <c r="E110" s="217">
        <v>424.8</v>
      </c>
      <c r="F110" s="217">
        <v>427.8</v>
      </c>
      <c r="G110" s="219">
        <v>416.3</v>
      </c>
      <c r="H110" s="219">
        <v>407.8</v>
      </c>
      <c r="I110" s="219">
        <v>396.3</v>
      </c>
      <c r="J110" s="219">
        <v>436.3</v>
      </c>
      <c r="K110" s="219">
        <v>447.8</v>
      </c>
      <c r="L110" s="219">
        <v>456.3</v>
      </c>
      <c r="M110" s="220">
        <v>439.3</v>
      </c>
      <c r="N110" s="220">
        <v>419.3</v>
      </c>
      <c r="O110" s="220">
        <v>89216000</v>
      </c>
      <c r="P110" s="221">
        <v>2.1448869165790807E-2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45498</v>
      </c>
      <c r="E111" s="217">
        <v>1830.15</v>
      </c>
      <c r="F111" s="217">
        <v>1828.4833333333333</v>
      </c>
      <c r="G111" s="219">
        <v>1817.4166666666667</v>
      </c>
      <c r="H111" s="219">
        <v>1804.6833333333334</v>
      </c>
      <c r="I111" s="219">
        <v>1793.6166666666668</v>
      </c>
      <c r="J111" s="219">
        <v>1841.2166666666667</v>
      </c>
      <c r="K111" s="219">
        <v>1852.2833333333333</v>
      </c>
      <c r="L111" s="219">
        <v>1865.0166666666667</v>
      </c>
      <c r="M111" s="220">
        <v>1839.55</v>
      </c>
      <c r="N111" s="220">
        <v>1815.75</v>
      </c>
      <c r="O111" s="220">
        <v>52795600</v>
      </c>
      <c r="P111" s="221">
        <v>2.752757818034612E-2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45498</v>
      </c>
      <c r="E112" s="217">
        <v>168.92</v>
      </c>
      <c r="F112" s="217">
        <v>168.21</v>
      </c>
      <c r="G112" s="219">
        <v>167.02</v>
      </c>
      <c r="H112" s="219">
        <v>165.12</v>
      </c>
      <c r="I112" s="219">
        <v>163.93</v>
      </c>
      <c r="J112" s="219">
        <v>170.11</v>
      </c>
      <c r="K112" s="219">
        <v>171.3</v>
      </c>
      <c r="L112" s="219">
        <v>173.20000000000002</v>
      </c>
      <c r="M112" s="220">
        <v>169.4</v>
      </c>
      <c r="N112" s="220">
        <v>166.31</v>
      </c>
      <c r="O112" s="220">
        <v>162269250</v>
      </c>
      <c r="P112" s="221">
        <v>1.1763275479497856E-2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45498</v>
      </c>
      <c r="E113" s="217">
        <v>1236.2</v>
      </c>
      <c r="F113" s="217">
        <v>1235.0333333333335</v>
      </c>
      <c r="G113" s="219">
        <v>1223.4666666666672</v>
      </c>
      <c r="H113" s="219">
        <v>1210.7333333333336</v>
      </c>
      <c r="I113" s="219">
        <v>1199.1666666666672</v>
      </c>
      <c r="J113" s="219">
        <v>1247.7666666666671</v>
      </c>
      <c r="K113" s="219">
        <v>1259.3333333333333</v>
      </c>
      <c r="L113" s="219">
        <v>1272.0666666666671</v>
      </c>
      <c r="M113" s="220">
        <v>1246.5999999999999</v>
      </c>
      <c r="N113" s="220">
        <v>1222.3</v>
      </c>
      <c r="O113" s="220">
        <v>2676700</v>
      </c>
      <c r="P113" s="221">
        <v>-8.5904550499445065E-2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45498</v>
      </c>
      <c r="E114" s="217">
        <v>972.6</v>
      </c>
      <c r="F114" s="217">
        <v>975.4</v>
      </c>
      <c r="G114" s="219">
        <v>964.44999999999993</v>
      </c>
      <c r="H114" s="219">
        <v>956.3</v>
      </c>
      <c r="I114" s="219">
        <v>945.34999999999991</v>
      </c>
      <c r="J114" s="219">
        <v>983.55</v>
      </c>
      <c r="K114" s="219">
        <v>994.5</v>
      </c>
      <c r="L114" s="219">
        <v>1002.65</v>
      </c>
      <c r="M114" s="220">
        <v>986.35</v>
      </c>
      <c r="N114" s="220">
        <v>967.25</v>
      </c>
      <c r="O114" s="220">
        <v>21702625</v>
      </c>
      <c r="P114" s="221">
        <v>-3.1094964647056526E-2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45498</v>
      </c>
      <c r="E115" s="217">
        <v>493.15</v>
      </c>
      <c r="F115" s="217">
        <v>497.58333333333331</v>
      </c>
      <c r="G115" s="219">
        <v>485.66666666666663</v>
      </c>
      <c r="H115" s="219">
        <v>478.18333333333334</v>
      </c>
      <c r="I115" s="219">
        <v>466.26666666666665</v>
      </c>
      <c r="J115" s="219">
        <v>505.06666666666661</v>
      </c>
      <c r="K115" s="219">
        <v>516.98333333333323</v>
      </c>
      <c r="L115" s="219">
        <v>524.46666666666658</v>
      </c>
      <c r="M115" s="220">
        <v>509.5</v>
      </c>
      <c r="N115" s="220">
        <v>490.1</v>
      </c>
      <c r="O115" s="220">
        <v>169902400</v>
      </c>
      <c r="P115" s="221">
        <v>5.9777563045908411E-3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45498</v>
      </c>
      <c r="E116" s="217">
        <v>970.45</v>
      </c>
      <c r="F116" s="217">
        <v>962.06666666666661</v>
      </c>
      <c r="G116" s="219">
        <v>949.38333333333321</v>
      </c>
      <c r="H116" s="219">
        <v>928.31666666666661</v>
      </c>
      <c r="I116" s="219">
        <v>915.63333333333321</v>
      </c>
      <c r="J116" s="219">
        <v>983.13333333333321</v>
      </c>
      <c r="K116" s="219">
        <v>995.81666666666661</v>
      </c>
      <c r="L116" s="219">
        <v>1016.8833333333332</v>
      </c>
      <c r="M116" s="220">
        <v>974.75</v>
      </c>
      <c r="N116" s="220">
        <v>941</v>
      </c>
      <c r="O116" s="220">
        <v>17415000</v>
      </c>
      <c r="P116" s="221">
        <v>-1.1949930853515834E-2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45498</v>
      </c>
      <c r="E117" s="217">
        <v>4461.05</v>
      </c>
      <c r="F117" s="217">
        <v>4479.9833333333336</v>
      </c>
      <c r="G117" s="219">
        <v>4387.166666666667</v>
      </c>
      <c r="H117" s="219">
        <v>4313.2833333333338</v>
      </c>
      <c r="I117" s="219">
        <v>4220.4666666666672</v>
      </c>
      <c r="J117" s="219">
        <v>4553.8666666666668</v>
      </c>
      <c r="K117" s="219">
        <v>4646.6833333333325</v>
      </c>
      <c r="L117" s="219">
        <v>4720.5666666666666</v>
      </c>
      <c r="M117" s="220">
        <v>4572.8</v>
      </c>
      <c r="N117" s="220">
        <v>4406.1000000000004</v>
      </c>
      <c r="O117" s="220">
        <v>606500</v>
      </c>
      <c r="P117" s="221">
        <v>-4.4693837369560938E-2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45498</v>
      </c>
      <c r="E118" s="217">
        <v>880.95</v>
      </c>
      <c r="F118" s="217">
        <v>883.9</v>
      </c>
      <c r="G118" s="219">
        <v>876.65</v>
      </c>
      <c r="H118" s="219">
        <v>872.35</v>
      </c>
      <c r="I118" s="219">
        <v>865.1</v>
      </c>
      <c r="J118" s="219">
        <v>888.19999999999993</v>
      </c>
      <c r="K118" s="219">
        <v>895.44999999999993</v>
      </c>
      <c r="L118" s="219">
        <v>899.74999999999989</v>
      </c>
      <c r="M118" s="220">
        <v>891.15</v>
      </c>
      <c r="N118" s="220">
        <v>879.6</v>
      </c>
      <c r="O118" s="220">
        <v>19519650</v>
      </c>
      <c r="P118" s="221">
        <v>3.4226243696577376E-2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45498</v>
      </c>
      <c r="E119" s="217">
        <v>582.15</v>
      </c>
      <c r="F119" s="217">
        <v>575.08333333333326</v>
      </c>
      <c r="G119" s="219">
        <v>566.36666666666656</v>
      </c>
      <c r="H119" s="219">
        <v>550.58333333333326</v>
      </c>
      <c r="I119" s="219">
        <v>541.86666666666656</v>
      </c>
      <c r="J119" s="219">
        <v>590.86666666666656</v>
      </c>
      <c r="K119" s="219">
        <v>599.58333333333326</v>
      </c>
      <c r="L119" s="219">
        <v>615.36666666666656</v>
      </c>
      <c r="M119" s="220">
        <v>583.79999999999995</v>
      </c>
      <c r="N119" s="220">
        <v>559.29999999999995</v>
      </c>
      <c r="O119" s="220">
        <v>20488750</v>
      </c>
      <c r="P119" s="221">
        <v>-8.4148181259428953E-2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45498</v>
      </c>
      <c r="E120" s="217">
        <v>1744.3</v>
      </c>
      <c r="F120" s="217">
        <v>1750.7166666666665</v>
      </c>
      <c r="G120" s="219">
        <v>1724.0333333333328</v>
      </c>
      <c r="H120" s="219">
        <v>1703.7666666666664</v>
      </c>
      <c r="I120" s="219">
        <v>1677.0833333333328</v>
      </c>
      <c r="J120" s="219">
        <v>1770.9833333333329</v>
      </c>
      <c r="K120" s="219">
        <v>1797.6666666666667</v>
      </c>
      <c r="L120" s="219">
        <v>1817.9333333333329</v>
      </c>
      <c r="M120" s="220">
        <v>1777.4</v>
      </c>
      <c r="N120" s="220">
        <v>1730.45</v>
      </c>
      <c r="O120" s="220">
        <v>37945600</v>
      </c>
      <c r="P120" s="221">
        <v>1.6164104761394675E-2</v>
      </c>
    </row>
    <row r="121" spans="1:16" ht="12.75" customHeight="1">
      <c r="A121" s="213">
        <v>111</v>
      </c>
      <c r="B121" s="225" t="s">
        <v>66</v>
      </c>
      <c r="C121" s="217" t="s">
        <v>843</v>
      </c>
      <c r="D121" s="218">
        <v>45498</v>
      </c>
      <c r="E121" s="217">
        <v>174.65</v>
      </c>
      <c r="F121" s="217">
        <v>175.25</v>
      </c>
      <c r="G121" s="219">
        <v>173.03</v>
      </c>
      <c r="H121" s="219">
        <v>171.41</v>
      </c>
      <c r="I121" s="219">
        <v>169.19</v>
      </c>
      <c r="J121" s="219">
        <v>176.87</v>
      </c>
      <c r="K121" s="219">
        <v>179.09000000000003</v>
      </c>
      <c r="L121" s="219">
        <v>180.71</v>
      </c>
      <c r="M121" s="220">
        <v>177.47</v>
      </c>
      <c r="N121" s="220">
        <v>173.63</v>
      </c>
      <c r="O121" s="220">
        <v>75117770</v>
      </c>
      <c r="P121" s="221">
        <v>-4.4226183717497446E-2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45498</v>
      </c>
      <c r="E122" s="217">
        <v>3038.4</v>
      </c>
      <c r="F122" s="217">
        <v>3028.9</v>
      </c>
      <c r="G122" s="219">
        <v>2994.5</v>
      </c>
      <c r="H122" s="219">
        <v>2950.6</v>
      </c>
      <c r="I122" s="219">
        <v>2916.2</v>
      </c>
      <c r="J122" s="219">
        <v>3072.8</v>
      </c>
      <c r="K122" s="219">
        <v>3107.2000000000007</v>
      </c>
      <c r="L122" s="219">
        <v>3151.1000000000004</v>
      </c>
      <c r="M122" s="220">
        <v>3063.3</v>
      </c>
      <c r="N122" s="220">
        <v>2985</v>
      </c>
      <c r="O122" s="220">
        <v>1092900</v>
      </c>
      <c r="P122" s="221">
        <v>0.12786377708978328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45498</v>
      </c>
      <c r="E123" s="217">
        <v>435.5</v>
      </c>
      <c r="F123" s="217">
        <v>435.13333333333338</v>
      </c>
      <c r="G123" s="219">
        <v>430.46666666666675</v>
      </c>
      <c r="H123" s="219">
        <v>425.43333333333339</v>
      </c>
      <c r="I123" s="219">
        <v>420.76666666666677</v>
      </c>
      <c r="J123" s="219">
        <v>440.16666666666674</v>
      </c>
      <c r="K123" s="219">
        <v>444.83333333333337</v>
      </c>
      <c r="L123" s="219">
        <v>449.86666666666673</v>
      </c>
      <c r="M123" s="220">
        <v>439.8</v>
      </c>
      <c r="N123" s="220">
        <v>430.1</v>
      </c>
      <c r="O123" s="220">
        <v>21923200</v>
      </c>
      <c r="P123" s="221">
        <v>5.2820638419462815E-2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45498</v>
      </c>
      <c r="E124" s="217">
        <v>780.7</v>
      </c>
      <c r="F124" s="217">
        <v>778.7166666666667</v>
      </c>
      <c r="G124" s="219">
        <v>766.98333333333335</v>
      </c>
      <c r="H124" s="219">
        <v>753.26666666666665</v>
      </c>
      <c r="I124" s="219">
        <v>741.5333333333333</v>
      </c>
      <c r="J124" s="219">
        <v>792.43333333333339</v>
      </c>
      <c r="K124" s="219">
        <v>804.16666666666674</v>
      </c>
      <c r="L124" s="219">
        <v>817.88333333333344</v>
      </c>
      <c r="M124" s="220">
        <v>790.45</v>
      </c>
      <c r="N124" s="220">
        <v>765</v>
      </c>
      <c r="O124" s="220">
        <v>28194000</v>
      </c>
      <c r="P124" s="221">
        <v>1.3735078383431612E-2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45498</v>
      </c>
      <c r="E125" s="217">
        <v>3512.6</v>
      </c>
      <c r="F125" s="217">
        <v>3517.1833333333329</v>
      </c>
      <c r="G125" s="219">
        <v>3485.4666666666658</v>
      </c>
      <c r="H125" s="219">
        <v>3458.333333333333</v>
      </c>
      <c r="I125" s="219">
        <v>3426.6166666666659</v>
      </c>
      <c r="J125" s="219">
        <v>3544.3166666666657</v>
      </c>
      <c r="K125" s="219">
        <v>3576.0333333333328</v>
      </c>
      <c r="L125" s="219">
        <v>3603.1666666666656</v>
      </c>
      <c r="M125" s="220">
        <v>3548.9</v>
      </c>
      <c r="N125" s="220">
        <v>3490.05</v>
      </c>
      <c r="O125" s="220">
        <v>17183700</v>
      </c>
      <c r="P125" s="221">
        <v>2.2309875243177641E-2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45498</v>
      </c>
      <c r="E126" s="217">
        <v>5672.35</v>
      </c>
      <c r="F126" s="217">
        <v>5687.8</v>
      </c>
      <c r="G126" s="219">
        <v>5640.3</v>
      </c>
      <c r="H126" s="219">
        <v>5608.25</v>
      </c>
      <c r="I126" s="219">
        <v>5560.75</v>
      </c>
      <c r="J126" s="219">
        <v>5719.85</v>
      </c>
      <c r="K126" s="219">
        <v>5767.35</v>
      </c>
      <c r="L126" s="219">
        <v>5799.4000000000005</v>
      </c>
      <c r="M126" s="220">
        <v>5735.3</v>
      </c>
      <c r="N126" s="220">
        <v>5655.75</v>
      </c>
      <c r="O126" s="220">
        <v>3523800</v>
      </c>
      <c r="P126" s="221">
        <v>-2.283598851961233E-2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45498</v>
      </c>
      <c r="E127" s="217">
        <v>5162.6000000000004</v>
      </c>
      <c r="F127" s="217">
        <v>5164.666666666667</v>
      </c>
      <c r="G127" s="219">
        <v>5119.3333333333339</v>
      </c>
      <c r="H127" s="219">
        <v>5076.0666666666666</v>
      </c>
      <c r="I127" s="219">
        <v>5030.7333333333336</v>
      </c>
      <c r="J127" s="219">
        <v>5207.9333333333343</v>
      </c>
      <c r="K127" s="219">
        <v>5253.2666666666682</v>
      </c>
      <c r="L127" s="219">
        <v>5296.5333333333347</v>
      </c>
      <c r="M127" s="220">
        <v>5210</v>
      </c>
      <c r="N127" s="220">
        <v>5121.3999999999996</v>
      </c>
      <c r="O127" s="220">
        <v>1498900</v>
      </c>
      <c r="P127" s="221">
        <v>6.0567466213825798E-2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45498</v>
      </c>
      <c r="E128" s="217">
        <v>1817</v>
      </c>
      <c r="F128" s="217">
        <v>1810.3</v>
      </c>
      <c r="G128" s="219">
        <v>1796.1999999999998</v>
      </c>
      <c r="H128" s="219">
        <v>1775.3999999999999</v>
      </c>
      <c r="I128" s="219">
        <v>1761.2999999999997</v>
      </c>
      <c r="J128" s="219">
        <v>1831.1</v>
      </c>
      <c r="K128" s="219">
        <v>1845.1999999999998</v>
      </c>
      <c r="L128" s="219">
        <v>1866</v>
      </c>
      <c r="M128" s="220">
        <v>1824.4</v>
      </c>
      <c r="N128" s="220">
        <v>1789.5</v>
      </c>
      <c r="O128" s="220">
        <v>13146100</v>
      </c>
      <c r="P128" s="221">
        <v>6.8869000310999004E-2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45498</v>
      </c>
      <c r="E129" s="217">
        <v>2805.25</v>
      </c>
      <c r="F129" s="217">
        <v>2797.9833333333336</v>
      </c>
      <c r="G129" s="219">
        <v>2769.666666666667</v>
      </c>
      <c r="H129" s="219">
        <v>2734.0833333333335</v>
      </c>
      <c r="I129" s="219">
        <v>2705.7666666666669</v>
      </c>
      <c r="J129" s="219">
        <v>2833.5666666666671</v>
      </c>
      <c r="K129" s="219">
        <v>2861.8833333333337</v>
      </c>
      <c r="L129" s="219">
        <v>2897.4666666666672</v>
      </c>
      <c r="M129" s="220">
        <v>2826.3</v>
      </c>
      <c r="N129" s="220">
        <v>2762.4</v>
      </c>
      <c r="O129" s="220">
        <v>13942250</v>
      </c>
      <c r="P129" s="221">
        <v>-2.6848096936531979E-2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45498</v>
      </c>
      <c r="E130" s="217">
        <v>298.89999999999998</v>
      </c>
      <c r="F130" s="217">
        <v>297.65000000000003</v>
      </c>
      <c r="G130" s="219">
        <v>291.80000000000007</v>
      </c>
      <c r="H130" s="219">
        <v>284.70000000000005</v>
      </c>
      <c r="I130" s="219">
        <v>278.85000000000008</v>
      </c>
      <c r="J130" s="219">
        <v>304.75000000000006</v>
      </c>
      <c r="K130" s="219">
        <v>310.60000000000008</v>
      </c>
      <c r="L130" s="219">
        <v>317.70000000000005</v>
      </c>
      <c r="M130" s="220">
        <v>303.5</v>
      </c>
      <c r="N130" s="220">
        <v>290.55</v>
      </c>
      <c r="O130" s="220">
        <v>37796000</v>
      </c>
      <c r="P130" s="221">
        <v>-5.3111534221865916E-2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45498</v>
      </c>
      <c r="E131" s="217">
        <v>210.28</v>
      </c>
      <c r="F131" s="217">
        <v>207.97666666666666</v>
      </c>
      <c r="G131" s="219">
        <v>202.70333333333332</v>
      </c>
      <c r="H131" s="219">
        <v>195.12666666666667</v>
      </c>
      <c r="I131" s="219">
        <v>189.85333333333332</v>
      </c>
      <c r="J131" s="219">
        <v>215.55333333333331</v>
      </c>
      <c r="K131" s="219">
        <v>220.82666666666668</v>
      </c>
      <c r="L131" s="219">
        <v>228.40333333333331</v>
      </c>
      <c r="M131" s="220">
        <v>213.25</v>
      </c>
      <c r="N131" s="220">
        <v>200.4</v>
      </c>
      <c r="O131" s="220">
        <v>61281000</v>
      </c>
      <c r="P131" s="221">
        <v>-3.4637525612254854E-3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45498</v>
      </c>
      <c r="E132" s="217">
        <v>657.8</v>
      </c>
      <c r="F132" s="217">
        <v>658.36666666666667</v>
      </c>
      <c r="G132" s="219">
        <v>648.5333333333333</v>
      </c>
      <c r="H132" s="219">
        <v>639.26666666666665</v>
      </c>
      <c r="I132" s="219">
        <v>629.43333333333328</v>
      </c>
      <c r="J132" s="219">
        <v>667.63333333333333</v>
      </c>
      <c r="K132" s="219">
        <v>677.46666666666658</v>
      </c>
      <c r="L132" s="219">
        <v>686.73333333333335</v>
      </c>
      <c r="M132" s="220">
        <v>668.2</v>
      </c>
      <c r="N132" s="220">
        <v>649.1</v>
      </c>
      <c r="O132" s="220">
        <v>12504000</v>
      </c>
      <c r="P132" s="221">
        <v>-3.9985258890731526E-2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45498</v>
      </c>
      <c r="E133" s="217">
        <v>12485.35</v>
      </c>
      <c r="F133" s="217">
        <v>12509.85</v>
      </c>
      <c r="G133" s="219">
        <v>12383</v>
      </c>
      <c r="H133" s="219">
        <v>12280.65</v>
      </c>
      <c r="I133" s="219">
        <v>12153.8</v>
      </c>
      <c r="J133" s="219">
        <v>12612.2</v>
      </c>
      <c r="K133" s="219">
        <v>12739.050000000003</v>
      </c>
      <c r="L133" s="219">
        <v>12841.400000000001</v>
      </c>
      <c r="M133" s="220">
        <v>12636.7</v>
      </c>
      <c r="N133" s="220">
        <v>12407.5</v>
      </c>
      <c r="O133" s="220">
        <v>3773450</v>
      </c>
      <c r="P133" s="221">
        <v>7.9161483133856694E-2</v>
      </c>
    </row>
    <row r="134" spans="1:16" ht="12.75" customHeight="1">
      <c r="A134" s="213">
        <v>124</v>
      </c>
      <c r="B134" s="225" t="s">
        <v>57</v>
      </c>
      <c r="C134" s="217" t="s">
        <v>890</v>
      </c>
      <c r="D134" s="218">
        <v>45498</v>
      </c>
      <c r="E134" s="217">
        <v>1384.65</v>
      </c>
      <c r="F134" s="217">
        <v>1378.8666666666668</v>
      </c>
      <c r="G134" s="219">
        <v>1343.7833333333335</v>
      </c>
      <c r="H134" s="219">
        <v>1302.9166666666667</v>
      </c>
      <c r="I134" s="219">
        <v>1267.8333333333335</v>
      </c>
      <c r="J134" s="219">
        <v>1419.7333333333336</v>
      </c>
      <c r="K134" s="219">
        <v>1454.8166666666666</v>
      </c>
      <c r="L134" s="219">
        <v>1495.6833333333336</v>
      </c>
      <c r="M134" s="220">
        <v>1413.95</v>
      </c>
      <c r="N134" s="220">
        <v>1338</v>
      </c>
      <c r="O134" s="220">
        <v>12259800</v>
      </c>
      <c r="P134" s="221">
        <v>-0.14444824385716379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45498</v>
      </c>
      <c r="E135" s="217">
        <v>4074.35</v>
      </c>
      <c r="F135" s="217">
        <v>4035.7666666666664</v>
      </c>
      <c r="G135" s="219">
        <v>3921.583333333333</v>
      </c>
      <c r="H135" s="219">
        <v>3768.8166666666666</v>
      </c>
      <c r="I135" s="219">
        <v>3654.6333333333332</v>
      </c>
      <c r="J135" s="219">
        <v>4188.5333333333328</v>
      </c>
      <c r="K135" s="219">
        <v>4302.7166666666662</v>
      </c>
      <c r="L135" s="219">
        <v>4455.4833333333327</v>
      </c>
      <c r="M135" s="220">
        <v>4149.95</v>
      </c>
      <c r="N135" s="220">
        <v>3883</v>
      </c>
      <c r="O135" s="220">
        <v>2724400</v>
      </c>
      <c r="P135" s="221">
        <v>9.4136546184738962E-2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45498</v>
      </c>
      <c r="E136" s="217">
        <v>2075.9499999999998</v>
      </c>
      <c r="F136" s="217">
        <v>2058.9</v>
      </c>
      <c r="G136" s="219">
        <v>2027</v>
      </c>
      <c r="H136" s="219">
        <v>1978.05</v>
      </c>
      <c r="I136" s="219">
        <v>1946.1499999999999</v>
      </c>
      <c r="J136" s="219">
        <v>2107.8500000000004</v>
      </c>
      <c r="K136" s="219">
        <v>2139.7500000000009</v>
      </c>
      <c r="L136" s="219">
        <v>2188.7000000000003</v>
      </c>
      <c r="M136" s="220">
        <v>2090.8000000000002</v>
      </c>
      <c r="N136" s="220">
        <v>2009.95</v>
      </c>
      <c r="O136" s="220">
        <v>1580400</v>
      </c>
      <c r="P136" s="221">
        <v>-8.0949057920446613E-2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45498</v>
      </c>
      <c r="E137" s="217">
        <v>1093.5999999999999</v>
      </c>
      <c r="F137" s="217">
        <v>1070.9666666666667</v>
      </c>
      <c r="G137" s="219">
        <v>1044.2333333333333</v>
      </c>
      <c r="H137" s="219">
        <v>994.86666666666667</v>
      </c>
      <c r="I137" s="219">
        <v>968.13333333333333</v>
      </c>
      <c r="J137" s="219">
        <v>1120.3333333333335</v>
      </c>
      <c r="K137" s="219">
        <v>1147.0666666666671</v>
      </c>
      <c r="L137" s="219">
        <v>1196.4333333333334</v>
      </c>
      <c r="M137" s="220">
        <v>1097.7</v>
      </c>
      <c r="N137" s="220">
        <v>1021.6</v>
      </c>
      <c r="O137" s="220">
        <v>3610400</v>
      </c>
      <c r="P137" s="221">
        <v>-0.10438579083151418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45498</v>
      </c>
      <c r="E138" s="217">
        <v>1755.9</v>
      </c>
      <c r="F138" s="217">
        <v>1745.1666666666667</v>
      </c>
      <c r="G138" s="219">
        <v>1715.3333333333335</v>
      </c>
      <c r="H138" s="219">
        <v>1674.7666666666667</v>
      </c>
      <c r="I138" s="219">
        <v>1644.9333333333334</v>
      </c>
      <c r="J138" s="219">
        <v>1785.7333333333336</v>
      </c>
      <c r="K138" s="219">
        <v>1815.5666666666671</v>
      </c>
      <c r="L138" s="219">
        <v>1856.1333333333337</v>
      </c>
      <c r="M138" s="220">
        <v>1775</v>
      </c>
      <c r="N138" s="220">
        <v>1704.6</v>
      </c>
      <c r="O138" s="220">
        <v>2548000</v>
      </c>
      <c r="P138" s="221">
        <v>7.257113992254588E-2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45498</v>
      </c>
      <c r="E139" s="217">
        <v>190.14</v>
      </c>
      <c r="F139" s="217">
        <v>190.79</v>
      </c>
      <c r="G139" s="219">
        <v>188.52999999999997</v>
      </c>
      <c r="H139" s="219">
        <v>186.92</v>
      </c>
      <c r="I139" s="219">
        <v>184.65999999999997</v>
      </c>
      <c r="J139" s="219">
        <v>192.39999999999998</v>
      </c>
      <c r="K139" s="219">
        <v>194.66000000000003</v>
      </c>
      <c r="L139" s="219">
        <v>196.26999999999998</v>
      </c>
      <c r="M139" s="220">
        <v>193.05</v>
      </c>
      <c r="N139" s="220">
        <v>189.18</v>
      </c>
      <c r="O139" s="220">
        <v>122467900</v>
      </c>
      <c r="P139" s="221">
        <v>-2.3715191306316503E-2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45498</v>
      </c>
      <c r="E140" s="217">
        <v>2857.8</v>
      </c>
      <c r="F140" s="217">
        <v>2883.1999999999994</v>
      </c>
      <c r="G140" s="219">
        <v>2803.7999999999988</v>
      </c>
      <c r="H140" s="219">
        <v>2749.7999999999993</v>
      </c>
      <c r="I140" s="219">
        <v>2670.3999999999987</v>
      </c>
      <c r="J140" s="219">
        <v>2937.1999999999989</v>
      </c>
      <c r="K140" s="219">
        <v>3016.5999999999995</v>
      </c>
      <c r="L140" s="219">
        <v>3070.599999999999</v>
      </c>
      <c r="M140" s="220">
        <v>2962.6</v>
      </c>
      <c r="N140" s="220">
        <v>2829.2</v>
      </c>
      <c r="O140" s="220">
        <v>4573800</v>
      </c>
      <c r="P140" s="221">
        <v>2.3696682464454975E-2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45498</v>
      </c>
      <c r="E141" s="217">
        <v>137042.54999999999</v>
      </c>
      <c r="F141" s="217">
        <v>135223.83333333334</v>
      </c>
      <c r="G141" s="219">
        <v>132536.6166666667</v>
      </c>
      <c r="H141" s="219">
        <v>128030.68333333335</v>
      </c>
      <c r="I141" s="219">
        <v>125343.4666666667</v>
      </c>
      <c r="J141" s="219">
        <v>139729.76666666669</v>
      </c>
      <c r="K141" s="219">
        <v>142416.98333333331</v>
      </c>
      <c r="L141" s="219">
        <v>146922.91666666669</v>
      </c>
      <c r="M141" s="220">
        <v>137911.04999999999</v>
      </c>
      <c r="N141" s="220">
        <v>130717.9</v>
      </c>
      <c r="O141" s="220">
        <v>74360</v>
      </c>
      <c r="P141" s="221">
        <v>-1.724707592678253E-2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45498</v>
      </c>
      <c r="E142" s="217">
        <v>1740.5</v>
      </c>
      <c r="F142" s="217">
        <v>1738.9833333333333</v>
      </c>
      <c r="G142" s="219">
        <v>1716.3166666666666</v>
      </c>
      <c r="H142" s="219">
        <v>1692.1333333333332</v>
      </c>
      <c r="I142" s="219">
        <v>1669.4666666666665</v>
      </c>
      <c r="J142" s="219">
        <v>1763.1666666666667</v>
      </c>
      <c r="K142" s="219">
        <v>1785.8333333333333</v>
      </c>
      <c r="L142" s="219">
        <v>1810.0166666666669</v>
      </c>
      <c r="M142" s="220">
        <v>1761.65</v>
      </c>
      <c r="N142" s="220">
        <v>1714.8</v>
      </c>
      <c r="O142" s="220">
        <v>5195850</v>
      </c>
      <c r="P142" s="221">
        <v>-4.1886409736308319E-2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45498</v>
      </c>
      <c r="E143" s="217">
        <v>186.51</v>
      </c>
      <c r="F143" s="217">
        <v>186.07666666666668</v>
      </c>
      <c r="G143" s="219">
        <v>183.77333333333337</v>
      </c>
      <c r="H143" s="219">
        <v>181.03666666666669</v>
      </c>
      <c r="I143" s="219">
        <v>178.73333333333338</v>
      </c>
      <c r="J143" s="219">
        <v>188.81333333333336</v>
      </c>
      <c r="K143" s="219">
        <v>191.1166666666667</v>
      </c>
      <c r="L143" s="219">
        <v>193.85333333333335</v>
      </c>
      <c r="M143" s="220">
        <v>188.38</v>
      </c>
      <c r="N143" s="220">
        <v>183.34</v>
      </c>
      <c r="O143" s="220">
        <v>54926250</v>
      </c>
      <c r="P143" s="221">
        <v>-5.0683777302482337E-2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45498</v>
      </c>
      <c r="E144" s="217">
        <v>6938.05</v>
      </c>
      <c r="F144" s="217">
        <v>6904.7666666666664</v>
      </c>
      <c r="G144" s="219">
        <v>6812.4833333333327</v>
      </c>
      <c r="H144" s="219">
        <v>6686.9166666666661</v>
      </c>
      <c r="I144" s="219">
        <v>6594.6333333333323</v>
      </c>
      <c r="J144" s="219">
        <v>7030.333333333333</v>
      </c>
      <c r="K144" s="219">
        <v>7122.6166666666659</v>
      </c>
      <c r="L144" s="219">
        <v>7248.1833333333334</v>
      </c>
      <c r="M144" s="220">
        <v>6997.05</v>
      </c>
      <c r="N144" s="220">
        <v>6779.2</v>
      </c>
      <c r="O144" s="220">
        <v>1194600</v>
      </c>
      <c r="P144" s="221">
        <v>4.0229885057471264E-2</v>
      </c>
    </row>
    <row r="145" spans="1:16" ht="12.75" customHeight="1">
      <c r="A145" s="213">
        <v>135</v>
      </c>
      <c r="B145" s="225" t="s">
        <v>840</v>
      </c>
      <c r="C145" s="217" t="s">
        <v>183</v>
      </c>
      <c r="D145" s="218">
        <v>45498</v>
      </c>
      <c r="E145" s="217">
        <v>3542.1</v>
      </c>
      <c r="F145" s="217">
        <v>3538.4833333333336</v>
      </c>
      <c r="G145" s="219">
        <v>3501.7166666666672</v>
      </c>
      <c r="H145" s="219">
        <v>3461.3333333333335</v>
      </c>
      <c r="I145" s="219">
        <v>3424.5666666666671</v>
      </c>
      <c r="J145" s="219">
        <v>3578.8666666666672</v>
      </c>
      <c r="K145" s="219">
        <v>3615.6333333333337</v>
      </c>
      <c r="L145" s="219">
        <v>3656.0166666666673</v>
      </c>
      <c r="M145" s="220">
        <v>3575.25</v>
      </c>
      <c r="N145" s="220">
        <v>3498.1</v>
      </c>
      <c r="O145" s="220">
        <v>1697500</v>
      </c>
      <c r="P145" s="221">
        <v>-4.1880679573291189E-2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45498</v>
      </c>
      <c r="E146" s="217">
        <v>2539</v>
      </c>
      <c r="F146" s="217">
        <v>2540.8166666666666</v>
      </c>
      <c r="G146" s="219">
        <v>2513.7333333333331</v>
      </c>
      <c r="H146" s="219">
        <v>2488.4666666666667</v>
      </c>
      <c r="I146" s="219">
        <v>2461.3833333333332</v>
      </c>
      <c r="J146" s="219">
        <v>2566.083333333333</v>
      </c>
      <c r="K146" s="219">
        <v>2593.166666666667</v>
      </c>
      <c r="L146" s="219">
        <v>2618.4333333333329</v>
      </c>
      <c r="M146" s="220">
        <v>2567.9</v>
      </c>
      <c r="N146" s="220">
        <v>2515.5500000000002</v>
      </c>
      <c r="O146" s="220">
        <v>7144400</v>
      </c>
      <c r="P146" s="221">
        <v>-4.5300264585616166E-2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45498</v>
      </c>
      <c r="E147" s="217">
        <v>232.79</v>
      </c>
      <c r="F147" s="217">
        <v>233.93333333333331</v>
      </c>
      <c r="G147" s="219">
        <v>230.87666666666661</v>
      </c>
      <c r="H147" s="219">
        <v>228.96333333333331</v>
      </c>
      <c r="I147" s="219">
        <v>225.90666666666661</v>
      </c>
      <c r="J147" s="219">
        <v>235.84666666666661</v>
      </c>
      <c r="K147" s="219">
        <v>238.90333333333328</v>
      </c>
      <c r="L147" s="219">
        <v>240.81666666666661</v>
      </c>
      <c r="M147" s="220">
        <v>236.99</v>
      </c>
      <c r="N147" s="220">
        <v>232.02</v>
      </c>
      <c r="O147" s="220">
        <v>94765500</v>
      </c>
      <c r="P147" s="221">
        <v>1.0848173570777133E-2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45498</v>
      </c>
      <c r="E148" s="217">
        <v>391.85</v>
      </c>
      <c r="F148" s="217">
        <v>388.84999999999997</v>
      </c>
      <c r="G148" s="219">
        <v>383.99999999999994</v>
      </c>
      <c r="H148" s="219">
        <v>376.15</v>
      </c>
      <c r="I148" s="219">
        <v>371.29999999999995</v>
      </c>
      <c r="J148" s="219">
        <v>396.69999999999993</v>
      </c>
      <c r="K148" s="219">
        <v>401.54999999999995</v>
      </c>
      <c r="L148" s="219">
        <v>409.39999999999992</v>
      </c>
      <c r="M148" s="220">
        <v>393.7</v>
      </c>
      <c r="N148" s="220">
        <v>381</v>
      </c>
      <c r="O148" s="220">
        <v>112203000</v>
      </c>
      <c r="P148" s="221">
        <v>7.4973054537615866E-2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45498</v>
      </c>
      <c r="E149" s="217">
        <v>1738</v>
      </c>
      <c r="F149" s="217">
        <v>1730.8999999999999</v>
      </c>
      <c r="G149" s="219">
        <v>1695.0499999999997</v>
      </c>
      <c r="H149" s="219">
        <v>1652.1</v>
      </c>
      <c r="I149" s="219">
        <v>1616.2499999999998</v>
      </c>
      <c r="J149" s="219">
        <v>1773.8499999999997</v>
      </c>
      <c r="K149" s="219">
        <v>1809.6999999999996</v>
      </c>
      <c r="L149" s="219">
        <v>1852.6499999999996</v>
      </c>
      <c r="M149" s="220">
        <v>1766.75</v>
      </c>
      <c r="N149" s="220">
        <v>1687.95</v>
      </c>
      <c r="O149" s="220">
        <v>7294000</v>
      </c>
      <c r="P149" s="221">
        <v>-6.9725917328809922E-2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45498</v>
      </c>
      <c r="E150" s="217">
        <v>11095.75</v>
      </c>
      <c r="F150" s="217">
        <v>11150.550000000001</v>
      </c>
      <c r="G150" s="219">
        <v>10917.600000000002</v>
      </c>
      <c r="H150" s="219">
        <v>10739.45</v>
      </c>
      <c r="I150" s="219">
        <v>10506.500000000002</v>
      </c>
      <c r="J150" s="219">
        <v>11328.700000000003</v>
      </c>
      <c r="K150" s="219">
        <v>11561.650000000003</v>
      </c>
      <c r="L150" s="219">
        <v>11739.800000000003</v>
      </c>
      <c r="M150" s="220">
        <v>11383.5</v>
      </c>
      <c r="N150" s="220">
        <v>10972.4</v>
      </c>
      <c r="O150" s="220">
        <v>2011000</v>
      </c>
      <c r="P150" s="221">
        <v>1.6632121732976089E-2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45498</v>
      </c>
      <c r="E151" s="217">
        <v>320</v>
      </c>
      <c r="F151" s="217">
        <v>318.60000000000002</v>
      </c>
      <c r="G151" s="219">
        <v>312.50000000000006</v>
      </c>
      <c r="H151" s="219">
        <v>305.00000000000006</v>
      </c>
      <c r="I151" s="219">
        <v>298.90000000000009</v>
      </c>
      <c r="J151" s="219">
        <v>326.10000000000002</v>
      </c>
      <c r="K151" s="219">
        <v>332.19999999999993</v>
      </c>
      <c r="L151" s="219">
        <v>339.7</v>
      </c>
      <c r="M151" s="220">
        <v>324.7</v>
      </c>
      <c r="N151" s="220">
        <v>311.10000000000002</v>
      </c>
      <c r="O151" s="220">
        <v>117126625</v>
      </c>
      <c r="P151" s="221">
        <v>0.13237921536514555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45498</v>
      </c>
      <c r="E152" s="217">
        <v>41109.5</v>
      </c>
      <c r="F152" s="217">
        <v>41135.416666666664</v>
      </c>
      <c r="G152" s="219">
        <v>40717.033333333326</v>
      </c>
      <c r="H152" s="219">
        <v>40324.566666666658</v>
      </c>
      <c r="I152" s="219">
        <v>39906.18333333332</v>
      </c>
      <c r="J152" s="219">
        <v>41527.883333333331</v>
      </c>
      <c r="K152" s="219">
        <v>41946.266666666677</v>
      </c>
      <c r="L152" s="219">
        <v>42338.733333333337</v>
      </c>
      <c r="M152" s="220">
        <v>41553.800000000003</v>
      </c>
      <c r="N152" s="220">
        <v>40742.949999999997</v>
      </c>
      <c r="O152" s="220">
        <v>199110</v>
      </c>
      <c r="P152" s="221">
        <v>7.7436987549347096E-3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45498</v>
      </c>
      <c r="E153" s="217">
        <v>933.1</v>
      </c>
      <c r="F153" s="217">
        <v>934.20000000000016</v>
      </c>
      <c r="G153" s="219">
        <v>923.95000000000027</v>
      </c>
      <c r="H153" s="219">
        <v>914.80000000000007</v>
      </c>
      <c r="I153" s="219">
        <v>904.55000000000018</v>
      </c>
      <c r="J153" s="219">
        <v>943.35000000000036</v>
      </c>
      <c r="K153" s="219">
        <v>953.60000000000014</v>
      </c>
      <c r="L153" s="219">
        <v>962.75000000000045</v>
      </c>
      <c r="M153" s="220">
        <v>944.45</v>
      </c>
      <c r="N153" s="220">
        <v>925.05</v>
      </c>
      <c r="O153" s="220">
        <v>13712250</v>
      </c>
      <c r="P153" s="221">
        <v>4.0225307237141558E-2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45498</v>
      </c>
      <c r="E154" s="217">
        <v>4822.55</v>
      </c>
      <c r="F154" s="217">
        <v>4809.3166666666666</v>
      </c>
      <c r="G154" s="219">
        <v>4778.083333333333</v>
      </c>
      <c r="H154" s="219">
        <v>4733.6166666666668</v>
      </c>
      <c r="I154" s="219">
        <v>4702.3833333333332</v>
      </c>
      <c r="J154" s="219">
        <v>4853.7833333333328</v>
      </c>
      <c r="K154" s="219">
        <v>4885.0166666666664</v>
      </c>
      <c r="L154" s="219">
        <v>4929.4833333333327</v>
      </c>
      <c r="M154" s="220">
        <v>4840.55</v>
      </c>
      <c r="N154" s="220">
        <v>4764.8500000000004</v>
      </c>
      <c r="O154" s="220">
        <v>2183800</v>
      </c>
      <c r="P154" s="221">
        <v>-7.4504153246312932E-2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45498</v>
      </c>
      <c r="E155" s="217">
        <v>350.35</v>
      </c>
      <c r="F155" s="217">
        <v>347.38333333333338</v>
      </c>
      <c r="G155" s="219">
        <v>336.71666666666675</v>
      </c>
      <c r="H155" s="219">
        <v>323.08333333333337</v>
      </c>
      <c r="I155" s="219">
        <v>312.41666666666674</v>
      </c>
      <c r="J155" s="219">
        <v>361.01666666666677</v>
      </c>
      <c r="K155" s="219">
        <v>371.68333333333339</v>
      </c>
      <c r="L155" s="219">
        <v>385.31666666666678</v>
      </c>
      <c r="M155" s="220">
        <v>358.05</v>
      </c>
      <c r="N155" s="220">
        <v>333.75</v>
      </c>
      <c r="O155" s="220">
        <v>29529000</v>
      </c>
      <c r="P155" s="221">
        <v>4.7908016608112426E-2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45498</v>
      </c>
      <c r="E156" s="217">
        <v>524.95000000000005</v>
      </c>
      <c r="F156" s="217">
        <v>527.01666666666677</v>
      </c>
      <c r="G156" s="219">
        <v>516.58333333333348</v>
      </c>
      <c r="H156" s="219">
        <v>508.2166666666667</v>
      </c>
      <c r="I156" s="219">
        <v>497.78333333333342</v>
      </c>
      <c r="J156" s="219">
        <v>535.38333333333355</v>
      </c>
      <c r="K156" s="219">
        <v>545.81666666666672</v>
      </c>
      <c r="L156" s="219">
        <v>554.18333333333362</v>
      </c>
      <c r="M156" s="220">
        <v>537.45000000000005</v>
      </c>
      <c r="N156" s="220">
        <v>518.65</v>
      </c>
      <c r="O156" s="220">
        <v>48977500</v>
      </c>
      <c r="P156" s="221">
        <v>-1.5624591748752385E-2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45498</v>
      </c>
      <c r="E157" s="217">
        <v>3104.9</v>
      </c>
      <c r="F157" s="217">
        <v>3127.1833333333329</v>
      </c>
      <c r="G157" s="219">
        <v>3066.9666666666658</v>
      </c>
      <c r="H157" s="219">
        <v>3029.0333333333328</v>
      </c>
      <c r="I157" s="219">
        <v>2968.8166666666657</v>
      </c>
      <c r="J157" s="219">
        <v>3165.1166666666659</v>
      </c>
      <c r="K157" s="219">
        <v>3225.333333333333</v>
      </c>
      <c r="L157" s="219">
        <v>3263.266666666666</v>
      </c>
      <c r="M157" s="220">
        <v>3187.4</v>
      </c>
      <c r="N157" s="220">
        <v>3089.25</v>
      </c>
      <c r="O157" s="220">
        <v>2664750</v>
      </c>
      <c r="P157" s="221">
        <v>-3.6455412226584407E-3</v>
      </c>
    </row>
    <row r="158" spans="1:16" ht="12.75" customHeight="1">
      <c r="A158" s="213">
        <v>148</v>
      </c>
      <c r="B158" s="225" t="s">
        <v>840</v>
      </c>
      <c r="C158" s="217" t="s">
        <v>197</v>
      </c>
      <c r="D158" s="218">
        <v>45498</v>
      </c>
      <c r="E158" s="217">
        <v>4002.1</v>
      </c>
      <c r="F158" s="217">
        <v>4001.7833333333328</v>
      </c>
      <c r="G158" s="219">
        <v>3955.8666666666659</v>
      </c>
      <c r="H158" s="219">
        <v>3909.6333333333332</v>
      </c>
      <c r="I158" s="219">
        <v>3863.7166666666662</v>
      </c>
      <c r="J158" s="219">
        <v>4048.0166666666655</v>
      </c>
      <c r="K158" s="219">
        <v>4093.9333333333325</v>
      </c>
      <c r="L158" s="219">
        <v>4140.1666666666652</v>
      </c>
      <c r="M158" s="220">
        <v>4047.7</v>
      </c>
      <c r="N158" s="220">
        <v>3955.55</v>
      </c>
      <c r="O158" s="220">
        <v>1716750</v>
      </c>
      <c r="P158" s="221">
        <v>-2.2491103202846974E-2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45498</v>
      </c>
      <c r="E159" s="217">
        <v>116.58</v>
      </c>
      <c r="F159" s="217">
        <v>117.08666666666666</v>
      </c>
      <c r="G159" s="219">
        <v>115.17333333333332</v>
      </c>
      <c r="H159" s="219">
        <v>113.76666666666667</v>
      </c>
      <c r="I159" s="219">
        <v>111.85333333333332</v>
      </c>
      <c r="J159" s="219">
        <v>118.49333333333331</v>
      </c>
      <c r="K159" s="219">
        <v>120.40666666666664</v>
      </c>
      <c r="L159" s="219">
        <v>121.8133333333333</v>
      </c>
      <c r="M159" s="220">
        <v>119</v>
      </c>
      <c r="N159" s="220">
        <v>115.68</v>
      </c>
      <c r="O159" s="220">
        <v>247544000</v>
      </c>
      <c r="P159" s="221">
        <v>-6.2305295950155761E-3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45498</v>
      </c>
      <c r="E160" s="217">
        <v>6311.75</v>
      </c>
      <c r="F160" s="217">
        <v>6289.0666666666666</v>
      </c>
      <c r="G160" s="219">
        <v>6208.7333333333336</v>
      </c>
      <c r="H160" s="219">
        <v>6105.7166666666672</v>
      </c>
      <c r="I160" s="219">
        <v>6025.3833333333341</v>
      </c>
      <c r="J160" s="219">
        <v>6392.083333333333</v>
      </c>
      <c r="K160" s="219">
        <v>6472.416666666667</v>
      </c>
      <c r="L160" s="219">
        <v>6575.4333333333325</v>
      </c>
      <c r="M160" s="220">
        <v>6369.4</v>
      </c>
      <c r="N160" s="220">
        <v>6186.05</v>
      </c>
      <c r="O160" s="220">
        <v>3351250</v>
      </c>
      <c r="P160" s="221">
        <v>-6.4419318816303736E-2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45498</v>
      </c>
      <c r="E161" s="217">
        <v>337.25</v>
      </c>
      <c r="F161" s="217">
        <v>335.83333333333331</v>
      </c>
      <c r="G161" s="219">
        <v>332.26666666666665</v>
      </c>
      <c r="H161" s="219">
        <v>327.28333333333336</v>
      </c>
      <c r="I161" s="219">
        <v>323.7166666666667</v>
      </c>
      <c r="J161" s="219">
        <v>340.81666666666661</v>
      </c>
      <c r="K161" s="219">
        <v>344.38333333333333</v>
      </c>
      <c r="L161" s="219">
        <v>349.36666666666656</v>
      </c>
      <c r="M161" s="220">
        <v>339.4</v>
      </c>
      <c r="N161" s="220">
        <v>330.85</v>
      </c>
      <c r="O161" s="220">
        <v>69166800</v>
      </c>
      <c r="P161" s="221">
        <v>-1.9644861720583735E-2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45498</v>
      </c>
      <c r="E162" s="217">
        <v>1493</v>
      </c>
      <c r="F162" s="217">
        <v>1467.7833333333335</v>
      </c>
      <c r="G162" s="219">
        <v>1436.616666666667</v>
      </c>
      <c r="H162" s="219">
        <v>1380.2333333333336</v>
      </c>
      <c r="I162" s="219">
        <v>1349.0666666666671</v>
      </c>
      <c r="J162" s="219">
        <v>1524.166666666667</v>
      </c>
      <c r="K162" s="219">
        <v>1555.3333333333335</v>
      </c>
      <c r="L162" s="219">
        <v>1611.7166666666669</v>
      </c>
      <c r="M162" s="220">
        <v>1498.95</v>
      </c>
      <c r="N162" s="220">
        <v>1411.4</v>
      </c>
      <c r="O162" s="220">
        <v>4797716</v>
      </c>
      <c r="P162" s="221">
        <v>-4.9814605835885858E-2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45498</v>
      </c>
      <c r="E163" s="217">
        <v>786.65</v>
      </c>
      <c r="F163" s="217">
        <v>786.88333333333333</v>
      </c>
      <c r="G163" s="219">
        <v>780.51666666666665</v>
      </c>
      <c r="H163" s="219">
        <v>774.38333333333333</v>
      </c>
      <c r="I163" s="219">
        <v>768.01666666666665</v>
      </c>
      <c r="J163" s="219">
        <v>793.01666666666665</v>
      </c>
      <c r="K163" s="219">
        <v>799.38333333333321</v>
      </c>
      <c r="L163" s="219">
        <v>805.51666666666665</v>
      </c>
      <c r="M163" s="220">
        <v>793.25</v>
      </c>
      <c r="N163" s="220">
        <v>780.75</v>
      </c>
      <c r="O163" s="220">
        <v>9953500</v>
      </c>
      <c r="P163" s="221">
        <v>-1.0561892691170258E-2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45498</v>
      </c>
      <c r="E164" s="217">
        <v>237.85</v>
      </c>
      <c r="F164" s="217">
        <v>238.11666666666667</v>
      </c>
      <c r="G164" s="219">
        <v>235.48333333333335</v>
      </c>
      <c r="H164" s="219">
        <v>233.11666666666667</v>
      </c>
      <c r="I164" s="219">
        <v>230.48333333333335</v>
      </c>
      <c r="J164" s="219">
        <v>240.48333333333335</v>
      </c>
      <c r="K164" s="219">
        <v>243.11666666666667</v>
      </c>
      <c r="L164" s="219">
        <v>245.48333333333335</v>
      </c>
      <c r="M164" s="220">
        <v>240.75</v>
      </c>
      <c r="N164" s="220">
        <v>235.75</v>
      </c>
      <c r="O164" s="220">
        <v>55287500</v>
      </c>
      <c r="P164" s="221">
        <v>-5.535859211481782E-2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45498</v>
      </c>
      <c r="E165" s="217">
        <v>603.95000000000005</v>
      </c>
      <c r="F165" s="217">
        <v>604.88333333333333</v>
      </c>
      <c r="G165" s="219">
        <v>594.36666666666667</v>
      </c>
      <c r="H165" s="219">
        <v>584.7833333333333</v>
      </c>
      <c r="I165" s="219">
        <v>574.26666666666665</v>
      </c>
      <c r="J165" s="219">
        <v>614.4666666666667</v>
      </c>
      <c r="K165" s="219">
        <v>624.98333333333335</v>
      </c>
      <c r="L165" s="219">
        <v>634.56666666666672</v>
      </c>
      <c r="M165" s="220">
        <v>615.4</v>
      </c>
      <c r="N165" s="220">
        <v>595.29999999999995</v>
      </c>
      <c r="O165" s="220">
        <v>50840000</v>
      </c>
      <c r="P165" s="221">
        <v>-7.1110136665935839E-2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45498</v>
      </c>
      <c r="E166" s="217">
        <v>2989.5</v>
      </c>
      <c r="F166" s="217">
        <v>2988.2000000000003</v>
      </c>
      <c r="G166" s="219">
        <v>2955.6000000000004</v>
      </c>
      <c r="H166" s="219">
        <v>2921.7000000000003</v>
      </c>
      <c r="I166" s="219">
        <v>2889.1000000000004</v>
      </c>
      <c r="J166" s="219">
        <v>3022.1000000000004</v>
      </c>
      <c r="K166" s="219">
        <v>3054.7</v>
      </c>
      <c r="L166" s="219">
        <v>3088.6000000000004</v>
      </c>
      <c r="M166" s="220">
        <v>3020.8</v>
      </c>
      <c r="N166" s="220">
        <v>2954.3</v>
      </c>
      <c r="O166" s="220">
        <v>40326500</v>
      </c>
      <c r="P166" s="221">
        <v>3.0649994569002421E-2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45498</v>
      </c>
      <c r="E167" s="217">
        <v>147.07</v>
      </c>
      <c r="F167" s="217">
        <v>145.75333333333333</v>
      </c>
      <c r="G167" s="219">
        <v>143.50666666666666</v>
      </c>
      <c r="H167" s="219">
        <v>139.94333333333333</v>
      </c>
      <c r="I167" s="219">
        <v>137.69666666666666</v>
      </c>
      <c r="J167" s="219">
        <v>149.31666666666666</v>
      </c>
      <c r="K167" s="219">
        <v>151.56333333333333</v>
      </c>
      <c r="L167" s="219">
        <v>155.12666666666667</v>
      </c>
      <c r="M167" s="220">
        <v>148</v>
      </c>
      <c r="N167" s="220">
        <v>142.19</v>
      </c>
      <c r="O167" s="220">
        <v>139096000</v>
      </c>
      <c r="P167" s="221">
        <v>-0.10286112329403266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45498</v>
      </c>
      <c r="E168" s="217">
        <v>737</v>
      </c>
      <c r="F168" s="217">
        <v>733.96666666666658</v>
      </c>
      <c r="G168" s="219">
        <v>726.83333333333314</v>
      </c>
      <c r="H168" s="219">
        <v>716.66666666666652</v>
      </c>
      <c r="I168" s="219">
        <v>709.53333333333308</v>
      </c>
      <c r="J168" s="219">
        <v>744.13333333333321</v>
      </c>
      <c r="K168" s="219">
        <v>751.26666666666665</v>
      </c>
      <c r="L168" s="219">
        <v>761.43333333333328</v>
      </c>
      <c r="M168" s="220">
        <v>741.1</v>
      </c>
      <c r="N168" s="220">
        <v>723.8</v>
      </c>
      <c r="O168" s="220">
        <v>21484800</v>
      </c>
      <c r="P168" s="221">
        <v>0.11292528283121296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45498</v>
      </c>
      <c r="E169" s="217">
        <v>1631.1</v>
      </c>
      <c r="F169" s="217">
        <v>1620.6999999999998</v>
      </c>
      <c r="G169" s="219">
        <v>1594.3499999999997</v>
      </c>
      <c r="H169" s="219">
        <v>1557.6</v>
      </c>
      <c r="I169" s="219">
        <v>1531.2499999999998</v>
      </c>
      <c r="J169" s="219">
        <v>1657.4499999999996</v>
      </c>
      <c r="K169" s="219">
        <v>1683.8</v>
      </c>
      <c r="L169" s="219">
        <v>1720.5499999999995</v>
      </c>
      <c r="M169" s="220">
        <v>1647.05</v>
      </c>
      <c r="N169" s="220">
        <v>1583.95</v>
      </c>
      <c r="O169" s="220">
        <v>7480875</v>
      </c>
      <c r="P169" s="221">
        <v>7.4201712347208015E-2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45498</v>
      </c>
      <c r="E170" s="217">
        <v>852</v>
      </c>
      <c r="F170" s="217">
        <v>855.41666666666663</v>
      </c>
      <c r="G170" s="219">
        <v>843.68333333333328</v>
      </c>
      <c r="H170" s="219">
        <v>835.36666666666667</v>
      </c>
      <c r="I170" s="219">
        <v>823.63333333333333</v>
      </c>
      <c r="J170" s="219">
        <v>863.73333333333323</v>
      </c>
      <c r="K170" s="219">
        <v>875.46666666666658</v>
      </c>
      <c r="L170" s="219">
        <v>883.78333333333319</v>
      </c>
      <c r="M170" s="220">
        <v>867.15</v>
      </c>
      <c r="N170" s="220">
        <v>847.1</v>
      </c>
      <c r="O170" s="220">
        <v>87594750</v>
      </c>
      <c r="P170" s="221">
        <v>1.8336385037928327E-2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45498</v>
      </c>
      <c r="E171" s="217">
        <v>27513</v>
      </c>
      <c r="F171" s="217">
        <v>27592.233333333334</v>
      </c>
      <c r="G171" s="219">
        <v>27084.616666666669</v>
      </c>
      <c r="H171" s="219">
        <v>26656.233333333334</v>
      </c>
      <c r="I171" s="219">
        <v>26148.616666666669</v>
      </c>
      <c r="J171" s="219">
        <v>28020.616666666669</v>
      </c>
      <c r="K171" s="219">
        <v>28528.23333333333</v>
      </c>
      <c r="L171" s="219">
        <v>28956.616666666669</v>
      </c>
      <c r="M171" s="220">
        <v>28099.85</v>
      </c>
      <c r="N171" s="220">
        <v>27163.85</v>
      </c>
      <c r="O171" s="220">
        <v>230025</v>
      </c>
      <c r="P171" s="221">
        <v>-2.480127186009539E-2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45498</v>
      </c>
      <c r="E172" s="217">
        <v>6762.2</v>
      </c>
      <c r="F172" s="217">
        <v>6803.833333333333</v>
      </c>
      <c r="G172" s="219">
        <v>6658.6666666666661</v>
      </c>
      <c r="H172" s="219">
        <v>6555.1333333333332</v>
      </c>
      <c r="I172" s="219">
        <v>6409.9666666666662</v>
      </c>
      <c r="J172" s="219">
        <v>6907.3666666666659</v>
      </c>
      <c r="K172" s="219">
        <v>7052.5333333333319</v>
      </c>
      <c r="L172" s="219">
        <v>7156.0666666666657</v>
      </c>
      <c r="M172" s="220">
        <v>6949</v>
      </c>
      <c r="N172" s="220">
        <v>6700.3</v>
      </c>
      <c r="O172" s="220">
        <v>2287950</v>
      </c>
      <c r="P172" s="221">
        <v>4.1586998087954109E-2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45498</v>
      </c>
      <c r="E173" s="217">
        <v>2373.25</v>
      </c>
      <c r="F173" s="217">
        <v>2361.4500000000003</v>
      </c>
      <c r="G173" s="219">
        <v>2337.9000000000005</v>
      </c>
      <c r="H173" s="219">
        <v>2302.5500000000002</v>
      </c>
      <c r="I173" s="219">
        <v>2279.0000000000005</v>
      </c>
      <c r="J173" s="219">
        <v>2396.8000000000006</v>
      </c>
      <c r="K173" s="219">
        <v>2420.3500000000008</v>
      </c>
      <c r="L173" s="219">
        <v>2455.7000000000007</v>
      </c>
      <c r="M173" s="220">
        <v>2385</v>
      </c>
      <c r="N173" s="220">
        <v>2326.1</v>
      </c>
      <c r="O173" s="220">
        <v>5436375</v>
      </c>
      <c r="P173" s="221">
        <v>3.1668089951608309E-2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45498</v>
      </c>
      <c r="E174" s="217">
        <v>2729.85</v>
      </c>
      <c r="F174" s="217">
        <v>2716.1333333333332</v>
      </c>
      <c r="G174" s="219">
        <v>2674.6666666666665</v>
      </c>
      <c r="H174" s="219">
        <v>2619.4833333333331</v>
      </c>
      <c r="I174" s="219">
        <v>2578.0166666666664</v>
      </c>
      <c r="J174" s="219">
        <v>2771.3166666666666</v>
      </c>
      <c r="K174" s="219">
        <v>2812.7833333333338</v>
      </c>
      <c r="L174" s="219">
        <v>2867.9666666666667</v>
      </c>
      <c r="M174" s="220">
        <v>2757.6</v>
      </c>
      <c r="N174" s="220">
        <v>2660.95</v>
      </c>
      <c r="O174" s="220">
        <v>8139000</v>
      </c>
      <c r="P174" s="221">
        <v>2.4469450947813609E-2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45498</v>
      </c>
      <c r="E175" s="217">
        <v>1614.95</v>
      </c>
      <c r="F175" s="217">
        <v>1609.3333333333333</v>
      </c>
      <c r="G175" s="219">
        <v>1597.0166666666664</v>
      </c>
      <c r="H175" s="219">
        <v>1579.0833333333333</v>
      </c>
      <c r="I175" s="219">
        <v>1566.7666666666664</v>
      </c>
      <c r="J175" s="219">
        <v>1627.2666666666664</v>
      </c>
      <c r="K175" s="219">
        <v>1639.5833333333335</v>
      </c>
      <c r="L175" s="219">
        <v>1657.5166666666664</v>
      </c>
      <c r="M175" s="220">
        <v>1621.65</v>
      </c>
      <c r="N175" s="220">
        <v>1591.4</v>
      </c>
      <c r="O175" s="220">
        <v>17496150</v>
      </c>
      <c r="P175" s="221">
        <v>3.6449586365615474E-2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45498</v>
      </c>
      <c r="E176" s="217">
        <v>806.2</v>
      </c>
      <c r="F176" s="217">
        <v>799.56666666666661</v>
      </c>
      <c r="G176" s="219">
        <v>790.13333333333321</v>
      </c>
      <c r="H176" s="219">
        <v>774.06666666666661</v>
      </c>
      <c r="I176" s="219">
        <v>764.63333333333321</v>
      </c>
      <c r="J176" s="219">
        <v>815.63333333333321</v>
      </c>
      <c r="K176" s="219">
        <v>825.06666666666661</v>
      </c>
      <c r="L176" s="219">
        <v>841.13333333333321</v>
      </c>
      <c r="M176" s="220">
        <v>809</v>
      </c>
      <c r="N176" s="220">
        <v>783.5</v>
      </c>
      <c r="O176" s="220">
        <v>7372500</v>
      </c>
      <c r="P176" s="221">
        <v>5.3364766395199312E-2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45498</v>
      </c>
      <c r="E177" s="217">
        <v>744.45</v>
      </c>
      <c r="F177" s="217">
        <v>746.30000000000007</v>
      </c>
      <c r="G177" s="219">
        <v>730.15000000000009</v>
      </c>
      <c r="H177" s="219">
        <v>715.85</v>
      </c>
      <c r="I177" s="219">
        <v>699.7</v>
      </c>
      <c r="J177" s="219">
        <v>760.60000000000014</v>
      </c>
      <c r="K177" s="219">
        <v>776.75</v>
      </c>
      <c r="L177" s="219">
        <v>791.05000000000018</v>
      </c>
      <c r="M177" s="220">
        <v>762.45</v>
      </c>
      <c r="N177" s="220">
        <v>732</v>
      </c>
      <c r="O177" s="220">
        <v>8914000</v>
      </c>
      <c r="P177" s="221">
        <v>-3.2244056019976118E-2</v>
      </c>
    </row>
    <row r="178" spans="1:16" ht="12.75" customHeight="1">
      <c r="A178" s="213">
        <v>168</v>
      </c>
      <c r="B178" s="225" t="s">
        <v>840</v>
      </c>
      <c r="C178" s="224" t="s">
        <v>218</v>
      </c>
      <c r="D178" s="218">
        <v>45498</v>
      </c>
      <c r="E178" s="217">
        <v>1053.2</v>
      </c>
      <c r="F178" s="217">
        <v>1050.0333333333333</v>
      </c>
      <c r="G178" s="219">
        <v>1042.0666666666666</v>
      </c>
      <c r="H178" s="219">
        <v>1030.9333333333334</v>
      </c>
      <c r="I178" s="219">
        <v>1022.9666666666667</v>
      </c>
      <c r="J178" s="219">
        <v>1061.1666666666665</v>
      </c>
      <c r="K178" s="219">
        <v>1069.1333333333332</v>
      </c>
      <c r="L178" s="219">
        <v>1080.2666666666664</v>
      </c>
      <c r="M178" s="220">
        <v>1058</v>
      </c>
      <c r="N178" s="220">
        <v>1038.9000000000001</v>
      </c>
      <c r="O178" s="220">
        <v>10843250</v>
      </c>
      <c r="P178" s="221">
        <v>-5.7194777868107692E-2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45498</v>
      </c>
      <c r="E179" s="217">
        <v>1848.55</v>
      </c>
      <c r="F179" s="217">
        <v>1822.9333333333332</v>
      </c>
      <c r="G179" s="219">
        <v>1791.2666666666664</v>
      </c>
      <c r="H179" s="219">
        <v>1733.9833333333333</v>
      </c>
      <c r="I179" s="219">
        <v>1702.3166666666666</v>
      </c>
      <c r="J179" s="219">
        <v>1880.2166666666662</v>
      </c>
      <c r="K179" s="219">
        <v>1911.8833333333328</v>
      </c>
      <c r="L179" s="219">
        <v>1969.1666666666661</v>
      </c>
      <c r="M179" s="220">
        <v>1854.6</v>
      </c>
      <c r="N179" s="220">
        <v>1765.65</v>
      </c>
      <c r="O179" s="220">
        <v>6925000</v>
      </c>
      <c r="P179" s="221">
        <v>-7.1404626215219577E-2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45498</v>
      </c>
      <c r="E180" s="217">
        <v>1231.8</v>
      </c>
      <c r="F180" s="217">
        <v>1233.7666666666667</v>
      </c>
      <c r="G180" s="219">
        <v>1213.5333333333333</v>
      </c>
      <c r="H180" s="219">
        <v>1195.2666666666667</v>
      </c>
      <c r="I180" s="219">
        <v>1175.0333333333333</v>
      </c>
      <c r="J180" s="219">
        <v>1252.0333333333333</v>
      </c>
      <c r="K180" s="219">
        <v>1272.2666666666664</v>
      </c>
      <c r="L180" s="219">
        <v>1290.5333333333333</v>
      </c>
      <c r="M180" s="220">
        <v>1254</v>
      </c>
      <c r="N180" s="220">
        <v>1215.5</v>
      </c>
      <c r="O180" s="220">
        <v>9708300</v>
      </c>
      <c r="P180" s="221">
        <v>-0.11185212630192252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45498</v>
      </c>
      <c r="E181" s="217">
        <v>1027.5</v>
      </c>
      <c r="F181" s="217">
        <v>1018.3166666666666</v>
      </c>
      <c r="G181" s="219">
        <v>1004.6333333333332</v>
      </c>
      <c r="H181" s="219">
        <v>981.76666666666665</v>
      </c>
      <c r="I181" s="219">
        <v>968.08333333333326</v>
      </c>
      <c r="J181" s="219">
        <v>1041.1833333333332</v>
      </c>
      <c r="K181" s="219">
        <v>1054.8666666666666</v>
      </c>
      <c r="L181" s="219">
        <v>1077.7333333333331</v>
      </c>
      <c r="M181" s="220">
        <v>1032</v>
      </c>
      <c r="N181" s="220">
        <v>995.45</v>
      </c>
      <c r="O181" s="220">
        <v>69128950</v>
      </c>
      <c r="P181" s="221">
        <v>5.8097196770243989E-3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45498</v>
      </c>
      <c r="E182" s="217">
        <v>420.5</v>
      </c>
      <c r="F182" s="217">
        <v>420.2833333333333</v>
      </c>
      <c r="G182" s="219">
        <v>416.06666666666661</v>
      </c>
      <c r="H182" s="219">
        <v>411.63333333333333</v>
      </c>
      <c r="I182" s="219">
        <v>407.41666666666663</v>
      </c>
      <c r="J182" s="219">
        <v>424.71666666666658</v>
      </c>
      <c r="K182" s="219">
        <v>428.93333333333328</v>
      </c>
      <c r="L182" s="219">
        <v>433.36666666666656</v>
      </c>
      <c r="M182" s="220">
        <v>424.5</v>
      </c>
      <c r="N182" s="220">
        <v>415.85</v>
      </c>
      <c r="O182" s="220">
        <v>91690650</v>
      </c>
      <c r="P182" s="221">
        <v>-1.5435728566388334E-3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45498</v>
      </c>
      <c r="E183" s="217">
        <v>160.22999999999999</v>
      </c>
      <c r="F183" s="217">
        <v>160.32666666666668</v>
      </c>
      <c r="G183" s="219">
        <v>158.90333333333336</v>
      </c>
      <c r="H183" s="219">
        <v>157.57666666666668</v>
      </c>
      <c r="I183" s="219">
        <v>156.15333333333336</v>
      </c>
      <c r="J183" s="219">
        <v>161.65333333333336</v>
      </c>
      <c r="K183" s="219">
        <v>163.07666666666671</v>
      </c>
      <c r="L183" s="219">
        <v>164.40333333333336</v>
      </c>
      <c r="M183" s="220">
        <v>161.75</v>
      </c>
      <c r="N183" s="220">
        <v>159</v>
      </c>
      <c r="O183" s="220">
        <v>270264500</v>
      </c>
      <c r="P183" s="221">
        <v>-6.2288915404372361E-3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45498</v>
      </c>
      <c r="E184" s="217">
        <v>4291.45</v>
      </c>
      <c r="F184" s="217">
        <v>4300.6333333333323</v>
      </c>
      <c r="G184" s="219">
        <v>4267.366666666665</v>
      </c>
      <c r="H184" s="219">
        <v>4243.2833333333328</v>
      </c>
      <c r="I184" s="219">
        <v>4210.0166666666655</v>
      </c>
      <c r="J184" s="219">
        <v>4324.7166666666644</v>
      </c>
      <c r="K184" s="219">
        <v>4357.9833333333327</v>
      </c>
      <c r="L184" s="219">
        <v>4382.0666666666639</v>
      </c>
      <c r="M184" s="220">
        <v>4333.8999999999996</v>
      </c>
      <c r="N184" s="220">
        <v>4276.55</v>
      </c>
      <c r="O184" s="220">
        <v>17870825</v>
      </c>
      <c r="P184" s="221">
        <v>1.4605212172997248E-2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45498</v>
      </c>
      <c r="E185" s="217">
        <v>1532.9</v>
      </c>
      <c r="F185" s="217">
        <v>1522.0333333333335</v>
      </c>
      <c r="G185" s="219">
        <v>1504.2166666666672</v>
      </c>
      <c r="H185" s="219">
        <v>1475.5333333333335</v>
      </c>
      <c r="I185" s="219">
        <v>1457.7166666666672</v>
      </c>
      <c r="J185" s="219">
        <v>1550.7166666666672</v>
      </c>
      <c r="K185" s="219">
        <v>1568.5333333333333</v>
      </c>
      <c r="L185" s="219">
        <v>1597.2166666666672</v>
      </c>
      <c r="M185" s="220">
        <v>1539.85</v>
      </c>
      <c r="N185" s="220">
        <v>1493.35</v>
      </c>
      <c r="O185" s="220">
        <v>17616000</v>
      </c>
      <c r="P185" s="221">
        <v>3.024773668327602E-2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45498</v>
      </c>
      <c r="E186" s="217">
        <v>3470</v>
      </c>
      <c r="F186" s="217">
        <v>3489.3333333333335</v>
      </c>
      <c r="G186" s="219">
        <v>3436.3666666666668</v>
      </c>
      <c r="H186" s="219">
        <v>3402.7333333333331</v>
      </c>
      <c r="I186" s="219">
        <v>3349.7666666666664</v>
      </c>
      <c r="J186" s="219">
        <v>3522.9666666666672</v>
      </c>
      <c r="K186" s="219">
        <v>3575.9333333333334</v>
      </c>
      <c r="L186" s="219">
        <v>3609.5666666666675</v>
      </c>
      <c r="M186" s="220">
        <v>3542.3</v>
      </c>
      <c r="N186" s="220">
        <v>3455.7</v>
      </c>
      <c r="O186" s="220">
        <v>10504375</v>
      </c>
      <c r="P186" s="221">
        <v>-4.1669992815518482E-2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45498</v>
      </c>
      <c r="E187" s="217">
        <v>3143.35</v>
      </c>
      <c r="F187" s="217">
        <v>3102.9500000000003</v>
      </c>
      <c r="G187" s="219">
        <v>3023.9000000000005</v>
      </c>
      <c r="H187" s="219">
        <v>2904.4500000000003</v>
      </c>
      <c r="I187" s="219">
        <v>2825.4000000000005</v>
      </c>
      <c r="J187" s="219">
        <v>3222.4000000000005</v>
      </c>
      <c r="K187" s="219">
        <v>3301.4500000000007</v>
      </c>
      <c r="L187" s="219">
        <v>3420.9000000000005</v>
      </c>
      <c r="M187" s="220">
        <v>3182</v>
      </c>
      <c r="N187" s="220">
        <v>2983.5</v>
      </c>
      <c r="O187" s="220">
        <v>1468000</v>
      </c>
      <c r="P187" s="221">
        <v>0.14152410575427682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45498</v>
      </c>
      <c r="E188" s="217">
        <v>5289.6</v>
      </c>
      <c r="F188" s="217">
        <v>5310.916666666667</v>
      </c>
      <c r="G188" s="219">
        <v>5239.6333333333341</v>
      </c>
      <c r="H188" s="219">
        <v>5189.666666666667</v>
      </c>
      <c r="I188" s="219">
        <v>5118.3833333333341</v>
      </c>
      <c r="J188" s="219">
        <v>5360.8833333333341</v>
      </c>
      <c r="K188" s="219">
        <v>5432.166666666667</v>
      </c>
      <c r="L188" s="219">
        <v>5482.1333333333341</v>
      </c>
      <c r="M188" s="220">
        <v>5382.2</v>
      </c>
      <c r="N188" s="220">
        <v>5260.95</v>
      </c>
      <c r="O188" s="220">
        <v>3151200</v>
      </c>
      <c r="P188" s="221">
        <v>-2.9110239210226553E-3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45498</v>
      </c>
      <c r="E189" s="217">
        <v>2443.85</v>
      </c>
      <c r="F189" s="217">
        <v>2446.8833333333332</v>
      </c>
      <c r="G189" s="219">
        <v>2413.9666666666662</v>
      </c>
      <c r="H189" s="219">
        <v>2384.083333333333</v>
      </c>
      <c r="I189" s="219">
        <v>2351.1666666666661</v>
      </c>
      <c r="J189" s="219">
        <v>2476.7666666666664</v>
      </c>
      <c r="K189" s="219">
        <v>2509.6833333333334</v>
      </c>
      <c r="L189" s="219">
        <v>2539.5666666666666</v>
      </c>
      <c r="M189" s="220">
        <v>2479.8000000000002</v>
      </c>
      <c r="N189" s="220">
        <v>2417</v>
      </c>
      <c r="O189" s="220">
        <v>5652850</v>
      </c>
      <c r="P189" s="221">
        <v>1.8926250709734402E-2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45498</v>
      </c>
      <c r="E190" s="217">
        <v>2015.25</v>
      </c>
      <c r="F190" s="217">
        <v>2011.2166666666665</v>
      </c>
      <c r="G190" s="219">
        <v>1987.5333333333328</v>
      </c>
      <c r="H190" s="219">
        <v>1959.8166666666664</v>
      </c>
      <c r="I190" s="219">
        <v>1936.1333333333328</v>
      </c>
      <c r="J190" s="219">
        <v>2038.9333333333329</v>
      </c>
      <c r="K190" s="219">
        <v>2062.6166666666668</v>
      </c>
      <c r="L190" s="219">
        <v>2090.333333333333</v>
      </c>
      <c r="M190" s="220">
        <v>2034.9</v>
      </c>
      <c r="N190" s="220">
        <v>1983.5</v>
      </c>
      <c r="O190" s="220">
        <v>2288400</v>
      </c>
      <c r="P190" s="221">
        <v>-5.5628920435787391E-2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45498</v>
      </c>
      <c r="E191" s="217">
        <v>11429.3</v>
      </c>
      <c r="F191" s="217">
        <v>11439.933333333334</v>
      </c>
      <c r="G191" s="219">
        <v>11334.366666666669</v>
      </c>
      <c r="H191" s="219">
        <v>11239.433333333334</v>
      </c>
      <c r="I191" s="219">
        <v>11133.866666666669</v>
      </c>
      <c r="J191" s="219">
        <v>11534.866666666669</v>
      </c>
      <c r="K191" s="219">
        <v>11640.433333333334</v>
      </c>
      <c r="L191" s="219">
        <v>11735.366666666669</v>
      </c>
      <c r="M191" s="220">
        <v>11545.5</v>
      </c>
      <c r="N191" s="220">
        <v>11345</v>
      </c>
      <c r="O191" s="220">
        <v>2396600</v>
      </c>
      <c r="P191" s="221">
        <v>-3.8861038700621617E-2</v>
      </c>
    </row>
    <row r="192" spans="1:16" ht="12.75" customHeight="1">
      <c r="A192" s="213">
        <v>182</v>
      </c>
      <c r="B192" s="225" t="s">
        <v>840</v>
      </c>
      <c r="C192" s="217" t="s">
        <v>232</v>
      </c>
      <c r="D192" s="218">
        <v>45498</v>
      </c>
      <c r="E192" s="217">
        <v>538.1</v>
      </c>
      <c r="F192" s="217">
        <v>538.91666666666663</v>
      </c>
      <c r="G192" s="219">
        <v>534.08333333333326</v>
      </c>
      <c r="H192" s="219">
        <v>530.06666666666661</v>
      </c>
      <c r="I192" s="219">
        <v>525.23333333333323</v>
      </c>
      <c r="J192" s="219">
        <v>542.93333333333328</v>
      </c>
      <c r="K192" s="219">
        <v>547.76666666666654</v>
      </c>
      <c r="L192" s="219">
        <v>551.7833333333333</v>
      </c>
      <c r="M192" s="220">
        <v>543.75</v>
      </c>
      <c r="N192" s="220">
        <v>534.9</v>
      </c>
      <c r="O192" s="220">
        <v>39403000</v>
      </c>
      <c r="P192" s="221">
        <v>1.0063982937883232E-2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45498</v>
      </c>
      <c r="E193" s="217">
        <v>433</v>
      </c>
      <c r="F193" s="217">
        <v>435.16666666666669</v>
      </c>
      <c r="G193" s="219">
        <v>428.93333333333339</v>
      </c>
      <c r="H193" s="219">
        <v>424.86666666666673</v>
      </c>
      <c r="I193" s="219">
        <v>418.63333333333344</v>
      </c>
      <c r="J193" s="219">
        <v>439.23333333333335</v>
      </c>
      <c r="K193" s="219">
        <v>445.46666666666658</v>
      </c>
      <c r="L193" s="219">
        <v>449.5333333333333</v>
      </c>
      <c r="M193" s="220">
        <v>441.4</v>
      </c>
      <c r="N193" s="220">
        <v>431.1</v>
      </c>
      <c r="O193" s="220">
        <v>157253300</v>
      </c>
      <c r="P193" s="221">
        <v>4.2161420623428092E-2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45498</v>
      </c>
      <c r="E194" s="217">
        <v>1500.9</v>
      </c>
      <c r="F194" s="217">
        <v>1498.6166666666668</v>
      </c>
      <c r="G194" s="219">
        <v>1481.0833333333335</v>
      </c>
      <c r="H194" s="219">
        <v>1461.2666666666667</v>
      </c>
      <c r="I194" s="219">
        <v>1443.7333333333333</v>
      </c>
      <c r="J194" s="219">
        <v>1518.4333333333336</v>
      </c>
      <c r="K194" s="219">
        <v>1535.9666666666669</v>
      </c>
      <c r="L194" s="219">
        <v>1555.7833333333338</v>
      </c>
      <c r="M194" s="220">
        <v>1516.15</v>
      </c>
      <c r="N194" s="220">
        <v>1478.8</v>
      </c>
      <c r="O194" s="220">
        <v>9032400</v>
      </c>
      <c r="P194" s="221">
        <v>6.599631780201104E-2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45498</v>
      </c>
      <c r="E195" s="217">
        <v>500.5</v>
      </c>
      <c r="F195" s="217">
        <v>501.86666666666662</v>
      </c>
      <c r="G195" s="219">
        <v>498.48333333333323</v>
      </c>
      <c r="H195" s="219">
        <v>496.46666666666664</v>
      </c>
      <c r="I195" s="219">
        <v>493.08333333333326</v>
      </c>
      <c r="J195" s="219">
        <v>503.88333333333321</v>
      </c>
      <c r="K195" s="219">
        <v>507.26666666666654</v>
      </c>
      <c r="L195" s="219">
        <v>509.28333333333319</v>
      </c>
      <c r="M195" s="220">
        <v>505.25</v>
      </c>
      <c r="N195" s="220">
        <v>499.85</v>
      </c>
      <c r="O195" s="220">
        <v>56758500</v>
      </c>
      <c r="P195" s="221">
        <v>-5.9292959427207637E-2</v>
      </c>
    </row>
    <row r="196" spans="1:16" ht="12.75" customHeight="1">
      <c r="A196" s="213">
        <v>186</v>
      </c>
      <c r="B196" s="225" t="s">
        <v>42</v>
      </c>
      <c r="C196" s="217" t="s">
        <v>237</v>
      </c>
      <c r="D196" s="218">
        <v>45498</v>
      </c>
      <c r="E196" s="217">
        <v>1179.1500000000001</v>
      </c>
      <c r="F196" s="217">
        <v>1170.0166666666667</v>
      </c>
      <c r="G196" s="219">
        <v>1156.0833333333333</v>
      </c>
      <c r="H196" s="219">
        <v>1133.0166666666667</v>
      </c>
      <c r="I196" s="219">
        <v>1119.0833333333333</v>
      </c>
      <c r="J196" s="219">
        <v>1193.0833333333333</v>
      </c>
      <c r="K196" s="219">
        <v>1207.0166666666667</v>
      </c>
      <c r="L196" s="219">
        <v>1230.0833333333333</v>
      </c>
      <c r="M196" s="220">
        <v>1183.95</v>
      </c>
      <c r="N196" s="220">
        <v>1146.95</v>
      </c>
      <c r="O196" s="220">
        <v>17172000</v>
      </c>
      <c r="P196" s="221">
        <v>1.3976723175851623E-2</v>
      </c>
    </row>
    <row r="197" spans="1:16" ht="12.75" customHeight="1">
      <c r="A197" s="213"/>
      <c r="B197" s="225"/>
      <c r="C197" s="217"/>
      <c r="D197" s="218"/>
      <c r="E197" s="217"/>
      <c r="F197" s="217"/>
      <c r="G197" s="219"/>
      <c r="H197" s="219"/>
      <c r="I197" s="219"/>
      <c r="J197" s="219"/>
      <c r="K197" s="219"/>
      <c r="L197" s="219"/>
      <c r="M197" s="220"/>
      <c r="N197" s="220"/>
      <c r="O197" s="220"/>
      <c r="P197" s="221"/>
    </row>
    <row r="198" spans="1:16" ht="12.75" customHeight="1">
      <c r="A198" s="213"/>
      <c r="B198" s="43"/>
      <c r="C198" s="207"/>
      <c r="D198" s="208"/>
      <c r="E198" s="209"/>
      <c r="F198" s="209"/>
      <c r="G198" s="210"/>
      <c r="H198" s="210"/>
      <c r="I198" s="210"/>
      <c r="J198" s="210"/>
      <c r="K198" s="210"/>
      <c r="L198" s="210"/>
      <c r="M198" s="207"/>
      <c r="N198" s="207"/>
      <c r="O198" s="211"/>
      <c r="P198" s="212"/>
    </row>
    <row r="199" spans="1:16" ht="12.75" customHeight="1">
      <c r="A199" s="207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7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45498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5" t="s">
        <v>16</v>
      </c>
      <c r="B8" s="367"/>
      <c r="C8" s="370" t="s">
        <v>20</v>
      </c>
      <c r="D8" s="370" t="s">
        <v>21</v>
      </c>
      <c r="E8" s="362" t="s">
        <v>22</v>
      </c>
      <c r="F8" s="363"/>
      <c r="G8" s="364"/>
      <c r="H8" s="362" t="s">
        <v>23</v>
      </c>
      <c r="I8" s="363"/>
      <c r="J8" s="364"/>
      <c r="K8" s="26"/>
      <c r="L8" s="48"/>
      <c r="M8" s="48"/>
      <c r="N8" s="1"/>
      <c r="O8" s="1"/>
    </row>
    <row r="9" spans="1:15" ht="36" customHeight="1">
      <c r="A9" s="366"/>
      <c r="B9" s="369"/>
      <c r="C9" s="369"/>
      <c r="D9" s="36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24413.5</v>
      </c>
      <c r="D10" s="34">
        <v>24408.333333333332</v>
      </c>
      <c r="E10" s="34">
        <v>24312.416666666664</v>
      </c>
      <c r="F10" s="34">
        <v>24211.333333333332</v>
      </c>
      <c r="G10" s="34">
        <v>24115.416666666664</v>
      </c>
      <c r="H10" s="34">
        <v>24509.416666666664</v>
      </c>
      <c r="I10" s="34">
        <v>24605.333333333328</v>
      </c>
      <c r="J10" s="34">
        <v>24706.416666666664</v>
      </c>
      <c r="K10" s="34">
        <v>24504.25</v>
      </c>
      <c r="L10" s="34">
        <v>24307.25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51317</v>
      </c>
      <c r="D11" s="34">
        <v>51348.633333333331</v>
      </c>
      <c r="E11" s="34">
        <v>50752.616666666661</v>
      </c>
      <c r="F11" s="34">
        <v>50188.23333333333</v>
      </c>
      <c r="G11" s="34">
        <v>49592.21666666666</v>
      </c>
      <c r="H11" s="34">
        <v>51913.016666666663</v>
      </c>
      <c r="I11" s="34">
        <v>52509.033333333326</v>
      </c>
      <c r="J11" s="34">
        <v>53073.416666666664</v>
      </c>
      <c r="K11" s="34">
        <v>51944.65</v>
      </c>
      <c r="L11" s="34">
        <v>50784.25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7176.05</v>
      </c>
      <c r="D12" s="36">
        <v>7163.7166666666672</v>
      </c>
      <c r="E12" s="36">
        <v>7084.2333333333345</v>
      </c>
      <c r="F12" s="36">
        <v>6992.416666666667</v>
      </c>
      <c r="G12" s="36">
        <v>6912.9333333333343</v>
      </c>
      <c r="H12" s="36">
        <v>7255.5333333333347</v>
      </c>
      <c r="I12" s="36">
        <v>7335.0166666666682</v>
      </c>
      <c r="J12" s="36">
        <v>7426.8333333333348</v>
      </c>
      <c r="K12" s="36">
        <v>7243.2</v>
      </c>
      <c r="L12" s="36">
        <v>7071.9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9116.5</v>
      </c>
      <c r="D13" s="36">
        <v>9102.8666666666668</v>
      </c>
      <c r="E13" s="36">
        <v>9060.8333333333339</v>
      </c>
      <c r="F13" s="36">
        <v>9005.1666666666679</v>
      </c>
      <c r="G13" s="36">
        <v>8963.133333333335</v>
      </c>
      <c r="H13" s="36">
        <v>9158.5333333333328</v>
      </c>
      <c r="I13" s="36">
        <v>9200.5666666666657</v>
      </c>
      <c r="J13" s="36">
        <v>9256.2333333333318</v>
      </c>
      <c r="K13" s="36">
        <v>9144.9</v>
      </c>
      <c r="L13" s="36">
        <v>9047.2000000000007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40115.050000000003</v>
      </c>
      <c r="D14" s="36">
        <v>40105.299999999996</v>
      </c>
      <c r="E14" s="36">
        <v>39928.499999999993</v>
      </c>
      <c r="F14" s="36">
        <v>39741.949999999997</v>
      </c>
      <c r="G14" s="36">
        <v>39565.149999999994</v>
      </c>
      <c r="H14" s="36">
        <v>40291.849999999991</v>
      </c>
      <c r="I14" s="36">
        <v>40468.649999999994</v>
      </c>
      <c r="J14" s="36">
        <v>40655.19999999999</v>
      </c>
      <c r="K14" s="36">
        <v>40282.1</v>
      </c>
      <c r="L14" s="36">
        <v>39918.75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11106.95</v>
      </c>
      <c r="D15" s="36">
        <v>11079.516666666668</v>
      </c>
      <c r="E15" s="36">
        <v>10975.633333333337</v>
      </c>
      <c r="F15" s="36">
        <v>10844.316666666669</v>
      </c>
      <c r="G15" s="36">
        <v>10740.433333333338</v>
      </c>
      <c r="H15" s="36">
        <v>11210.833333333336</v>
      </c>
      <c r="I15" s="36">
        <v>11314.716666666667</v>
      </c>
      <c r="J15" s="36">
        <v>11446.033333333335</v>
      </c>
      <c r="K15" s="36">
        <v>11183.4</v>
      </c>
      <c r="L15" s="36">
        <v>10948.2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15981.15</v>
      </c>
      <c r="D16" s="36">
        <v>15938.683333333332</v>
      </c>
      <c r="E16" s="36">
        <v>15864.816666666666</v>
      </c>
      <c r="F16" s="36">
        <v>15748.483333333334</v>
      </c>
      <c r="G16" s="36">
        <v>15674.616666666667</v>
      </c>
      <c r="H16" s="36">
        <v>16055.016666666665</v>
      </c>
      <c r="I16" s="36">
        <v>16128.88333333333</v>
      </c>
      <c r="J16" s="36">
        <v>16245.216666666664</v>
      </c>
      <c r="K16" s="36">
        <v>16012.55</v>
      </c>
      <c r="L16" s="36">
        <v>15822.35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7522.6</v>
      </c>
      <c r="D17" s="36">
        <v>7531.8499999999995</v>
      </c>
      <c r="E17" s="36">
        <v>7425.7499999999991</v>
      </c>
      <c r="F17" s="36">
        <v>7328.9</v>
      </c>
      <c r="G17" s="36">
        <v>7222.7999999999993</v>
      </c>
      <c r="H17" s="36">
        <v>7628.6999999999989</v>
      </c>
      <c r="I17" s="36">
        <v>7734.7999999999993</v>
      </c>
      <c r="J17" s="36">
        <v>7831.6499999999987</v>
      </c>
      <c r="K17" s="31">
        <v>7637.95</v>
      </c>
      <c r="L17" s="31">
        <v>7435</v>
      </c>
      <c r="M17" s="31">
        <v>3.8868100000000001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2619.35</v>
      </c>
      <c r="D18" s="36">
        <v>2630.6833333333329</v>
      </c>
      <c r="E18" s="36">
        <v>2601.5666666666657</v>
      </c>
      <c r="F18" s="36">
        <v>2583.7833333333328</v>
      </c>
      <c r="G18" s="36">
        <v>2554.6666666666656</v>
      </c>
      <c r="H18" s="36">
        <v>2648.4666666666658</v>
      </c>
      <c r="I18" s="36">
        <v>2677.5833333333335</v>
      </c>
      <c r="J18" s="36">
        <v>2695.3666666666659</v>
      </c>
      <c r="K18" s="31">
        <v>2659.8</v>
      </c>
      <c r="L18" s="31">
        <v>2612.9</v>
      </c>
      <c r="M18" s="31">
        <v>2.37514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1487.6</v>
      </c>
      <c r="D19" s="36">
        <v>1492.2</v>
      </c>
      <c r="E19" s="36">
        <v>1469.4</v>
      </c>
      <c r="F19" s="36">
        <v>1451.2</v>
      </c>
      <c r="G19" s="36">
        <v>1428.4</v>
      </c>
      <c r="H19" s="36">
        <v>1510.4</v>
      </c>
      <c r="I19" s="36">
        <v>1533.1999999999998</v>
      </c>
      <c r="J19" s="36">
        <v>1551.4</v>
      </c>
      <c r="K19" s="31">
        <v>1515</v>
      </c>
      <c r="L19" s="31">
        <v>1474</v>
      </c>
      <c r="M19" s="31">
        <v>2.93899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659.55</v>
      </c>
      <c r="D20" s="36">
        <v>656.69999999999993</v>
      </c>
      <c r="E20" s="36">
        <v>650.09999999999991</v>
      </c>
      <c r="F20" s="36">
        <v>640.65</v>
      </c>
      <c r="G20" s="36">
        <v>634.04999999999995</v>
      </c>
      <c r="H20" s="36">
        <v>666.14999999999986</v>
      </c>
      <c r="I20" s="36">
        <v>672.75</v>
      </c>
      <c r="J20" s="36">
        <v>682.19999999999982</v>
      </c>
      <c r="K20" s="31">
        <v>663.3</v>
      </c>
      <c r="L20" s="31">
        <v>647.25</v>
      </c>
      <c r="M20" s="31">
        <v>54.55706</v>
      </c>
      <c r="N20" s="1"/>
      <c r="O20" s="1"/>
    </row>
    <row r="21" spans="1:15" ht="12.75" customHeight="1">
      <c r="A21" s="51">
        <v>12</v>
      </c>
      <c r="B21" s="53" t="s">
        <v>825</v>
      </c>
      <c r="C21" s="31">
        <v>1036.2</v>
      </c>
      <c r="D21" s="36">
        <v>1035.0666666666666</v>
      </c>
      <c r="E21" s="36">
        <v>1023.1333333333332</v>
      </c>
      <c r="F21" s="36">
        <v>1010.0666666666666</v>
      </c>
      <c r="G21" s="36">
        <v>998.13333333333321</v>
      </c>
      <c r="H21" s="36">
        <v>1048.1333333333332</v>
      </c>
      <c r="I21" s="36">
        <v>1060.0666666666666</v>
      </c>
      <c r="J21" s="36">
        <v>1073.1333333333332</v>
      </c>
      <c r="K21" s="31">
        <v>1047</v>
      </c>
      <c r="L21" s="31">
        <v>1022</v>
      </c>
      <c r="M21" s="31">
        <v>9.2851800000000004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2970.7</v>
      </c>
      <c r="D22" s="36">
        <v>2979.1666666666665</v>
      </c>
      <c r="E22" s="36">
        <v>2950.833333333333</v>
      </c>
      <c r="F22" s="36">
        <v>2930.9666666666667</v>
      </c>
      <c r="G22" s="36">
        <v>2902.6333333333332</v>
      </c>
      <c r="H22" s="36">
        <v>2999.0333333333328</v>
      </c>
      <c r="I22" s="36">
        <v>3027.3666666666659</v>
      </c>
      <c r="J22" s="36">
        <v>3047.2333333333327</v>
      </c>
      <c r="K22" s="31">
        <v>3007.5</v>
      </c>
      <c r="L22" s="31">
        <v>2959.3</v>
      </c>
      <c r="M22" s="31">
        <v>6.9370200000000004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1716</v>
      </c>
      <c r="D23" s="36">
        <v>1725.1000000000001</v>
      </c>
      <c r="E23" s="36">
        <v>1702.2000000000003</v>
      </c>
      <c r="F23" s="36">
        <v>1688.4</v>
      </c>
      <c r="G23" s="36">
        <v>1665.5000000000002</v>
      </c>
      <c r="H23" s="36">
        <v>1738.9000000000003</v>
      </c>
      <c r="I23" s="36">
        <v>1761.8000000000004</v>
      </c>
      <c r="J23" s="36">
        <v>1775.6000000000004</v>
      </c>
      <c r="K23" s="31">
        <v>1748</v>
      </c>
      <c r="L23" s="31">
        <v>1711.3</v>
      </c>
      <c r="M23" s="31">
        <v>5.3519699999999997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1484.8</v>
      </c>
      <c r="D24" s="36">
        <v>1492.7833333333335</v>
      </c>
      <c r="E24" s="36">
        <v>1472.0166666666671</v>
      </c>
      <c r="F24" s="36">
        <v>1459.2333333333336</v>
      </c>
      <c r="G24" s="36">
        <v>1438.4666666666672</v>
      </c>
      <c r="H24" s="36">
        <v>1505.5666666666671</v>
      </c>
      <c r="I24" s="36">
        <v>1526.3333333333335</v>
      </c>
      <c r="J24" s="36">
        <v>1539.116666666667</v>
      </c>
      <c r="K24" s="31">
        <v>1513.55</v>
      </c>
      <c r="L24" s="31">
        <v>1480</v>
      </c>
      <c r="M24" s="31">
        <v>22.014420000000001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694.7</v>
      </c>
      <c r="D25" s="36">
        <v>698.98333333333323</v>
      </c>
      <c r="E25" s="36">
        <v>688.26666666666642</v>
      </c>
      <c r="F25" s="36">
        <v>681.83333333333314</v>
      </c>
      <c r="G25" s="36">
        <v>671.11666666666633</v>
      </c>
      <c r="H25" s="36">
        <v>705.41666666666652</v>
      </c>
      <c r="I25" s="36">
        <v>716.13333333333344</v>
      </c>
      <c r="J25" s="36">
        <v>722.56666666666661</v>
      </c>
      <c r="K25" s="31">
        <v>709.7</v>
      </c>
      <c r="L25" s="31">
        <v>692.55</v>
      </c>
      <c r="M25" s="31">
        <v>22.108029999999999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890.45</v>
      </c>
      <c r="D26" s="36">
        <v>888.65</v>
      </c>
      <c r="E26" s="36">
        <v>882.3</v>
      </c>
      <c r="F26" s="36">
        <v>874.15</v>
      </c>
      <c r="G26" s="36">
        <v>867.8</v>
      </c>
      <c r="H26" s="36">
        <v>896.8</v>
      </c>
      <c r="I26" s="36">
        <v>903.15000000000009</v>
      </c>
      <c r="J26" s="36">
        <v>911.3</v>
      </c>
      <c r="K26" s="31">
        <v>895</v>
      </c>
      <c r="L26" s="31">
        <v>880.5</v>
      </c>
      <c r="M26" s="31">
        <v>39.712569999999999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325.2</v>
      </c>
      <c r="D27" s="36">
        <v>325.63333333333327</v>
      </c>
      <c r="E27" s="36">
        <v>322.86666666666656</v>
      </c>
      <c r="F27" s="36">
        <v>320.5333333333333</v>
      </c>
      <c r="G27" s="36">
        <v>317.76666666666659</v>
      </c>
      <c r="H27" s="36">
        <v>327.96666666666653</v>
      </c>
      <c r="I27" s="36">
        <v>330.73333333333329</v>
      </c>
      <c r="J27" s="36">
        <v>333.06666666666649</v>
      </c>
      <c r="K27" s="31">
        <v>328.4</v>
      </c>
      <c r="L27" s="31">
        <v>323.3</v>
      </c>
      <c r="M27" s="31">
        <v>9.8372700000000002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215.51</v>
      </c>
      <c r="D28" s="36">
        <v>215.83666666666667</v>
      </c>
      <c r="E28" s="36">
        <v>213.88333333333335</v>
      </c>
      <c r="F28" s="36">
        <v>212.25666666666669</v>
      </c>
      <c r="G28" s="36">
        <v>210.30333333333337</v>
      </c>
      <c r="H28" s="36">
        <v>217.46333333333334</v>
      </c>
      <c r="I28" s="36">
        <v>219.41666666666666</v>
      </c>
      <c r="J28" s="36">
        <v>221.04333333333332</v>
      </c>
      <c r="K28" s="31">
        <v>217.79</v>
      </c>
      <c r="L28" s="31">
        <v>214.21</v>
      </c>
      <c r="M28" s="31">
        <v>27.843050000000002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322.2</v>
      </c>
      <c r="D29" s="36">
        <v>320.08333333333331</v>
      </c>
      <c r="E29" s="36">
        <v>315.66666666666663</v>
      </c>
      <c r="F29" s="36">
        <v>309.13333333333333</v>
      </c>
      <c r="G29" s="36">
        <v>304.71666666666664</v>
      </c>
      <c r="H29" s="36">
        <v>326.61666666666662</v>
      </c>
      <c r="I29" s="36">
        <v>331.03333333333325</v>
      </c>
      <c r="J29" s="36">
        <v>337.56666666666661</v>
      </c>
      <c r="K29" s="31">
        <v>324.5</v>
      </c>
      <c r="L29" s="31">
        <v>313.55</v>
      </c>
      <c r="M29" s="31">
        <v>36.002769999999998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5193.1499999999996</v>
      </c>
      <c r="D30" s="36">
        <v>5208.5166666666664</v>
      </c>
      <c r="E30" s="36">
        <v>5145.2833333333328</v>
      </c>
      <c r="F30" s="36">
        <v>5097.4166666666661</v>
      </c>
      <c r="G30" s="36">
        <v>5034.1833333333325</v>
      </c>
      <c r="H30" s="36">
        <v>5256.3833333333332</v>
      </c>
      <c r="I30" s="36">
        <v>5319.6166666666668</v>
      </c>
      <c r="J30" s="36">
        <v>5367.4833333333336</v>
      </c>
      <c r="K30" s="31">
        <v>5271.75</v>
      </c>
      <c r="L30" s="31">
        <v>5160.6499999999996</v>
      </c>
      <c r="M30" s="31">
        <v>1.12401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682.4</v>
      </c>
      <c r="D31" s="36">
        <v>685.16666666666663</v>
      </c>
      <c r="E31" s="36">
        <v>677.33333333333326</v>
      </c>
      <c r="F31" s="36">
        <v>672.26666666666665</v>
      </c>
      <c r="G31" s="36">
        <v>664.43333333333328</v>
      </c>
      <c r="H31" s="36">
        <v>690.23333333333323</v>
      </c>
      <c r="I31" s="36">
        <v>698.06666666666649</v>
      </c>
      <c r="J31" s="36">
        <v>703.13333333333321</v>
      </c>
      <c r="K31" s="31">
        <v>693</v>
      </c>
      <c r="L31" s="31">
        <v>680.1</v>
      </c>
      <c r="M31" s="31">
        <v>11.57565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6422.6</v>
      </c>
      <c r="D32" s="36">
        <v>6405.5333333333328</v>
      </c>
      <c r="E32" s="36">
        <v>6367.1166666666659</v>
      </c>
      <c r="F32" s="36">
        <v>6311.6333333333332</v>
      </c>
      <c r="G32" s="36">
        <v>6273.2166666666662</v>
      </c>
      <c r="H32" s="36">
        <v>6461.0166666666655</v>
      </c>
      <c r="I32" s="36">
        <v>6499.4333333333334</v>
      </c>
      <c r="J32" s="36">
        <v>6554.9166666666652</v>
      </c>
      <c r="K32" s="31">
        <v>6443.95</v>
      </c>
      <c r="L32" s="31">
        <v>6350.05</v>
      </c>
      <c r="M32" s="31">
        <v>3.0959400000000001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539.25</v>
      </c>
      <c r="D33" s="36">
        <v>532.19999999999993</v>
      </c>
      <c r="E33" s="36">
        <v>523.39999999999986</v>
      </c>
      <c r="F33" s="36">
        <v>507.54999999999995</v>
      </c>
      <c r="G33" s="36">
        <v>498.74999999999989</v>
      </c>
      <c r="H33" s="36">
        <v>548.04999999999984</v>
      </c>
      <c r="I33" s="36">
        <v>556.8499999999998</v>
      </c>
      <c r="J33" s="36">
        <v>572.69999999999982</v>
      </c>
      <c r="K33" s="31">
        <v>541</v>
      </c>
      <c r="L33" s="31">
        <v>516.35</v>
      </c>
      <c r="M33" s="31">
        <v>24.245450000000002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232.5</v>
      </c>
      <c r="D34" s="36">
        <v>231.04999999999998</v>
      </c>
      <c r="E34" s="36">
        <v>228.59999999999997</v>
      </c>
      <c r="F34" s="36">
        <v>224.7</v>
      </c>
      <c r="G34" s="36">
        <v>222.24999999999997</v>
      </c>
      <c r="H34" s="36">
        <v>234.94999999999996</v>
      </c>
      <c r="I34" s="36">
        <v>237.39999999999995</v>
      </c>
      <c r="J34" s="36">
        <v>241.29999999999995</v>
      </c>
      <c r="K34" s="31">
        <v>233.5</v>
      </c>
      <c r="L34" s="31">
        <v>227.15</v>
      </c>
      <c r="M34" s="31">
        <v>67.249380000000002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2912.8</v>
      </c>
      <c r="D35" s="36">
        <v>2908.6666666666665</v>
      </c>
      <c r="E35" s="36">
        <v>2890.333333333333</v>
      </c>
      <c r="F35" s="36">
        <v>2867.8666666666663</v>
      </c>
      <c r="G35" s="36">
        <v>2849.5333333333328</v>
      </c>
      <c r="H35" s="36">
        <v>2931.1333333333332</v>
      </c>
      <c r="I35" s="36">
        <v>2949.4666666666662</v>
      </c>
      <c r="J35" s="36">
        <v>2971.9333333333334</v>
      </c>
      <c r="K35" s="31">
        <v>2927</v>
      </c>
      <c r="L35" s="31">
        <v>2886.2</v>
      </c>
      <c r="M35" s="31">
        <v>14.761480000000001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2199.5500000000002</v>
      </c>
      <c r="D36" s="36">
        <v>2210.0333333333333</v>
      </c>
      <c r="E36" s="36">
        <v>2184.0666666666666</v>
      </c>
      <c r="F36" s="36">
        <v>2168.5833333333335</v>
      </c>
      <c r="G36" s="36">
        <v>2142.6166666666668</v>
      </c>
      <c r="H36" s="36">
        <v>2225.5166666666664</v>
      </c>
      <c r="I36" s="36">
        <v>2251.4833333333327</v>
      </c>
      <c r="J36" s="36">
        <v>2266.9666666666662</v>
      </c>
      <c r="K36" s="31">
        <v>2236</v>
      </c>
      <c r="L36" s="31">
        <v>2194.5500000000002</v>
      </c>
      <c r="M36" s="31">
        <v>2.3474599999999999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1353.7</v>
      </c>
      <c r="D37" s="36">
        <v>1356.2</v>
      </c>
      <c r="E37" s="36">
        <v>1345.7</v>
      </c>
      <c r="F37" s="36">
        <v>1337.7</v>
      </c>
      <c r="G37" s="36">
        <v>1327.2</v>
      </c>
      <c r="H37" s="36">
        <v>1364.2</v>
      </c>
      <c r="I37" s="36">
        <v>1374.7</v>
      </c>
      <c r="J37" s="36">
        <v>1382.7</v>
      </c>
      <c r="K37" s="31">
        <v>1366.7</v>
      </c>
      <c r="L37" s="31">
        <v>1348.2</v>
      </c>
      <c r="M37" s="31">
        <v>5.0476000000000001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5158.45</v>
      </c>
      <c r="D38" s="36">
        <v>5148.7</v>
      </c>
      <c r="E38" s="36">
        <v>5092.3999999999996</v>
      </c>
      <c r="F38" s="36">
        <v>5026.3499999999995</v>
      </c>
      <c r="G38" s="36">
        <v>4970.0499999999993</v>
      </c>
      <c r="H38" s="36">
        <v>5214.75</v>
      </c>
      <c r="I38" s="36">
        <v>5271.0500000000011</v>
      </c>
      <c r="J38" s="36">
        <v>5337.1</v>
      </c>
      <c r="K38" s="31">
        <v>5205</v>
      </c>
      <c r="L38" s="31">
        <v>5082.6499999999996</v>
      </c>
      <c r="M38" s="31">
        <v>6.3015499999999998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1239.25</v>
      </c>
      <c r="D39" s="36">
        <v>1244.4166666666667</v>
      </c>
      <c r="E39" s="36">
        <v>1221.4833333333336</v>
      </c>
      <c r="F39" s="36">
        <v>1203.7166666666669</v>
      </c>
      <c r="G39" s="36">
        <v>1180.7833333333338</v>
      </c>
      <c r="H39" s="36">
        <v>1262.1833333333334</v>
      </c>
      <c r="I39" s="36">
        <v>1285.1166666666663</v>
      </c>
      <c r="J39" s="36">
        <v>1302.8833333333332</v>
      </c>
      <c r="K39" s="31">
        <v>1267.3499999999999</v>
      </c>
      <c r="L39" s="31">
        <v>1226.6500000000001</v>
      </c>
      <c r="M39" s="31">
        <v>103.4486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9260.2000000000007</v>
      </c>
      <c r="D40" s="36">
        <v>9294.3000000000011</v>
      </c>
      <c r="E40" s="36">
        <v>9215.9000000000015</v>
      </c>
      <c r="F40" s="36">
        <v>9171.6</v>
      </c>
      <c r="G40" s="36">
        <v>9093.2000000000007</v>
      </c>
      <c r="H40" s="36">
        <v>9338.6000000000022</v>
      </c>
      <c r="I40" s="36">
        <v>9417</v>
      </c>
      <c r="J40" s="36">
        <v>9461.3000000000029</v>
      </c>
      <c r="K40" s="31">
        <v>9372.7000000000007</v>
      </c>
      <c r="L40" s="31">
        <v>9250</v>
      </c>
      <c r="M40" s="31">
        <v>2.8321299999999998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6607.15</v>
      </c>
      <c r="D41" s="36">
        <v>6600.9666666666662</v>
      </c>
      <c r="E41" s="36">
        <v>6547.2333333333327</v>
      </c>
      <c r="F41" s="36">
        <v>6487.3166666666666</v>
      </c>
      <c r="G41" s="36">
        <v>6433.583333333333</v>
      </c>
      <c r="H41" s="36">
        <v>6660.8833333333323</v>
      </c>
      <c r="I41" s="36">
        <v>6714.6166666666659</v>
      </c>
      <c r="J41" s="36">
        <v>6774.5333333333319</v>
      </c>
      <c r="K41" s="31">
        <v>6654.7</v>
      </c>
      <c r="L41" s="31">
        <v>6541.05</v>
      </c>
      <c r="M41" s="31">
        <v>31.006260000000001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1579.25</v>
      </c>
      <c r="D42" s="36">
        <v>1584.3833333333332</v>
      </c>
      <c r="E42" s="36">
        <v>1556.8666666666663</v>
      </c>
      <c r="F42" s="36">
        <v>1534.4833333333331</v>
      </c>
      <c r="G42" s="36">
        <v>1506.9666666666662</v>
      </c>
      <c r="H42" s="36">
        <v>1606.7666666666664</v>
      </c>
      <c r="I42" s="36">
        <v>1634.2833333333333</v>
      </c>
      <c r="J42" s="36">
        <v>1656.6666666666665</v>
      </c>
      <c r="K42" s="31">
        <v>1611.9</v>
      </c>
      <c r="L42" s="31">
        <v>1562</v>
      </c>
      <c r="M42" s="31">
        <v>36.754300000000001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9501.5</v>
      </c>
      <c r="D43" s="36">
        <v>9616.7166666666672</v>
      </c>
      <c r="E43" s="36">
        <v>9363.383333333335</v>
      </c>
      <c r="F43" s="36">
        <v>9225.2666666666682</v>
      </c>
      <c r="G43" s="36">
        <v>8971.9333333333361</v>
      </c>
      <c r="H43" s="36">
        <v>9754.8333333333339</v>
      </c>
      <c r="I43" s="36">
        <v>10008.166666666666</v>
      </c>
      <c r="J43" s="36">
        <v>10146.283333333333</v>
      </c>
      <c r="K43" s="31">
        <v>9870.0499999999993</v>
      </c>
      <c r="L43" s="31">
        <v>9478.6</v>
      </c>
      <c r="M43" s="31">
        <v>0.32368000000000002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3136.45</v>
      </c>
      <c r="D44" s="36">
        <v>3148.2166666666667</v>
      </c>
      <c r="E44" s="36">
        <v>3111.4833333333336</v>
      </c>
      <c r="F44" s="36">
        <v>3086.5166666666669</v>
      </c>
      <c r="G44" s="36">
        <v>3049.7833333333338</v>
      </c>
      <c r="H44" s="36">
        <v>3173.1833333333334</v>
      </c>
      <c r="I44" s="36">
        <v>3209.9166666666661</v>
      </c>
      <c r="J44" s="36">
        <v>3234.8833333333332</v>
      </c>
      <c r="K44" s="31">
        <v>3184.95</v>
      </c>
      <c r="L44" s="31">
        <v>3123.25</v>
      </c>
      <c r="M44" s="31">
        <v>0.93540999999999996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188.1</v>
      </c>
      <c r="D45" s="36">
        <v>191.01333333333332</v>
      </c>
      <c r="E45" s="36">
        <v>183.62666666666664</v>
      </c>
      <c r="F45" s="36">
        <v>179.15333333333331</v>
      </c>
      <c r="G45" s="36">
        <v>171.76666666666662</v>
      </c>
      <c r="H45" s="36">
        <v>195.48666666666665</v>
      </c>
      <c r="I45" s="36">
        <v>202.87333333333331</v>
      </c>
      <c r="J45" s="36">
        <v>207.34666666666666</v>
      </c>
      <c r="K45" s="31">
        <v>198.4</v>
      </c>
      <c r="L45" s="31">
        <v>186.54</v>
      </c>
      <c r="M45" s="31">
        <v>328.78185999999999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248.95</v>
      </c>
      <c r="D46" s="36">
        <v>249.30000000000004</v>
      </c>
      <c r="E46" s="36">
        <v>245.70000000000007</v>
      </c>
      <c r="F46" s="36">
        <v>242.45000000000005</v>
      </c>
      <c r="G46" s="36">
        <v>238.85000000000008</v>
      </c>
      <c r="H46" s="36">
        <v>252.55000000000007</v>
      </c>
      <c r="I46" s="36">
        <v>256.15000000000003</v>
      </c>
      <c r="J46" s="36">
        <v>259.40000000000009</v>
      </c>
      <c r="K46" s="31">
        <v>252.9</v>
      </c>
      <c r="L46" s="31">
        <v>246.05</v>
      </c>
      <c r="M46" s="31">
        <v>218.69220000000001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120.34</v>
      </c>
      <c r="D47" s="36">
        <v>120.73</v>
      </c>
      <c r="E47" s="36">
        <v>119.00000000000001</v>
      </c>
      <c r="F47" s="36">
        <v>117.66000000000001</v>
      </c>
      <c r="G47" s="36">
        <v>115.93000000000002</v>
      </c>
      <c r="H47" s="36">
        <v>122.07000000000001</v>
      </c>
      <c r="I47" s="36">
        <v>123.8</v>
      </c>
      <c r="J47" s="36">
        <v>125.14</v>
      </c>
      <c r="K47" s="31">
        <v>122.46</v>
      </c>
      <c r="L47" s="31">
        <v>119.39</v>
      </c>
      <c r="M47" s="31">
        <v>88.681799999999996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1602.6</v>
      </c>
      <c r="D48" s="36">
        <v>1591.1666666666667</v>
      </c>
      <c r="E48" s="36">
        <v>1574.3333333333335</v>
      </c>
      <c r="F48" s="36">
        <v>1546.0666666666668</v>
      </c>
      <c r="G48" s="36">
        <v>1529.2333333333336</v>
      </c>
      <c r="H48" s="36">
        <v>1619.4333333333334</v>
      </c>
      <c r="I48" s="36">
        <v>1636.2666666666669</v>
      </c>
      <c r="J48" s="36">
        <v>1664.5333333333333</v>
      </c>
      <c r="K48" s="31">
        <v>1608</v>
      </c>
      <c r="L48" s="31">
        <v>1562.9</v>
      </c>
      <c r="M48" s="31">
        <v>10.756600000000001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529.95000000000005</v>
      </c>
      <c r="D49" s="36">
        <v>528.69999999999993</v>
      </c>
      <c r="E49" s="36">
        <v>525.39999999999986</v>
      </c>
      <c r="F49" s="36">
        <v>520.84999999999991</v>
      </c>
      <c r="G49" s="36">
        <v>517.54999999999984</v>
      </c>
      <c r="H49" s="36">
        <v>533.24999999999989</v>
      </c>
      <c r="I49" s="36">
        <v>536.54999999999984</v>
      </c>
      <c r="J49" s="36">
        <v>541.09999999999991</v>
      </c>
      <c r="K49" s="31">
        <v>532</v>
      </c>
      <c r="L49" s="31">
        <v>524.15</v>
      </c>
      <c r="M49" s="31">
        <v>6.7396399999999996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1428.75</v>
      </c>
      <c r="D50" s="36">
        <v>1447.9166666666667</v>
      </c>
      <c r="E50" s="36">
        <v>1405.8333333333335</v>
      </c>
      <c r="F50" s="36">
        <v>1382.9166666666667</v>
      </c>
      <c r="G50" s="36">
        <v>1340.8333333333335</v>
      </c>
      <c r="H50" s="36">
        <v>1470.8333333333335</v>
      </c>
      <c r="I50" s="36">
        <v>1512.916666666667</v>
      </c>
      <c r="J50" s="36">
        <v>1535.8333333333335</v>
      </c>
      <c r="K50" s="31">
        <v>1490</v>
      </c>
      <c r="L50" s="31">
        <v>1425</v>
      </c>
      <c r="M50" s="31">
        <v>16.410329999999998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300.10000000000002</v>
      </c>
      <c r="D51" s="36">
        <v>301.9666666666667</v>
      </c>
      <c r="E51" s="36">
        <v>297.43333333333339</v>
      </c>
      <c r="F51" s="36">
        <v>294.76666666666671</v>
      </c>
      <c r="G51" s="36">
        <v>290.23333333333341</v>
      </c>
      <c r="H51" s="36">
        <v>304.63333333333338</v>
      </c>
      <c r="I51" s="36">
        <v>309.16666666666669</v>
      </c>
      <c r="J51" s="36">
        <v>311.83333333333337</v>
      </c>
      <c r="K51" s="31">
        <v>306.5</v>
      </c>
      <c r="L51" s="31">
        <v>299.3</v>
      </c>
      <c r="M51" s="31">
        <v>240.99148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1591.15</v>
      </c>
      <c r="D52" s="36">
        <v>1596.1333333333332</v>
      </c>
      <c r="E52" s="36">
        <v>1580.0166666666664</v>
      </c>
      <c r="F52" s="36">
        <v>1568.8833333333332</v>
      </c>
      <c r="G52" s="36">
        <v>1552.7666666666664</v>
      </c>
      <c r="H52" s="36">
        <v>1607.2666666666664</v>
      </c>
      <c r="I52" s="36">
        <v>1623.3833333333332</v>
      </c>
      <c r="J52" s="36">
        <v>1634.5166666666664</v>
      </c>
      <c r="K52" s="31">
        <v>1612.25</v>
      </c>
      <c r="L52" s="31">
        <v>1585</v>
      </c>
      <c r="M52" s="31">
        <v>10.93834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309.14999999999998</v>
      </c>
      <c r="D53" s="36">
        <v>309.75</v>
      </c>
      <c r="E53" s="36">
        <v>306.25</v>
      </c>
      <c r="F53" s="36">
        <v>303.35000000000002</v>
      </c>
      <c r="G53" s="36">
        <v>299.85000000000002</v>
      </c>
      <c r="H53" s="36">
        <v>312.64999999999998</v>
      </c>
      <c r="I53" s="36">
        <v>316.14999999999998</v>
      </c>
      <c r="J53" s="36">
        <v>319.04999999999995</v>
      </c>
      <c r="K53" s="31">
        <v>313.25</v>
      </c>
      <c r="L53" s="31">
        <v>306.85000000000002</v>
      </c>
      <c r="M53" s="31">
        <v>157.50887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314.95</v>
      </c>
      <c r="D54" s="36">
        <v>311.88333333333333</v>
      </c>
      <c r="E54" s="36">
        <v>307.91666666666663</v>
      </c>
      <c r="F54" s="36">
        <v>300.88333333333333</v>
      </c>
      <c r="G54" s="36">
        <v>296.91666666666663</v>
      </c>
      <c r="H54" s="36">
        <v>318.91666666666663</v>
      </c>
      <c r="I54" s="36">
        <v>322.88333333333333</v>
      </c>
      <c r="J54" s="36">
        <v>329.91666666666663</v>
      </c>
      <c r="K54" s="31">
        <v>315.85000000000002</v>
      </c>
      <c r="L54" s="31">
        <v>304.85000000000002</v>
      </c>
      <c r="M54" s="31">
        <v>169.34156999999999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1455.2</v>
      </c>
      <c r="D55" s="36">
        <v>1455.7833333333335</v>
      </c>
      <c r="E55" s="36">
        <v>1435.9666666666672</v>
      </c>
      <c r="F55" s="36">
        <v>1416.7333333333336</v>
      </c>
      <c r="G55" s="36">
        <v>1396.9166666666672</v>
      </c>
      <c r="H55" s="36">
        <v>1475.0166666666671</v>
      </c>
      <c r="I55" s="36">
        <v>1494.8333333333333</v>
      </c>
      <c r="J55" s="36">
        <v>1514.0666666666671</v>
      </c>
      <c r="K55" s="31">
        <v>1475.6</v>
      </c>
      <c r="L55" s="31">
        <v>1436.55</v>
      </c>
      <c r="M55" s="31">
        <v>45.293390000000002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348</v>
      </c>
      <c r="D56" s="36">
        <v>344.43333333333334</v>
      </c>
      <c r="E56" s="36">
        <v>339.76666666666665</v>
      </c>
      <c r="F56" s="36">
        <v>331.5333333333333</v>
      </c>
      <c r="G56" s="36">
        <v>326.86666666666662</v>
      </c>
      <c r="H56" s="36">
        <v>352.66666666666669</v>
      </c>
      <c r="I56" s="36">
        <v>357.33333333333331</v>
      </c>
      <c r="J56" s="36">
        <v>365.56666666666672</v>
      </c>
      <c r="K56" s="31">
        <v>349.1</v>
      </c>
      <c r="L56" s="31">
        <v>336.2</v>
      </c>
      <c r="M56" s="31">
        <v>33.844799999999999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34116.400000000001</v>
      </c>
      <c r="D57" s="36">
        <v>34175.800000000003</v>
      </c>
      <c r="E57" s="36">
        <v>33776.650000000009</v>
      </c>
      <c r="F57" s="36">
        <v>33436.900000000009</v>
      </c>
      <c r="G57" s="36">
        <v>33037.750000000015</v>
      </c>
      <c r="H57" s="36">
        <v>34515.550000000003</v>
      </c>
      <c r="I57" s="36">
        <v>34914.699999999997</v>
      </c>
      <c r="J57" s="36">
        <v>35254.449999999997</v>
      </c>
      <c r="K57" s="31">
        <v>34574.949999999997</v>
      </c>
      <c r="L57" s="31">
        <v>33836.050000000003</v>
      </c>
      <c r="M57" s="31">
        <v>0.18848999999999999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5829.5</v>
      </c>
      <c r="D58" s="36">
        <v>5872.9666666666672</v>
      </c>
      <c r="E58" s="36">
        <v>5771.5333333333347</v>
      </c>
      <c r="F58" s="36">
        <v>5713.5666666666675</v>
      </c>
      <c r="G58" s="36">
        <v>5612.133333333335</v>
      </c>
      <c r="H58" s="36">
        <v>5930.9333333333343</v>
      </c>
      <c r="I58" s="36">
        <v>6032.3666666666668</v>
      </c>
      <c r="J58" s="36">
        <v>6090.3333333333339</v>
      </c>
      <c r="K58" s="31">
        <v>5974.4</v>
      </c>
      <c r="L58" s="31">
        <v>5815</v>
      </c>
      <c r="M58" s="31">
        <v>2.33649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697.1</v>
      </c>
      <c r="D59" s="36">
        <v>687.69999999999993</v>
      </c>
      <c r="E59" s="36">
        <v>666.39999999999986</v>
      </c>
      <c r="F59" s="36">
        <v>635.69999999999993</v>
      </c>
      <c r="G59" s="36">
        <v>614.39999999999986</v>
      </c>
      <c r="H59" s="36">
        <v>718.39999999999986</v>
      </c>
      <c r="I59" s="36">
        <v>739.69999999999982</v>
      </c>
      <c r="J59" s="36">
        <v>770.39999999999986</v>
      </c>
      <c r="K59" s="31">
        <v>709</v>
      </c>
      <c r="L59" s="31">
        <v>657</v>
      </c>
      <c r="M59" s="31">
        <v>62.75338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112.46</v>
      </c>
      <c r="D60" s="36">
        <v>112.63333333333334</v>
      </c>
      <c r="E60" s="36">
        <v>111.36666666666667</v>
      </c>
      <c r="F60" s="36">
        <v>110.27333333333334</v>
      </c>
      <c r="G60" s="36">
        <v>109.00666666666667</v>
      </c>
      <c r="H60" s="36">
        <v>113.72666666666667</v>
      </c>
      <c r="I60" s="36">
        <v>114.99333333333335</v>
      </c>
      <c r="J60" s="36">
        <v>116.08666666666667</v>
      </c>
      <c r="K60" s="31">
        <v>113.9</v>
      </c>
      <c r="L60" s="31">
        <v>111.54</v>
      </c>
      <c r="M60" s="31">
        <v>246.22269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1388.9</v>
      </c>
      <c r="D61" s="36">
        <v>1397.7666666666667</v>
      </c>
      <c r="E61" s="36">
        <v>1373.8333333333333</v>
      </c>
      <c r="F61" s="36">
        <v>1358.7666666666667</v>
      </c>
      <c r="G61" s="36">
        <v>1334.8333333333333</v>
      </c>
      <c r="H61" s="36">
        <v>1412.8333333333333</v>
      </c>
      <c r="I61" s="36">
        <v>1436.7666666666667</v>
      </c>
      <c r="J61" s="36">
        <v>1451.8333333333333</v>
      </c>
      <c r="K61" s="31">
        <v>1421.7</v>
      </c>
      <c r="L61" s="31">
        <v>1382.7</v>
      </c>
      <c r="M61" s="31">
        <v>8.1547199999999993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1503.5</v>
      </c>
      <c r="D62" s="36">
        <v>1499.9333333333334</v>
      </c>
      <c r="E62" s="36">
        <v>1488.5666666666668</v>
      </c>
      <c r="F62" s="36">
        <v>1473.6333333333334</v>
      </c>
      <c r="G62" s="36">
        <v>1462.2666666666669</v>
      </c>
      <c r="H62" s="36">
        <v>1514.8666666666668</v>
      </c>
      <c r="I62" s="36">
        <v>1526.2333333333336</v>
      </c>
      <c r="J62" s="36">
        <v>1541.1666666666667</v>
      </c>
      <c r="K62" s="31">
        <v>1511.3</v>
      </c>
      <c r="L62" s="31">
        <v>1485</v>
      </c>
      <c r="M62" s="31">
        <v>22.663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493.8</v>
      </c>
      <c r="D63" s="36">
        <v>492.76666666666671</v>
      </c>
      <c r="E63" s="36">
        <v>486.13333333333344</v>
      </c>
      <c r="F63" s="36">
        <v>478.46666666666675</v>
      </c>
      <c r="G63" s="36">
        <v>471.83333333333348</v>
      </c>
      <c r="H63" s="36">
        <v>500.43333333333339</v>
      </c>
      <c r="I63" s="36">
        <v>507.06666666666672</v>
      </c>
      <c r="J63" s="36">
        <v>514.73333333333335</v>
      </c>
      <c r="K63" s="31">
        <v>499.4</v>
      </c>
      <c r="L63" s="31">
        <v>485.1</v>
      </c>
      <c r="M63" s="31">
        <v>68.232479999999995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6334.1</v>
      </c>
      <c r="D64" s="36">
        <v>6295.5166666666673</v>
      </c>
      <c r="E64" s="36">
        <v>6169.6833333333343</v>
      </c>
      <c r="F64" s="36">
        <v>6005.2666666666673</v>
      </c>
      <c r="G64" s="36">
        <v>5879.4333333333343</v>
      </c>
      <c r="H64" s="36">
        <v>6459.9333333333343</v>
      </c>
      <c r="I64" s="36">
        <v>6585.7666666666682</v>
      </c>
      <c r="J64" s="36">
        <v>6750.1833333333343</v>
      </c>
      <c r="K64" s="31">
        <v>6421.35</v>
      </c>
      <c r="L64" s="31">
        <v>6131.1</v>
      </c>
      <c r="M64" s="31">
        <v>7.5087799999999998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3141.55</v>
      </c>
      <c r="D65" s="36">
        <v>3143.3333333333335</v>
      </c>
      <c r="E65" s="36">
        <v>3097.2666666666669</v>
      </c>
      <c r="F65" s="36">
        <v>3052.9833333333336</v>
      </c>
      <c r="G65" s="36">
        <v>3006.916666666667</v>
      </c>
      <c r="H65" s="36">
        <v>3187.6166666666668</v>
      </c>
      <c r="I65" s="36">
        <v>3233.6833333333334</v>
      </c>
      <c r="J65" s="36">
        <v>3277.9666666666667</v>
      </c>
      <c r="K65" s="31">
        <v>3189.4</v>
      </c>
      <c r="L65" s="31">
        <v>3099.05</v>
      </c>
      <c r="M65" s="31">
        <v>3.1091500000000001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1024.3</v>
      </c>
      <c r="D66" s="36">
        <v>1027.5666666666666</v>
      </c>
      <c r="E66" s="36">
        <v>1016.7333333333331</v>
      </c>
      <c r="F66" s="36">
        <v>1009.1666666666665</v>
      </c>
      <c r="G66" s="36">
        <v>998.33333333333303</v>
      </c>
      <c r="H66" s="36">
        <v>1035.1333333333332</v>
      </c>
      <c r="I66" s="36">
        <v>1045.9666666666667</v>
      </c>
      <c r="J66" s="36">
        <v>1053.5333333333333</v>
      </c>
      <c r="K66" s="31">
        <v>1038.4000000000001</v>
      </c>
      <c r="L66" s="31">
        <v>1020</v>
      </c>
      <c r="M66" s="31">
        <v>19.43815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1630.9</v>
      </c>
      <c r="D67" s="36">
        <v>1616.3333333333333</v>
      </c>
      <c r="E67" s="36">
        <v>1594.8166666666666</v>
      </c>
      <c r="F67" s="36">
        <v>1558.7333333333333</v>
      </c>
      <c r="G67" s="36">
        <v>1537.2166666666667</v>
      </c>
      <c r="H67" s="36">
        <v>1652.4166666666665</v>
      </c>
      <c r="I67" s="36">
        <v>1673.9333333333334</v>
      </c>
      <c r="J67" s="36">
        <v>1710.0166666666664</v>
      </c>
      <c r="K67" s="31">
        <v>1637.85</v>
      </c>
      <c r="L67" s="31">
        <v>1580.25</v>
      </c>
      <c r="M67" s="31">
        <v>7.0781700000000001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443</v>
      </c>
      <c r="D68" s="36">
        <v>438.01666666666665</v>
      </c>
      <c r="E68" s="36">
        <v>431.0333333333333</v>
      </c>
      <c r="F68" s="36">
        <v>419.06666666666666</v>
      </c>
      <c r="G68" s="36">
        <v>412.08333333333331</v>
      </c>
      <c r="H68" s="36">
        <v>449.98333333333329</v>
      </c>
      <c r="I68" s="36">
        <v>456.96666666666664</v>
      </c>
      <c r="J68" s="36">
        <v>468.93333333333328</v>
      </c>
      <c r="K68" s="31">
        <v>445</v>
      </c>
      <c r="L68" s="31">
        <v>426.05</v>
      </c>
      <c r="M68" s="31">
        <v>71.027119999999996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3541.35</v>
      </c>
      <c r="D69" s="36">
        <v>3566.7666666666664</v>
      </c>
      <c r="E69" s="36">
        <v>3474.583333333333</v>
      </c>
      <c r="F69" s="36">
        <v>3407.8166666666666</v>
      </c>
      <c r="G69" s="36">
        <v>3315.6333333333332</v>
      </c>
      <c r="H69" s="36">
        <v>3633.5333333333328</v>
      </c>
      <c r="I69" s="36">
        <v>3725.7166666666662</v>
      </c>
      <c r="J69" s="36">
        <v>3792.4833333333327</v>
      </c>
      <c r="K69" s="31">
        <v>3658.95</v>
      </c>
      <c r="L69" s="31">
        <v>3500</v>
      </c>
      <c r="M69" s="31">
        <v>8.3374100000000002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819.4</v>
      </c>
      <c r="D70" s="36">
        <v>815.26666666666677</v>
      </c>
      <c r="E70" s="36">
        <v>801.13333333333355</v>
      </c>
      <c r="F70" s="36">
        <v>782.86666666666679</v>
      </c>
      <c r="G70" s="36">
        <v>768.73333333333358</v>
      </c>
      <c r="H70" s="36">
        <v>833.53333333333353</v>
      </c>
      <c r="I70" s="36">
        <v>847.66666666666674</v>
      </c>
      <c r="J70" s="36">
        <v>865.93333333333351</v>
      </c>
      <c r="K70" s="31">
        <v>829.4</v>
      </c>
      <c r="L70" s="31">
        <v>797</v>
      </c>
      <c r="M70" s="31">
        <v>65.725920000000002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634.15</v>
      </c>
      <c r="D71" s="36">
        <v>634.06666666666672</v>
      </c>
      <c r="E71" s="36">
        <v>618.13333333333344</v>
      </c>
      <c r="F71" s="36">
        <v>602.11666666666667</v>
      </c>
      <c r="G71" s="36">
        <v>586.18333333333339</v>
      </c>
      <c r="H71" s="36">
        <v>650.08333333333348</v>
      </c>
      <c r="I71" s="36">
        <v>666.01666666666665</v>
      </c>
      <c r="J71" s="36">
        <v>682.03333333333353</v>
      </c>
      <c r="K71" s="31">
        <v>650</v>
      </c>
      <c r="L71" s="31">
        <v>618.04999999999995</v>
      </c>
      <c r="M71" s="31">
        <v>83.409149999999997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1771.45</v>
      </c>
      <c r="D72" s="36">
        <v>1781.1499999999999</v>
      </c>
      <c r="E72" s="36">
        <v>1759.2999999999997</v>
      </c>
      <c r="F72" s="36">
        <v>1747.1499999999999</v>
      </c>
      <c r="G72" s="36">
        <v>1725.2999999999997</v>
      </c>
      <c r="H72" s="36">
        <v>1793.2999999999997</v>
      </c>
      <c r="I72" s="36">
        <v>1815.1499999999996</v>
      </c>
      <c r="J72" s="36">
        <v>1827.2999999999997</v>
      </c>
      <c r="K72" s="31">
        <v>1803</v>
      </c>
      <c r="L72" s="31">
        <v>1769</v>
      </c>
      <c r="M72" s="31">
        <v>4.6026999999999996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2899.6</v>
      </c>
      <c r="D73" s="36">
        <v>2881.75</v>
      </c>
      <c r="E73" s="36">
        <v>2838.4</v>
      </c>
      <c r="F73" s="36">
        <v>2777.2000000000003</v>
      </c>
      <c r="G73" s="36">
        <v>2733.8500000000004</v>
      </c>
      <c r="H73" s="36">
        <v>2942.95</v>
      </c>
      <c r="I73" s="36">
        <v>2986.3</v>
      </c>
      <c r="J73" s="36">
        <v>3047.4999999999995</v>
      </c>
      <c r="K73" s="31">
        <v>2925.1</v>
      </c>
      <c r="L73" s="31">
        <v>2820.55</v>
      </c>
      <c r="M73" s="31">
        <v>4.9386599999999996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382.7</v>
      </c>
      <c r="D74" s="36">
        <v>382.13333333333338</v>
      </c>
      <c r="E74" s="36">
        <v>377.16666666666674</v>
      </c>
      <c r="F74" s="36">
        <v>371.63333333333338</v>
      </c>
      <c r="G74" s="36">
        <v>366.66666666666674</v>
      </c>
      <c r="H74" s="36">
        <v>387.66666666666674</v>
      </c>
      <c r="I74" s="36">
        <v>392.63333333333333</v>
      </c>
      <c r="J74" s="36">
        <v>398.16666666666674</v>
      </c>
      <c r="K74" s="31">
        <v>387.1</v>
      </c>
      <c r="L74" s="31">
        <v>376.6</v>
      </c>
      <c r="M74" s="31">
        <v>10.09803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181.11</v>
      </c>
      <c r="D75" s="36">
        <v>179.04333333333332</v>
      </c>
      <c r="E75" s="36">
        <v>176.08666666666664</v>
      </c>
      <c r="F75" s="36">
        <v>171.06333333333333</v>
      </c>
      <c r="G75" s="36">
        <v>168.10666666666665</v>
      </c>
      <c r="H75" s="36">
        <v>184.06666666666663</v>
      </c>
      <c r="I75" s="36">
        <v>187.02333333333328</v>
      </c>
      <c r="J75" s="36">
        <v>192.04666666666662</v>
      </c>
      <c r="K75" s="31">
        <v>182</v>
      </c>
      <c r="L75" s="31">
        <v>174.02</v>
      </c>
      <c r="M75" s="31">
        <v>32.139519999999997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4551.6000000000004</v>
      </c>
      <c r="D76" s="36">
        <v>4544.1166666666677</v>
      </c>
      <c r="E76" s="36">
        <v>4508.9333333333352</v>
      </c>
      <c r="F76" s="36">
        <v>4466.2666666666673</v>
      </c>
      <c r="G76" s="36">
        <v>4431.0833333333348</v>
      </c>
      <c r="H76" s="36">
        <v>4586.7833333333356</v>
      </c>
      <c r="I76" s="36">
        <v>4621.9666666666681</v>
      </c>
      <c r="J76" s="36">
        <v>4664.6333333333359</v>
      </c>
      <c r="K76" s="31">
        <v>4579.3</v>
      </c>
      <c r="L76" s="31">
        <v>4501.45</v>
      </c>
      <c r="M76" s="31">
        <v>3.9251499999999999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10987.65</v>
      </c>
      <c r="D77" s="36">
        <v>10940.216666666667</v>
      </c>
      <c r="E77" s="36">
        <v>10769.433333333334</v>
      </c>
      <c r="F77" s="36">
        <v>10551.216666666667</v>
      </c>
      <c r="G77" s="36">
        <v>10380.433333333334</v>
      </c>
      <c r="H77" s="36">
        <v>11158.433333333334</v>
      </c>
      <c r="I77" s="36">
        <v>11329.216666666667</v>
      </c>
      <c r="J77" s="36">
        <v>11547.433333333334</v>
      </c>
      <c r="K77" s="31">
        <v>11111</v>
      </c>
      <c r="L77" s="31">
        <v>10722</v>
      </c>
      <c r="M77" s="31">
        <v>4.2085299999999997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3031.3</v>
      </c>
      <c r="D78" s="36">
        <v>3027.9</v>
      </c>
      <c r="E78" s="36">
        <v>2999.4500000000003</v>
      </c>
      <c r="F78" s="36">
        <v>2967.6000000000004</v>
      </c>
      <c r="G78" s="36">
        <v>2939.1500000000005</v>
      </c>
      <c r="H78" s="36">
        <v>3059.75</v>
      </c>
      <c r="I78" s="36">
        <v>3088.2</v>
      </c>
      <c r="J78" s="36">
        <v>3120.0499999999997</v>
      </c>
      <c r="K78" s="31">
        <v>3056.35</v>
      </c>
      <c r="L78" s="31">
        <v>2996.05</v>
      </c>
      <c r="M78" s="31">
        <v>2.14188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6820.15</v>
      </c>
      <c r="D79" s="36">
        <v>6850.7666666666664</v>
      </c>
      <c r="E79" s="36">
        <v>6762.6333333333332</v>
      </c>
      <c r="F79" s="36">
        <v>6705.1166666666668</v>
      </c>
      <c r="G79" s="36">
        <v>6616.9833333333336</v>
      </c>
      <c r="H79" s="36">
        <v>6908.2833333333328</v>
      </c>
      <c r="I79" s="36">
        <v>6996.4166666666661</v>
      </c>
      <c r="J79" s="36">
        <v>7053.9333333333325</v>
      </c>
      <c r="K79" s="31">
        <v>6938.9</v>
      </c>
      <c r="L79" s="31">
        <v>6793.25</v>
      </c>
      <c r="M79" s="31">
        <v>6.0387700000000004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4915.3500000000004</v>
      </c>
      <c r="D80" s="36">
        <v>4912.2166666666672</v>
      </c>
      <c r="E80" s="36">
        <v>4882.1333333333341</v>
      </c>
      <c r="F80" s="36">
        <v>4848.916666666667</v>
      </c>
      <c r="G80" s="36">
        <v>4818.8333333333339</v>
      </c>
      <c r="H80" s="36">
        <v>4945.4333333333343</v>
      </c>
      <c r="I80" s="36">
        <v>4975.5166666666664</v>
      </c>
      <c r="J80" s="36">
        <v>5008.7333333333345</v>
      </c>
      <c r="K80" s="31">
        <v>4942.3</v>
      </c>
      <c r="L80" s="31">
        <v>4879</v>
      </c>
      <c r="M80" s="31">
        <v>4.00075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4145.8</v>
      </c>
      <c r="D81" s="36">
        <v>4124.95</v>
      </c>
      <c r="E81" s="36">
        <v>4088.7</v>
      </c>
      <c r="F81" s="36">
        <v>4031.6</v>
      </c>
      <c r="G81" s="36">
        <v>3995.35</v>
      </c>
      <c r="H81" s="36">
        <v>4182.0499999999993</v>
      </c>
      <c r="I81" s="36">
        <v>4218.2999999999993</v>
      </c>
      <c r="J81" s="36">
        <v>4275.3999999999996</v>
      </c>
      <c r="K81" s="31">
        <v>4161.2</v>
      </c>
      <c r="L81" s="31">
        <v>4067.85</v>
      </c>
      <c r="M81" s="31">
        <v>2.01254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184.77</v>
      </c>
      <c r="D82" s="36">
        <v>182.16666666666666</v>
      </c>
      <c r="E82" s="36">
        <v>178.63333333333333</v>
      </c>
      <c r="F82" s="36">
        <v>172.49666666666667</v>
      </c>
      <c r="G82" s="36">
        <v>168.96333333333334</v>
      </c>
      <c r="H82" s="36">
        <v>188.30333333333331</v>
      </c>
      <c r="I82" s="36">
        <v>191.83666666666667</v>
      </c>
      <c r="J82" s="36">
        <v>197.9733333333333</v>
      </c>
      <c r="K82" s="31">
        <v>185.7</v>
      </c>
      <c r="L82" s="31">
        <v>176.03</v>
      </c>
      <c r="M82" s="31">
        <v>73.455789999999993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201.23</v>
      </c>
      <c r="D83" s="36">
        <v>199.45333333333335</v>
      </c>
      <c r="E83" s="36">
        <v>194.90666666666669</v>
      </c>
      <c r="F83" s="36">
        <v>188.58333333333334</v>
      </c>
      <c r="G83" s="36">
        <v>184.03666666666669</v>
      </c>
      <c r="H83" s="36">
        <v>205.7766666666667</v>
      </c>
      <c r="I83" s="36">
        <v>210.32333333333338</v>
      </c>
      <c r="J83" s="36">
        <v>216.6466666666667</v>
      </c>
      <c r="K83" s="31">
        <v>204</v>
      </c>
      <c r="L83" s="31">
        <v>193.13</v>
      </c>
      <c r="M83" s="31">
        <v>525.68775000000005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1026.4000000000001</v>
      </c>
      <c r="D84" s="36">
        <v>1025.4833333333333</v>
      </c>
      <c r="E84" s="36">
        <v>1010.9666666666667</v>
      </c>
      <c r="F84" s="36">
        <v>995.5333333333333</v>
      </c>
      <c r="G84" s="36">
        <v>981.01666666666665</v>
      </c>
      <c r="H84" s="36">
        <v>1040.9166666666667</v>
      </c>
      <c r="I84" s="36">
        <v>1055.4333333333336</v>
      </c>
      <c r="J84" s="36">
        <v>1070.8666666666668</v>
      </c>
      <c r="K84" s="31">
        <v>1040</v>
      </c>
      <c r="L84" s="31">
        <v>1010.05</v>
      </c>
      <c r="M84" s="31">
        <v>5.6780499999999998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483.05</v>
      </c>
      <c r="D85" s="36">
        <v>486.14999999999992</v>
      </c>
      <c r="E85" s="36">
        <v>479.04999999999984</v>
      </c>
      <c r="F85" s="36">
        <v>475.0499999999999</v>
      </c>
      <c r="G85" s="36">
        <v>467.94999999999982</v>
      </c>
      <c r="H85" s="36">
        <v>490.14999999999986</v>
      </c>
      <c r="I85" s="36">
        <v>497.24999999999989</v>
      </c>
      <c r="J85" s="36">
        <v>501.24999999999989</v>
      </c>
      <c r="K85" s="31">
        <v>493.25</v>
      </c>
      <c r="L85" s="31">
        <v>482.15</v>
      </c>
      <c r="M85" s="31">
        <v>6.1519500000000003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223.67</v>
      </c>
      <c r="D86" s="36">
        <v>222.25666666666666</v>
      </c>
      <c r="E86" s="36">
        <v>219.51333333333332</v>
      </c>
      <c r="F86" s="36">
        <v>215.35666666666665</v>
      </c>
      <c r="G86" s="36">
        <v>212.61333333333332</v>
      </c>
      <c r="H86" s="36">
        <v>226.41333333333333</v>
      </c>
      <c r="I86" s="36">
        <v>229.15666666666667</v>
      </c>
      <c r="J86" s="36">
        <v>233.31333333333333</v>
      </c>
      <c r="K86" s="31">
        <v>225</v>
      </c>
      <c r="L86" s="31">
        <v>218.1</v>
      </c>
      <c r="M86" s="31">
        <v>101.23727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2019.6</v>
      </c>
      <c r="D87" s="36">
        <v>2011.7166666666665</v>
      </c>
      <c r="E87" s="36">
        <v>1992.4833333333329</v>
      </c>
      <c r="F87" s="36">
        <v>1965.3666666666663</v>
      </c>
      <c r="G87" s="36">
        <v>1946.1333333333328</v>
      </c>
      <c r="H87" s="36">
        <v>2038.833333333333</v>
      </c>
      <c r="I87" s="36">
        <v>2058.0666666666666</v>
      </c>
      <c r="J87" s="36">
        <v>2085.1833333333334</v>
      </c>
      <c r="K87" s="31">
        <v>2030.95</v>
      </c>
      <c r="L87" s="31">
        <v>1984.6</v>
      </c>
      <c r="M87" s="31">
        <v>0.88361000000000001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1459.05</v>
      </c>
      <c r="D88" s="36">
        <v>1477.6333333333332</v>
      </c>
      <c r="E88" s="36">
        <v>1435.4166666666665</v>
      </c>
      <c r="F88" s="36">
        <v>1411.7833333333333</v>
      </c>
      <c r="G88" s="36">
        <v>1369.5666666666666</v>
      </c>
      <c r="H88" s="36">
        <v>1501.2666666666664</v>
      </c>
      <c r="I88" s="36">
        <v>1543.4833333333331</v>
      </c>
      <c r="J88" s="36">
        <v>1567.1166666666663</v>
      </c>
      <c r="K88" s="31">
        <v>1519.85</v>
      </c>
      <c r="L88" s="31">
        <v>1454</v>
      </c>
      <c r="M88" s="31">
        <v>14.64579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3124.65</v>
      </c>
      <c r="D89" s="36">
        <v>3133.9666666666672</v>
      </c>
      <c r="E89" s="36">
        <v>3067.9833333333345</v>
      </c>
      <c r="F89" s="36">
        <v>3011.3166666666675</v>
      </c>
      <c r="G89" s="36">
        <v>2945.3333333333348</v>
      </c>
      <c r="H89" s="36">
        <v>3190.6333333333341</v>
      </c>
      <c r="I89" s="36">
        <v>3256.6166666666668</v>
      </c>
      <c r="J89" s="36">
        <v>3313.2833333333338</v>
      </c>
      <c r="K89" s="31">
        <v>3199.95</v>
      </c>
      <c r="L89" s="31">
        <v>3077.3</v>
      </c>
      <c r="M89" s="31">
        <v>11.34667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2806.9</v>
      </c>
      <c r="D90" s="36">
        <v>2803.9666666666667</v>
      </c>
      <c r="E90" s="36">
        <v>2777.9333333333334</v>
      </c>
      <c r="F90" s="36">
        <v>2748.9666666666667</v>
      </c>
      <c r="G90" s="36">
        <v>2722.9333333333334</v>
      </c>
      <c r="H90" s="36">
        <v>2832.9333333333334</v>
      </c>
      <c r="I90" s="36">
        <v>2858.9666666666672</v>
      </c>
      <c r="J90" s="36">
        <v>2887.9333333333334</v>
      </c>
      <c r="K90" s="31">
        <v>2830</v>
      </c>
      <c r="L90" s="31">
        <v>2775</v>
      </c>
      <c r="M90" s="31">
        <v>28.808330000000002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3173.65</v>
      </c>
      <c r="D91" s="36">
        <v>3174.5333333333333</v>
      </c>
      <c r="E91" s="36">
        <v>3128.7166666666667</v>
      </c>
      <c r="F91" s="36">
        <v>3083.7833333333333</v>
      </c>
      <c r="G91" s="36">
        <v>3037.9666666666667</v>
      </c>
      <c r="H91" s="36">
        <v>3219.4666666666667</v>
      </c>
      <c r="I91" s="36">
        <v>3265.2833333333333</v>
      </c>
      <c r="J91" s="36">
        <v>3310.2166666666667</v>
      </c>
      <c r="K91" s="31">
        <v>3220.35</v>
      </c>
      <c r="L91" s="31">
        <v>3129.6</v>
      </c>
      <c r="M91" s="31">
        <v>0.83669000000000004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648.75</v>
      </c>
      <c r="D92" s="36">
        <v>645.55000000000007</v>
      </c>
      <c r="E92" s="36">
        <v>634.20000000000016</v>
      </c>
      <c r="F92" s="36">
        <v>619.65000000000009</v>
      </c>
      <c r="G92" s="36">
        <v>608.30000000000018</v>
      </c>
      <c r="H92" s="36">
        <v>660.10000000000014</v>
      </c>
      <c r="I92" s="36">
        <v>671.45</v>
      </c>
      <c r="J92" s="36">
        <v>686.00000000000011</v>
      </c>
      <c r="K92" s="31">
        <v>656.9</v>
      </c>
      <c r="L92" s="31">
        <v>631</v>
      </c>
      <c r="M92" s="31">
        <v>8.4123699999999992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1583.7</v>
      </c>
      <c r="D93" s="36">
        <v>1586.1833333333332</v>
      </c>
      <c r="E93" s="36">
        <v>1574.3666666666663</v>
      </c>
      <c r="F93" s="36">
        <v>1565.0333333333331</v>
      </c>
      <c r="G93" s="36">
        <v>1553.2166666666662</v>
      </c>
      <c r="H93" s="36">
        <v>1595.5166666666664</v>
      </c>
      <c r="I93" s="36">
        <v>1607.3333333333335</v>
      </c>
      <c r="J93" s="36">
        <v>1616.6666666666665</v>
      </c>
      <c r="K93" s="31">
        <v>1598</v>
      </c>
      <c r="L93" s="31">
        <v>1576.85</v>
      </c>
      <c r="M93" s="31">
        <v>24.84299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4059.8</v>
      </c>
      <c r="D94" s="36">
        <v>4028.4</v>
      </c>
      <c r="E94" s="36">
        <v>3971.7000000000003</v>
      </c>
      <c r="F94" s="36">
        <v>3883.6000000000004</v>
      </c>
      <c r="G94" s="36">
        <v>3826.9000000000005</v>
      </c>
      <c r="H94" s="36">
        <v>4116.5</v>
      </c>
      <c r="I94" s="36">
        <v>4173.2</v>
      </c>
      <c r="J94" s="36">
        <v>4261.2999999999993</v>
      </c>
      <c r="K94" s="31">
        <v>4085.1</v>
      </c>
      <c r="L94" s="31">
        <v>3940.3</v>
      </c>
      <c r="M94" s="31">
        <v>7.0828899999999999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1604.05</v>
      </c>
      <c r="D95" s="36">
        <v>1604.3666666666668</v>
      </c>
      <c r="E95" s="36">
        <v>1587.7333333333336</v>
      </c>
      <c r="F95" s="36">
        <v>1571.4166666666667</v>
      </c>
      <c r="G95" s="36">
        <v>1554.7833333333335</v>
      </c>
      <c r="H95" s="36">
        <v>1620.6833333333336</v>
      </c>
      <c r="I95" s="36">
        <v>1637.3166666666668</v>
      </c>
      <c r="J95" s="36">
        <v>1653.6333333333337</v>
      </c>
      <c r="K95" s="31">
        <v>1621</v>
      </c>
      <c r="L95" s="31">
        <v>1588.05</v>
      </c>
      <c r="M95" s="31">
        <v>308.64103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672.8</v>
      </c>
      <c r="D96" s="36">
        <v>662.36666666666667</v>
      </c>
      <c r="E96" s="36">
        <v>649.73333333333335</v>
      </c>
      <c r="F96" s="36">
        <v>626.66666666666663</v>
      </c>
      <c r="G96" s="36">
        <v>614.0333333333333</v>
      </c>
      <c r="H96" s="36">
        <v>685.43333333333339</v>
      </c>
      <c r="I96" s="36">
        <v>698.06666666666683</v>
      </c>
      <c r="J96" s="36">
        <v>721.13333333333344</v>
      </c>
      <c r="K96" s="31">
        <v>675</v>
      </c>
      <c r="L96" s="31">
        <v>639.29999999999995</v>
      </c>
      <c r="M96" s="31">
        <v>123.77638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1791.75</v>
      </c>
      <c r="D97" s="36">
        <v>1781.4833333333333</v>
      </c>
      <c r="E97" s="36">
        <v>1763.5166666666667</v>
      </c>
      <c r="F97" s="36">
        <v>1735.2833333333333</v>
      </c>
      <c r="G97" s="36">
        <v>1717.3166666666666</v>
      </c>
      <c r="H97" s="36">
        <v>1809.7166666666667</v>
      </c>
      <c r="I97" s="36">
        <v>1827.6833333333334</v>
      </c>
      <c r="J97" s="36">
        <v>1855.9166666666667</v>
      </c>
      <c r="K97" s="31">
        <v>1799.45</v>
      </c>
      <c r="L97" s="31">
        <v>1753.25</v>
      </c>
      <c r="M97" s="31">
        <v>8.5248799999999996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5417.75</v>
      </c>
      <c r="D98" s="36">
        <v>5445.25</v>
      </c>
      <c r="E98" s="36">
        <v>5377.5</v>
      </c>
      <c r="F98" s="36">
        <v>5337.25</v>
      </c>
      <c r="G98" s="36">
        <v>5269.5</v>
      </c>
      <c r="H98" s="36">
        <v>5485.5</v>
      </c>
      <c r="I98" s="36">
        <v>5553.25</v>
      </c>
      <c r="J98" s="36">
        <v>5593.5</v>
      </c>
      <c r="K98" s="31">
        <v>5513</v>
      </c>
      <c r="L98" s="31">
        <v>5405</v>
      </c>
      <c r="M98" s="31">
        <v>7.2361700000000004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651.6</v>
      </c>
      <c r="D99" s="36">
        <v>651.08333333333337</v>
      </c>
      <c r="E99" s="36">
        <v>645.51666666666677</v>
      </c>
      <c r="F99" s="36">
        <v>639.43333333333339</v>
      </c>
      <c r="G99" s="36">
        <v>633.86666666666679</v>
      </c>
      <c r="H99" s="36">
        <v>657.16666666666674</v>
      </c>
      <c r="I99" s="36">
        <v>662.73333333333335</v>
      </c>
      <c r="J99" s="36">
        <v>668.81666666666672</v>
      </c>
      <c r="K99" s="31">
        <v>656.65</v>
      </c>
      <c r="L99" s="31">
        <v>645</v>
      </c>
      <c r="M99" s="31">
        <v>26.10134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4849.5</v>
      </c>
      <c r="D100" s="36">
        <v>4873.25</v>
      </c>
      <c r="E100" s="36">
        <v>4779.3500000000004</v>
      </c>
      <c r="F100" s="36">
        <v>4709.2000000000007</v>
      </c>
      <c r="G100" s="36">
        <v>4615.3000000000011</v>
      </c>
      <c r="H100" s="36">
        <v>4943.3999999999996</v>
      </c>
      <c r="I100" s="36">
        <v>5037.2999999999993</v>
      </c>
      <c r="J100" s="36">
        <v>5107.4499999999989</v>
      </c>
      <c r="K100" s="31">
        <v>4967.1499999999996</v>
      </c>
      <c r="L100" s="31">
        <v>4803.1000000000004</v>
      </c>
      <c r="M100" s="31">
        <v>26.019659999999998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353.85</v>
      </c>
      <c r="D101" s="36">
        <v>351.43333333333339</v>
      </c>
      <c r="E101" s="36">
        <v>346.51666666666677</v>
      </c>
      <c r="F101" s="36">
        <v>339.18333333333339</v>
      </c>
      <c r="G101" s="36">
        <v>334.26666666666677</v>
      </c>
      <c r="H101" s="36">
        <v>358.76666666666677</v>
      </c>
      <c r="I101" s="36">
        <v>363.68333333333339</v>
      </c>
      <c r="J101" s="36">
        <v>371.01666666666677</v>
      </c>
      <c r="K101" s="31">
        <v>356.35</v>
      </c>
      <c r="L101" s="31">
        <v>344.1</v>
      </c>
      <c r="M101" s="31">
        <v>82.076359999999994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2717.05</v>
      </c>
      <c r="D102" s="36">
        <v>2716.5333333333333</v>
      </c>
      <c r="E102" s="36">
        <v>2675.6166666666668</v>
      </c>
      <c r="F102" s="36">
        <v>2634.1833333333334</v>
      </c>
      <c r="G102" s="36">
        <v>2593.2666666666669</v>
      </c>
      <c r="H102" s="36">
        <v>2757.9666666666667</v>
      </c>
      <c r="I102" s="36">
        <v>2798.8833333333337</v>
      </c>
      <c r="J102" s="36">
        <v>2840.3166666666666</v>
      </c>
      <c r="K102" s="31">
        <v>2757.45</v>
      </c>
      <c r="L102" s="31">
        <v>2675.1</v>
      </c>
      <c r="M102" s="31">
        <v>36.11927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1223</v>
      </c>
      <c r="D103" s="36">
        <v>1219.5666666666666</v>
      </c>
      <c r="E103" s="36">
        <v>1205.4833333333331</v>
      </c>
      <c r="F103" s="36">
        <v>1187.9666666666665</v>
      </c>
      <c r="G103" s="36">
        <v>1173.883333333333</v>
      </c>
      <c r="H103" s="36">
        <v>1237.0833333333333</v>
      </c>
      <c r="I103" s="36">
        <v>1251.1666666666667</v>
      </c>
      <c r="J103" s="36">
        <v>1268.6833333333334</v>
      </c>
      <c r="K103" s="31">
        <v>1233.6500000000001</v>
      </c>
      <c r="L103" s="31">
        <v>1202.05</v>
      </c>
      <c r="M103" s="31">
        <v>201.22521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1909.65</v>
      </c>
      <c r="D104" s="36">
        <v>1903.0833333333333</v>
      </c>
      <c r="E104" s="36">
        <v>1883.6166666666666</v>
      </c>
      <c r="F104" s="36">
        <v>1857.5833333333333</v>
      </c>
      <c r="G104" s="36">
        <v>1838.1166666666666</v>
      </c>
      <c r="H104" s="36">
        <v>1929.1166666666666</v>
      </c>
      <c r="I104" s="36">
        <v>1948.5833333333333</v>
      </c>
      <c r="J104" s="36">
        <v>1974.6166666666666</v>
      </c>
      <c r="K104" s="31">
        <v>1922.55</v>
      </c>
      <c r="L104" s="31">
        <v>1877.05</v>
      </c>
      <c r="M104" s="31">
        <v>9.4713999999999992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694.25</v>
      </c>
      <c r="D105" s="36">
        <v>675.56666666666672</v>
      </c>
      <c r="E105" s="36">
        <v>653.63333333333344</v>
      </c>
      <c r="F105" s="36">
        <v>613.01666666666677</v>
      </c>
      <c r="G105" s="36">
        <v>591.08333333333348</v>
      </c>
      <c r="H105" s="36">
        <v>716.18333333333339</v>
      </c>
      <c r="I105" s="36">
        <v>738.11666666666656</v>
      </c>
      <c r="J105" s="36">
        <v>778.73333333333335</v>
      </c>
      <c r="K105" s="31">
        <v>697.5</v>
      </c>
      <c r="L105" s="31">
        <v>634.95000000000005</v>
      </c>
      <c r="M105" s="31">
        <v>92.800929999999994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75.66</v>
      </c>
      <c r="D106" s="36">
        <v>75.916666666666671</v>
      </c>
      <c r="E106" s="36">
        <v>74.793333333333337</v>
      </c>
      <c r="F106" s="36">
        <v>73.926666666666662</v>
      </c>
      <c r="G106" s="36">
        <v>72.803333333333327</v>
      </c>
      <c r="H106" s="36">
        <v>76.783333333333346</v>
      </c>
      <c r="I106" s="36">
        <v>77.90666666666668</v>
      </c>
      <c r="J106" s="36">
        <v>78.773333333333355</v>
      </c>
      <c r="K106" s="31">
        <v>77.040000000000006</v>
      </c>
      <c r="L106" s="31">
        <v>75.05</v>
      </c>
      <c r="M106" s="31">
        <v>455.53498000000002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494.05</v>
      </c>
      <c r="D107" s="36">
        <v>498.45</v>
      </c>
      <c r="E107" s="36">
        <v>486.25</v>
      </c>
      <c r="F107" s="36">
        <v>478.45</v>
      </c>
      <c r="G107" s="36">
        <v>466.25</v>
      </c>
      <c r="H107" s="36">
        <v>506.25</v>
      </c>
      <c r="I107" s="36">
        <v>518.44999999999993</v>
      </c>
      <c r="J107" s="36">
        <v>526.25</v>
      </c>
      <c r="K107" s="31">
        <v>510.65</v>
      </c>
      <c r="L107" s="31">
        <v>490.65</v>
      </c>
      <c r="M107" s="31">
        <v>420.73322999999999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569.6</v>
      </c>
      <c r="D108" s="36">
        <v>566.91666666666663</v>
      </c>
      <c r="E108" s="36">
        <v>555.08333333333326</v>
      </c>
      <c r="F108" s="36">
        <v>540.56666666666661</v>
      </c>
      <c r="G108" s="36">
        <v>528.73333333333323</v>
      </c>
      <c r="H108" s="36">
        <v>581.43333333333328</v>
      </c>
      <c r="I108" s="36">
        <v>593.26666666666654</v>
      </c>
      <c r="J108" s="36">
        <v>607.7833333333333</v>
      </c>
      <c r="K108" s="31">
        <v>578.75</v>
      </c>
      <c r="L108" s="31">
        <v>552.4</v>
      </c>
      <c r="M108" s="31">
        <v>23.959420000000001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633.4</v>
      </c>
      <c r="D109" s="36">
        <v>630.88333333333333</v>
      </c>
      <c r="E109" s="36">
        <v>623.16666666666663</v>
      </c>
      <c r="F109" s="36">
        <v>612.93333333333328</v>
      </c>
      <c r="G109" s="36">
        <v>605.21666666666658</v>
      </c>
      <c r="H109" s="36">
        <v>641.11666666666667</v>
      </c>
      <c r="I109" s="36">
        <v>648.83333333333337</v>
      </c>
      <c r="J109" s="36">
        <v>659.06666666666672</v>
      </c>
      <c r="K109" s="31">
        <v>638.6</v>
      </c>
      <c r="L109" s="31">
        <v>620.65</v>
      </c>
      <c r="M109" s="31">
        <v>49.667169999999999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168.79</v>
      </c>
      <c r="D110" s="36">
        <v>167.86666666666665</v>
      </c>
      <c r="E110" s="36">
        <v>166.48333333333329</v>
      </c>
      <c r="F110" s="36">
        <v>164.17666666666665</v>
      </c>
      <c r="G110" s="36">
        <v>162.79333333333329</v>
      </c>
      <c r="H110" s="36">
        <v>170.17333333333329</v>
      </c>
      <c r="I110" s="36">
        <v>171.55666666666667</v>
      </c>
      <c r="J110" s="36">
        <v>173.86333333333329</v>
      </c>
      <c r="K110" s="31">
        <v>169.25</v>
      </c>
      <c r="L110" s="31">
        <v>165.56</v>
      </c>
      <c r="M110" s="31">
        <v>160.76455000000001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974.2</v>
      </c>
      <c r="D111" s="36">
        <v>977.0333333333333</v>
      </c>
      <c r="E111" s="36">
        <v>965.81666666666661</v>
      </c>
      <c r="F111" s="36">
        <v>957.43333333333328</v>
      </c>
      <c r="G111" s="36">
        <v>946.21666666666658</v>
      </c>
      <c r="H111" s="36">
        <v>985.41666666666663</v>
      </c>
      <c r="I111" s="36">
        <v>996.63333333333333</v>
      </c>
      <c r="J111" s="36">
        <v>1005.0166666666667</v>
      </c>
      <c r="K111" s="31">
        <v>988.25</v>
      </c>
      <c r="L111" s="31">
        <v>968.65</v>
      </c>
      <c r="M111" s="31">
        <v>24.46557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192.27</v>
      </c>
      <c r="D112" s="36">
        <v>194.47000000000003</v>
      </c>
      <c r="E112" s="36">
        <v>189.04000000000005</v>
      </c>
      <c r="F112" s="36">
        <v>185.81000000000003</v>
      </c>
      <c r="G112" s="36">
        <v>180.38000000000005</v>
      </c>
      <c r="H112" s="36">
        <v>197.70000000000005</v>
      </c>
      <c r="I112" s="36">
        <v>203.13</v>
      </c>
      <c r="J112" s="36">
        <v>206.36000000000004</v>
      </c>
      <c r="K112" s="31">
        <v>199.9</v>
      </c>
      <c r="L112" s="31">
        <v>191.24</v>
      </c>
      <c r="M112" s="31">
        <v>653.95254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548.79999999999995</v>
      </c>
      <c r="D113" s="36">
        <v>544.91666666666663</v>
      </c>
      <c r="E113" s="36">
        <v>536.43333333333328</v>
      </c>
      <c r="F113" s="36">
        <v>524.06666666666661</v>
      </c>
      <c r="G113" s="36">
        <v>515.58333333333326</v>
      </c>
      <c r="H113" s="36">
        <v>557.2833333333333</v>
      </c>
      <c r="I113" s="36">
        <v>565.76666666666665</v>
      </c>
      <c r="J113" s="36">
        <v>578.13333333333333</v>
      </c>
      <c r="K113" s="31">
        <v>553.4</v>
      </c>
      <c r="L113" s="31">
        <v>532.54999999999995</v>
      </c>
      <c r="M113" s="31">
        <v>27.926819999999999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426.15</v>
      </c>
      <c r="D114" s="36">
        <v>428.2</v>
      </c>
      <c r="E114" s="36">
        <v>416.7</v>
      </c>
      <c r="F114" s="36">
        <v>407.25</v>
      </c>
      <c r="G114" s="36">
        <v>395.75</v>
      </c>
      <c r="H114" s="36">
        <v>437.65</v>
      </c>
      <c r="I114" s="36">
        <v>449.15</v>
      </c>
      <c r="J114" s="36">
        <v>458.59999999999997</v>
      </c>
      <c r="K114" s="31">
        <v>439.7</v>
      </c>
      <c r="L114" s="31">
        <v>418.75</v>
      </c>
      <c r="M114" s="31">
        <v>718.01651000000004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1396.65</v>
      </c>
      <c r="D115" s="36">
        <v>1398.5166666666667</v>
      </c>
      <c r="E115" s="36">
        <v>1384.5333333333333</v>
      </c>
      <c r="F115" s="36">
        <v>1372.4166666666667</v>
      </c>
      <c r="G115" s="36">
        <v>1358.4333333333334</v>
      </c>
      <c r="H115" s="36">
        <v>1410.6333333333332</v>
      </c>
      <c r="I115" s="36">
        <v>1424.6166666666663</v>
      </c>
      <c r="J115" s="36">
        <v>1436.7333333333331</v>
      </c>
      <c r="K115" s="31">
        <v>1412.5</v>
      </c>
      <c r="L115" s="31">
        <v>1386.4</v>
      </c>
      <c r="M115" s="31">
        <v>55.534999999999997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6947.35</v>
      </c>
      <c r="D116" s="36">
        <v>6930.416666666667</v>
      </c>
      <c r="E116" s="36">
        <v>6846.8333333333339</v>
      </c>
      <c r="F116" s="36">
        <v>6746.3166666666666</v>
      </c>
      <c r="G116" s="36">
        <v>6662.7333333333336</v>
      </c>
      <c r="H116" s="36">
        <v>7030.9333333333343</v>
      </c>
      <c r="I116" s="36">
        <v>7114.5166666666682</v>
      </c>
      <c r="J116" s="36">
        <v>7215.0333333333347</v>
      </c>
      <c r="K116" s="31">
        <v>7014</v>
      </c>
      <c r="L116" s="31">
        <v>6829.9</v>
      </c>
      <c r="M116" s="31">
        <v>2.3790399999999998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1833.95</v>
      </c>
      <c r="D117" s="36">
        <v>1831.9666666666665</v>
      </c>
      <c r="E117" s="36">
        <v>1821.583333333333</v>
      </c>
      <c r="F117" s="36">
        <v>1809.2166666666665</v>
      </c>
      <c r="G117" s="36">
        <v>1798.833333333333</v>
      </c>
      <c r="H117" s="36">
        <v>1844.333333333333</v>
      </c>
      <c r="I117" s="36">
        <v>1854.7166666666667</v>
      </c>
      <c r="J117" s="36">
        <v>1867.083333333333</v>
      </c>
      <c r="K117" s="31">
        <v>1842.35</v>
      </c>
      <c r="L117" s="31">
        <v>1819.6</v>
      </c>
      <c r="M117" s="31">
        <v>60.028449999999999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4375.8</v>
      </c>
      <c r="D118" s="36">
        <v>4356.0999999999995</v>
      </c>
      <c r="E118" s="36">
        <v>4315.9499999999989</v>
      </c>
      <c r="F118" s="36">
        <v>4256.0999999999995</v>
      </c>
      <c r="G118" s="36">
        <v>4215.9499999999989</v>
      </c>
      <c r="H118" s="36">
        <v>4415.9499999999989</v>
      </c>
      <c r="I118" s="36">
        <v>4456.0999999999985</v>
      </c>
      <c r="J118" s="36">
        <v>4515.9499999999989</v>
      </c>
      <c r="K118" s="31">
        <v>4396.25</v>
      </c>
      <c r="L118" s="31">
        <v>4296.25</v>
      </c>
      <c r="M118" s="31">
        <v>6.4826499999999996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1236.95</v>
      </c>
      <c r="D119" s="36">
        <v>1238.3666666666668</v>
      </c>
      <c r="E119" s="36">
        <v>1225.5833333333335</v>
      </c>
      <c r="F119" s="36">
        <v>1214.2166666666667</v>
      </c>
      <c r="G119" s="36">
        <v>1201.4333333333334</v>
      </c>
      <c r="H119" s="36">
        <v>1249.7333333333336</v>
      </c>
      <c r="I119" s="36">
        <v>1262.5166666666669</v>
      </c>
      <c r="J119" s="36">
        <v>1273.8833333333337</v>
      </c>
      <c r="K119" s="31">
        <v>1251.1500000000001</v>
      </c>
      <c r="L119" s="31">
        <v>1227</v>
      </c>
      <c r="M119" s="31">
        <v>4.6010499999999999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682.35</v>
      </c>
      <c r="D120" s="36">
        <v>688.7833333333333</v>
      </c>
      <c r="E120" s="36">
        <v>673.66666666666663</v>
      </c>
      <c r="F120" s="36">
        <v>664.98333333333335</v>
      </c>
      <c r="G120" s="36">
        <v>649.86666666666667</v>
      </c>
      <c r="H120" s="36">
        <v>697.46666666666658</v>
      </c>
      <c r="I120" s="36">
        <v>712.58333333333337</v>
      </c>
      <c r="J120" s="36">
        <v>721.26666666666654</v>
      </c>
      <c r="K120" s="31">
        <v>703.9</v>
      </c>
      <c r="L120" s="31">
        <v>680.1</v>
      </c>
      <c r="M120" s="31">
        <v>19.840589999999999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881.35</v>
      </c>
      <c r="D121" s="36">
        <v>885.44999999999993</v>
      </c>
      <c r="E121" s="36">
        <v>875.89999999999986</v>
      </c>
      <c r="F121" s="36">
        <v>870.44999999999993</v>
      </c>
      <c r="G121" s="36">
        <v>860.89999999999986</v>
      </c>
      <c r="H121" s="36">
        <v>890.89999999999986</v>
      </c>
      <c r="I121" s="36">
        <v>900.44999999999982</v>
      </c>
      <c r="J121" s="36">
        <v>905.89999999999986</v>
      </c>
      <c r="K121" s="31">
        <v>895</v>
      </c>
      <c r="L121" s="31">
        <v>880</v>
      </c>
      <c r="M121" s="31">
        <v>15.19772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972.45</v>
      </c>
      <c r="D122" s="36">
        <v>964.41666666666663</v>
      </c>
      <c r="E122" s="36">
        <v>953.88333333333321</v>
      </c>
      <c r="F122" s="36">
        <v>935.31666666666661</v>
      </c>
      <c r="G122" s="36">
        <v>924.78333333333319</v>
      </c>
      <c r="H122" s="36">
        <v>982.98333333333323</v>
      </c>
      <c r="I122" s="36">
        <v>993.51666666666677</v>
      </c>
      <c r="J122" s="36">
        <v>1012.0833333333333</v>
      </c>
      <c r="K122" s="31">
        <v>974.95</v>
      </c>
      <c r="L122" s="31">
        <v>945.85</v>
      </c>
      <c r="M122" s="31">
        <v>23.859850000000002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582.25</v>
      </c>
      <c r="D123" s="36">
        <v>574.73333333333335</v>
      </c>
      <c r="E123" s="36">
        <v>565.4666666666667</v>
      </c>
      <c r="F123" s="36">
        <v>548.68333333333339</v>
      </c>
      <c r="G123" s="36">
        <v>539.41666666666674</v>
      </c>
      <c r="H123" s="36">
        <v>591.51666666666665</v>
      </c>
      <c r="I123" s="36">
        <v>600.7833333333333</v>
      </c>
      <c r="J123" s="36">
        <v>617.56666666666661</v>
      </c>
      <c r="K123" s="31">
        <v>584</v>
      </c>
      <c r="L123" s="31">
        <v>557.95000000000005</v>
      </c>
      <c r="M123" s="31">
        <v>25.517849999999999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1853.85</v>
      </c>
      <c r="D124" s="36">
        <v>1843.4333333333334</v>
      </c>
      <c r="E124" s="36">
        <v>1801.3666666666668</v>
      </c>
      <c r="F124" s="36">
        <v>1748.8833333333334</v>
      </c>
      <c r="G124" s="36">
        <v>1706.8166666666668</v>
      </c>
      <c r="H124" s="36">
        <v>1895.9166666666667</v>
      </c>
      <c r="I124" s="36">
        <v>1937.9833333333333</v>
      </c>
      <c r="J124" s="36">
        <v>1990.4666666666667</v>
      </c>
      <c r="K124" s="31">
        <v>1885.5</v>
      </c>
      <c r="L124" s="31">
        <v>1790.95</v>
      </c>
      <c r="M124" s="31">
        <v>21.076889999999999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1746.2</v>
      </c>
      <c r="D125" s="36">
        <v>1752.0500000000002</v>
      </c>
      <c r="E125" s="36">
        <v>1723.2000000000003</v>
      </c>
      <c r="F125" s="36">
        <v>1700.2</v>
      </c>
      <c r="G125" s="36">
        <v>1671.3500000000001</v>
      </c>
      <c r="H125" s="36">
        <v>1775.0500000000004</v>
      </c>
      <c r="I125" s="36">
        <v>1803.9000000000003</v>
      </c>
      <c r="J125" s="36">
        <v>1826.9000000000005</v>
      </c>
      <c r="K125" s="31">
        <v>1780.9</v>
      </c>
      <c r="L125" s="31">
        <v>1729.05</v>
      </c>
      <c r="M125" s="31">
        <v>74.872069999999994</v>
      </c>
      <c r="N125" s="1"/>
      <c r="O125" s="1"/>
    </row>
    <row r="126" spans="1:15" ht="12.75" customHeight="1">
      <c r="A126" s="51">
        <v>117</v>
      </c>
      <c r="B126" s="53" t="s">
        <v>843</v>
      </c>
      <c r="C126" s="31">
        <v>174.75</v>
      </c>
      <c r="D126" s="36">
        <v>175.29333333333332</v>
      </c>
      <c r="E126" s="36">
        <v>173.21666666666664</v>
      </c>
      <c r="F126" s="36">
        <v>171.68333333333331</v>
      </c>
      <c r="G126" s="36">
        <v>169.60666666666663</v>
      </c>
      <c r="H126" s="36">
        <v>176.82666666666665</v>
      </c>
      <c r="I126" s="36">
        <v>178.90333333333331</v>
      </c>
      <c r="J126" s="36">
        <v>180.43666666666667</v>
      </c>
      <c r="K126" s="31">
        <v>177.37</v>
      </c>
      <c r="L126" s="31">
        <v>173.76</v>
      </c>
      <c r="M126" s="31">
        <v>44.584220000000002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5169.95</v>
      </c>
      <c r="D127" s="36">
        <v>5164.95</v>
      </c>
      <c r="E127" s="36">
        <v>5116</v>
      </c>
      <c r="F127" s="36">
        <v>5062.05</v>
      </c>
      <c r="G127" s="36">
        <v>5013.1000000000004</v>
      </c>
      <c r="H127" s="36">
        <v>5218.8999999999996</v>
      </c>
      <c r="I127" s="36">
        <v>5267.8499999999985</v>
      </c>
      <c r="J127" s="36">
        <v>5321.7999999999993</v>
      </c>
      <c r="K127" s="31">
        <v>5213.8999999999996</v>
      </c>
      <c r="L127" s="31">
        <v>5111</v>
      </c>
      <c r="M127" s="31">
        <v>2.4453999999999998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782.05</v>
      </c>
      <c r="D128" s="36">
        <v>779.58333333333337</v>
      </c>
      <c r="E128" s="36">
        <v>767.4666666666667</v>
      </c>
      <c r="F128" s="36">
        <v>752.88333333333333</v>
      </c>
      <c r="G128" s="36">
        <v>740.76666666666665</v>
      </c>
      <c r="H128" s="36">
        <v>794.16666666666674</v>
      </c>
      <c r="I128" s="36">
        <v>806.2833333333333</v>
      </c>
      <c r="J128" s="36">
        <v>820.86666666666679</v>
      </c>
      <c r="K128" s="31">
        <v>791.7</v>
      </c>
      <c r="L128" s="31">
        <v>765</v>
      </c>
      <c r="M128" s="31">
        <v>28.858080000000001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5665.15</v>
      </c>
      <c r="D129" s="36">
        <v>5677.3166666666666</v>
      </c>
      <c r="E129" s="36">
        <v>5639.6333333333332</v>
      </c>
      <c r="F129" s="36">
        <v>5614.1166666666668</v>
      </c>
      <c r="G129" s="36">
        <v>5576.4333333333334</v>
      </c>
      <c r="H129" s="36">
        <v>5702.833333333333</v>
      </c>
      <c r="I129" s="36">
        <v>5740.5166666666655</v>
      </c>
      <c r="J129" s="36">
        <v>5766.0333333333328</v>
      </c>
      <c r="K129" s="31">
        <v>5715</v>
      </c>
      <c r="L129" s="31">
        <v>5651.8</v>
      </c>
      <c r="M129" s="31">
        <v>1.444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3519.45</v>
      </c>
      <c r="D130" s="36">
        <v>3526.1333333333332</v>
      </c>
      <c r="E130" s="36">
        <v>3494.3166666666666</v>
      </c>
      <c r="F130" s="36">
        <v>3469.1833333333334</v>
      </c>
      <c r="G130" s="36">
        <v>3437.3666666666668</v>
      </c>
      <c r="H130" s="36">
        <v>3551.2666666666664</v>
      </c>
      <c r="I130" s="36">
        <v>3583.083333333333</v>
      </c>
      <c r="J130" s="36">
        <v>3608.2166666666662</v>
      </c>
      <c r="K130" s="31">
        <v>3557.95</v>
      </c>
      <c r="L130" s="31">
        <v>3501</v>
      </c>
      <c r="M130" s="31">
        <v>31.840599999999998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434.55</v>
      </c>
      <c r="D131" s="36">
        <v>434.84999999999997</v>
      </c>
      <c r="E131" s="36">
        <v>429.69999999999993</v>
      </c>
      <c r="F131" s="36">
        <v>424.84999999999997</v>
      </c>
      <c r="G131" s="36">
        <v>419.69999999999993</v>
      </c>
      <c r="H131" s="36">
        <v>439.69999999999993</v>
      </c>
      <c r="I131" s="36">
        <v>444.84999999999991</v>
      </c>
      <c r="J131" s="36">
        <v>449.69999999999993</v>
      </c>
      <c r="K131" s="31">
        <v>440</v>
      </c>
      <c r="L131" s="31">
        <v>430</v>
      </c>
      <c r="M131" s="31">
        <v>47.86618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1160.55</v>
      </c>
      <c r="D132" s="36">
        <v>1139.5666666666668</v>
      </c>
      <c r="E132" s="36">
        <v>1109.1333333333337</v>
      </c>
      <c r="F132" s="36">
        <v>1057.7166666666669</v>
      </c>
      <c r="G132" s="36">
        <v>1027.2833333333338</v>
      </c>
      <c r="H132" s="36">
        <v>1190.9833333333336</v>
      </c>
      <c r="I132" s="36">
        <v>1221.4166666666665</v>
      </c>
      <c r="J132" s="36">
        <v>1272.8333333333335</v>
      </c>
      <c r="K132" s="31">
        <v>1170</v>
      </c>
      <c r="L132" s="31">
        <v>1088.1500000000001</v>
      </c>
      <c r="M132" s="31">
        <v>78.504800000000003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1815.65</v>
      </c>
      <c r="D133" s="36">
        <v>1810.8333333333333</v>
      </c>
      <c r="E133" s="36">
        <v>1796.8166666666666</v>
      </c>
      <c r="F133" s="36">
        <v>1777.9833333333333</v>
      </c>
      <c r="G133" s="36">
        <v>1763.9666666666667</v>
      </c>
      <c r="H133" s="36">
        <v>1829.6666666666665</v>
      </c>
      <c r="I133" s="36">
        <v>1843.6833333333334</v>
      </c>
      <c r="J133" s="36">
        <v>1862.5166666666664</v>
      </c>
      <c r="K133" s="31">
        <v>1824.85</v>
      </c>
      <c r="L133" s="31">
        <v>1792</v>
      </c>
      <c r="M133" s="31">
        <v>12.637879999999999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137272.65</v>
      </c>
      <c r="D134" s="36">
        <v>135368.06666666668</v>
      </c>
      <c r="E134" s="36">
        <v>132860.13333333336</v>
      </c>
      <c r="F134" s="36">
        <v>128447.61666666668</v>
      </c>
      <c r="G134" s="36">
        <v>125939.68333333336</v>
      </c>
      <c r="H134" s="36">
        <v>139780.58333333337</v>
      </c>
      <c r="I134" s="36">
        <v>142288.51666666666</v>
      </c>
      <c r="J134" s="36">
        <v>146701.03333333335</v>
      </c>
      <c r="K134" s="31">
        <v>137876</v>
      </c>
      <c r="L134" s="31">
        <v>130955.55</v>
      </c>
      <c r="M134" s="31">
        <v>0.22892999999999999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1400.25</v>
      </c>
      <c r="D135" s="36">
        <v>1394.3500000000001</v>
      </c>
      <c r="E135" s="36">
        <v>1376.9000000000003</v>
      </c>
      <c r="F135" s="36">
        <v>1353.5500000000002</v>
      </c>
      <c r="G135" s="36">
        <v>1336.1000000000004</v>
      </c>
      <c r="H135" s="36">
        <v>1417.7000000000003</v>
      </c>
      <c r="I135" s="36">
        <v>1435.15</v>
      </c>
      <c r="J135" s="36">
        <v>1458.5000000000002</v>
      </c>
      <c r="K135" s="31">
        <v>1411.8</v>
      </c>
      <c r="L135" s="31">
        <v>1371</v>
      </c>
      <c r="M135" s="31">
        <v>7.2829600000000001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298.7</v>
      </c>
      <c r="D136" s="36">
        <v>298.45</v>
      </c>
      <c r="E136" s="36">
        <v>291.34999999999997</v>
      </c>
      <c r="F136" s="36">
        <v>284</v>
      </c>
      <c r="G136" s="36">
        <v>276.89999999999998</v>
      </c>
      <c r="H136" s="36">
        <v>305.79999999999995</v>
      </c>
      <c r="I136" s="36">
        <v>312.89999999999998</v>
      </c>
      <c r="J136" s="36">
        <v>320.24999999999994</v>
      </c>
      <c r="K136" s="31">
        <v>305.55</v>
      </c>
      <c r="L136" s="31">
        <v>291.10000000000002</v>
      </c>
      <c r="M136" s="31">
        <v>66.325069999999997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2805.5</v>
      </c>
      <c r="D137" s="36">
        <v>2799.85</v>
      </c>
      <c r="E137" s="36">
        <v>2769.2999999999997</v>
      </c>
      <c r="F137" s="36">
        <v>2733.1</v>
      </c>
      <c r="G137" s="36">
        <v>2702.5499999999997</v>
      </c>
      <c r="H137" s="36">
        <v>2836.0499999999997</v>
      </c>
      <c r="I137" s="36">
        <v>2866.6</v>
      </c>
      <c r="J137" s="36">
        <v>2902.7999999999997</v>
      </c>
      <c r="K137" s="31">
        <v>2830.4</v>
      </c>
      <c r="L137" s="31">
        <v>2763.65</v>
      </c>
      <c r="M137" s="31">
        <v>22.760819999999999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2104.4</v>
      </c>
      <c r="D138" s="36">
        <v>2101.9</v>
      </c>
      <c r="E138" s="36">
        <v>2081.8000000000002</v>
      </c>
      <c r="F138" s="36">
        <v>2059.2000000000003</v>
      </c>
      <c r="G138" s="36">
        <v>2039.1000000000004</v>
      </c>
      <c r="H138" s="36">
        <v>2124.5</v>
      </c>
      <c r="I138" s="36">
        <v>2144.5999999999995</v>
      </c>
      <c r="J138" s="36">
        <v>2167.1999999999998</v>
      </c>
      <c r="K138" s="31">
        <v>2122</v>
      </c>
      <c r="L138" s="31">
        <v>2079.3000000000002</v>
      </c>
      <c r="M138" s="31">
        <v>6.6342699999999999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657.95</v>
      </c>
      <c r="D139" s="36">
        <v>660.51666666666677</v>
      </c>
      <c r="E139" s="36">
        <v>646.53333333333353</v>
      </c>
      <c r="F139" s="36">
        <v>635.11666666666679</v>
      </c>
      <c r="G139" s="36">
        <v>621.13333333333355</v>
      </c>
      <c r="H139" s="36">
        <v>671.93333333333351</v>
      </c>
      <c r="I139" s="36">
        <v>685.91666666666686</v>
      </c>
      <c r="J139" s="36">
        <v>697.33333333333348</v>
      </c>
      <c r="K139" s="31">
        <v>674.5</v>
      </c>
      <c r="L139" s="31">
        <v>649.1</v>
      </c>
      <c r="M139" s="31">
        <v>39.922809999999998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12487.25</v>
      </c>
      <c r="D140" s="36">
        <v>12536.216666666667</v>
      </c>
      <c r="E140" s="36">
        <v>12409.233333333334</v>
      </c>
      <c r="F140" s="36">
        <v>12331.216666666667</v>
      </c>
      <c r="G140" s="36">
        <v>12204.233333333334</v>
      </c>
      <c r="H140" s="36">
        <v>12614.233333333334</v>
      </c>
      <c r="I140" s="36">
        <v>12741.216666666667</v>
      </c>
      <c r="J140" s="36">
        <v>12819.233333333334</v>
      </c>
      <c r="K140" s="31">
        <v>12663.2</v>
      </c>
      <c r="L140" s="31">
        <v>12458.2</v>
      </c>
      <c r="M140" s="31">
        <v>2.8586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1094</v>
      </c>
      <c r="D141" s="36">
        <v>1072.7333333333333</v>
      </c>
      <c r="E141" s="36">
        <v>1047.4666666666667</v>
      </c>
      <c r="F141" s="36">
        <v>1000.9333333333334</v>
      </c>
      <c r="G141" s="36">
        <v>975.66666666666674</v>
      </c>
      <c r="H141" s="36">
        <v>1119.2666666666667</v>
      </c>
      <c r="I141" s="36">
        <v>1144.5333333333335</v>
      </c>
      <c r="J141" s="36">
        <v>1191.0666666666666</v>
      </c>
      <c r="K141" s="31">
        <v>1098</v>
      </c>
      <c r="L141" s="31">
        <v>1026.2</v>
      </c>
      <c r="M141" s="31">
        <v>25.451730000000001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947.6</v>
      </c>
      <c r="D142" s="36">
        <v>943.13333333333333</v>
      </c>
      <c r="E142" s="36">
        <v>921.61666666666667</v>
      </c>
      <c r="F142" s="36">
        <v>895.63333333333333</v>
      </c>
      <c r="G142" s="36">
        <v>874.11666666666667</v>
      </c>
      <c r="H142" s="36">
        <v>969.11666666666667</v>
      </c>
      <c r="I142" s="36">
        <v>990.63333333333333</v>
      </c>
      <c r="J142" s="36">
        <v>1016.6166666666667</v>
      </c>
      <c r="K142" s="31">
        <v>964.65</v>
      </c>
      <c r="L142" s="31">
        <v>917.15</v>
      </c>
      <c r="M142" s="31">
        <v>13.42456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5047.7</v>
      </c>
      <c r="D143" s="36">
        <v>5087.1166666666668</v>
      </c>
      <c r="E143" s="36">
        <v>4984.2333333333336</v>
      </c>
      <c r="F143" s="36">
        <v>4920.7666666666664</v>
      </c>
      <c r="G143" s="36">
        <v>4817.8833333333332</v>
      </c>
      <c r="H143" s="36">
        <v>5150.5833333333339</v>
      </c>
      <c r="I143" s="36">
        <v>5253.4666666666672</v>
      </c>
      <c r="J143" s="36">
        <v>5316.9333333333343</v>
      </c>
      <c r="K143" s="31">
        <v>5190</v>
      </c>
      <c r="L143" s="31">
        <v>5023.6499999999996</v>
      </c>
      <c r="M143" s="31">
        <v>13.766679999999999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73</v>
      </c>
      <c r="D144" s="36">
        <v>72.683333333333337</v>
      </c>
      <c r="E144" s="36">
        <v>71.936666666666667</v>
      </c>
      <c r="F144" s="36">
        <v>70.873333333333335</v>
      </c>
      <c r="G144" s="36">
        <v>70.126666666666665</v>
      </c>
      <c r="H144" s="36">
        <v>73.74666666666667</v>
      </c>
      <c r="I144" s="36">
        <v>74.493333333333339</v>
      </c>
      <c r="J144" s="36">
        <v>75.556666666666672</v>
      </c>
      <c r="K144" s="31">
        <v>73.430000000000007</v>
      </c>
      <c r="L144" s="31">
        <v>71.62</v>
      </c>
      <c r="M144" s="31">
        <v>42.197809999999997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2869.85</v>
      </c>
      <c r="D145" s="36">
        <v>2884.4333333333329</v>
      </c>
      <c r="E145" s="36">
        <v>2819.1666666666661</v>
      </c>
      <c r="F145" s="36">
        <v>2768.4833333333331</v>
      </c>
      <c r="G145" s="36">
        <v>2703.2166666666662</v>
      </c>
      <c r="H145" s="36">
        <v>2935.1166666666659</v>
      </c>
      <c r="I145" s="36">
        <v>3000.3833333333332</v>
      </c>
      <c r="J145" s="36">
        <v>3051.0666666666657</v>
      </c>
      <c r="K145" s="31">
        <v>2949.7</v>
      </c>
      <c r="L145" s="31">
        <v>2833.75</v>
      </c>
      <c r="M145" s="31">
        <v>8.5035000000000007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1742.65</v>
      </c>
      <c r="D146" s="36">
        <v>1739.5333333333335</v>
      </c>
      <c r="E146" s="36">
        <v>1719.166666666667</v>
      </c>
      <c r="F146" s="36">
        <v>1695.6833333333334</v>
      </c>
      <c r="G146" s="36">
        <v>1675.3166666666668</v>
      </c>
      <c r="H146" s="36">
        <v>1763.0166666666671</v>
      </c>
      <c r="I146" s="36">
        <v>1783.3833333333334</v>
      </c>
      <c r="J146" s="36">
        <v>1806.8666666666672</v>
      </c>
      <c r="K146" s="31">
        <v>1759.9</v>
      </c>
      <c r="L146" s="31">
        <v>1716.05</v>
      </c>
      <c r="M146" s="31">
        <v>6.4912299999999998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102.38</v>
      </c>
      <c r="D147" s="36">
        <v>103.34333333333332</v>
      </c>
      <c r="E147" s="36">
        <v>100.85666666666664</v>
      </c>
      <c r="F147" s="36">
        <v>99.333333333333314</v>
      </c>
      <c r="G147" s="36">
        <v>96.846666666666636</v>
      </c>
      <c r="H147" s="36">
        <v>104.86666666666665</v>
      </c>
      <c r="I147" s="36">
        <v>107.35333333333332</v>
      </c>
      <c r="J147" s="36">
        <v>108.87666666666665</v>
      </c>
      <c r="K147" s="31">
        <v>105.83</v>
      </c>
      <c r="L147" s="31">
        <v>101.82</v>
      </c>
      <c r="M147" s="31">
        <v>692.56056999999998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232.73</v>
      </c>
      <c r="D148" s="36">
        <v>233.98666666666665</v>
      </c>
      <c r="E148" s="36">
        <v>230.52333333333331</v>
      </c>
      <c r="F148" s="36">
        <v>228.31666666666666</v>
      </c>
      <c r="G148" s="36">
        <v>224.85333333333332</v>
      </c>
      <c r="H148" s="36">
        <v>236.1933333333333</v>
      </c>
      <c r="I148" s="36">
        <v>239.65666666666661</v>
      </c>
      <c r="J148" s="36">
        <v>241.86333333333329</v>
      </c>
      <c r="K148" s="31">
        <v>237.45</v>
      </c>
      <c r="L148" s="31">
        <v>231.78</v>
      </c>
      <c r="M148" s="31">
        <v>56.860759999999999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392.6</v>
      </c>
      <c r="D149" s="36">
        <v>389.76666666666665</v>
      </c>
      <c r="E149" s="36">
        <v>384.5333333333333</v>
      </c>
      <c r="F149" s="36">
        <v>376.46666666666664</v>
      </c>
      <c r="G149" s="36">
        <v>371.23333333333329</v>
      </c>
      <c r="H149" s="36">
        <v>397.83333333333331</v>
      </c>
      <c r="I149" s="36">
        <v>403.06666666666666</v>
      </c>
      <c r="J149" s="36">
        <v>411.13333333333333</v>
      </c>
      <c r="K149" s="31">
        <v>395</v>
      </c>
      <c r="L149" s="31">
        <v>381.7</v>
      </c>
      <c r="M149" s="31">
        <v>368.68466000000001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3531.55</v>
      </c>
      <c r="D150" s="36">
        <v>3539.65</v>
      </c>
      <c r="E150" s="36">
        <v>3510.5</v>
      </c>
      <c r="F150" s="36">
        <v>3489.45</v>
      </c>
      <c r="G150" s="36">
        <v>3460.2999999999997</v>
      </c>
      <c r="H150" s="36">
        <v>3560.7000000000003</v>
      </c>
      <c r="I150" s="36">
        <v>3589.8500000000008</v>
      </c>
      <c r="J150" s="36">
        <v>3610.9000000000005</v>
      </c>
      <c r="K150" s="31">
        <v>3568.8</v>
      </c>
      <c r="L150" s="31">
        <v>3518.6</v>
      </c>
      <c r="M150" s="31">
        <v>1.8873899999999999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2541.4</v>
      </c>
      <c r="D151" s="36">
        <v>2547.0333333333333</v>
      </c>
      <c r="E151" s="36">
        <v>2513.0666666666666</v>
      </c>
      <c r="F151" s="36">
        <v>2484.7333333333331</v>
      </c>
      <c r="G151" s="36">
        <v>2450.7666666666664</v>
      </c>
      <c r="H151" s="36">
        <v>2575.3666666666668</v>
      </c>
      <c r="I151" s="36">
        <v>2609.333333333333</v>
      </c>
      <c r="J151" s="36">
        <v>2637.666666666667</v>
      </c>
      <c r="K151" s="31">
        <v>2581</v>
      </c>
      <c r="L151" s="31">
        <v>2518.6999999999998</v>
      </c>
      <c r="M151" s="31">
        <v>13.110440000000001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1742.85</v>
      </c>
      <c r="D152" s="36">
        <v>1733.95</v>
      </c>
      <c r="E152" s="36">
        <v>1698.9</v>
      </c>
      <c r="F152" s="36">
        <v>1654.95</v>
      </c>
      <c r="G152" s="36">
        <v>1619.9</v>
      </c>
      <c r="H152" s="36">
        <v>1777.9</v>
      </c>
      <c r="I152" s="36">
        <v>1812.9499999999998</v>
      </c>
      <c r="J152" s="36">
        <v>1856.9</v>
      </c>
      <c r="K152" s="31">
        <v>1769</v>
      </c>
      <c r="L152" s="31">
        <v>1690</v>
      </c>
      <c r="M152" s="31">
        <v>15.056089999999999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319.55</v>
      </c>
      <c r="D153" s="36">
        <v>319.13333333333333</v>
      </c>
      <c r="E153" s="36">
        <v>312.51666666666665</v>
      </c>
      <c r="F153" s="36">
        <v>305.48333333333335</v>
      </c>
      <c r="G153" s="36">
        <v>298.86666666666667</v>
      </c>
      <c r="H153" s="36">
        <v>326.16666666666663</v>
      </c>
      <c r="I153" s="36">
        <v>332.7833333333333</v>
      </c>
      <c r="J153" s="36">
        <v>339.81666666666661</v>
      </c>
      <c r="K153" s="31">
        <v>325.75</v>
      </c>
      <c r="L153" s="31">
        <v>312.10000000000002</v>
      </c>
      <c r="M153" s="31">
        <v>282.59305000000001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543.5</v>
      </c>
      <c r="D154" s="36">
        <v>548.56666666666661</v>
      </c>
      <c r="E154" s="36">
        <v>536.33333333333326</v>
      </c>
      <c r="F154" s="36">
        <v>529.16666666666663</v>
      </c>
      <c r="G154" s="36">
        <v>516.93333333333328</v>
      </c>
      <c r="H154" s="36">
        <v>555.73333333333323</v>
      </c>
      <c r="I154" s="36">
        <v>567.96666666666658</v>
      </c>
      <c r="J154" s="36">
        <v>575.13333333333321</v>
      </c>
      <c r="K154" s="31">
        <v>560.79999999999995</v>
      </c>
      <c r="L154" s="31">
        <v>541.4</v>
      </c>
      <c r="M154" s="31">
        <v>59.331029999999998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456.3</v>
      </c>
      <c r="D155" s="36">
        <v>457.09999999999997</v>
      </c>
      <c r="E155" s="36">
        <v>446.39999999999992</v>
      </c>
      <c r="F155" s="36">
        <v>436.49999999999994</v>
      </c>
      <c r="G155" s="36">
        <v>425.7999999999999</v>
      </c>
      <c r="H155" s="36">
        <v>466.99999999999994</v>
      </c>
      <c r="I155" s="36">
        <v>477.7</v>
      </c>
      <c r="J155" s="36">
        <v>487.59999999999997</v>
      </c>
      <c r="K155" s="31">
        <v>467.8</v>
      </c>
      <c r="L155" s="31">
        <v>447.2</v>
      </c>
      <c r="M155" s="31">
        <v>18.189689999999999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1497.75</v>
      </c>
      <c r="D156" s="36">
        <v>1474.4166666666667</v>
      </c>
      <c r="E156" s="36">
        <v>1438.6333333333334</v>
      </c>
      <c r="F156" s="36">
        <v>1379.5166666666667</v>
      </c>
      <c r="G156" s="36">
        <v>1343.7333333333333</v>
      </c>
      <c r="H156" s="36">
        <v>1533.5333333333335</v>
      </c>
      <c r="I156" s="36">
        <v>1569.3166666666668</v>
      </c>
      <c r="J156" s="36">
        <v>1628.4333333333336</v>
      </c>
      <c r="K156" s="31">
        <v>1510.2</v>
      </c>
      <c r="L156" s="31">
        <v>1415.3</v>
      </c>
      <c r="M156" s="31">
        <v>11.59657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4008.15</v>
      </c>
      <c r="D157" s="36">
        <v>3997.1666666666665</v>
      </c>
      <c r="E157" s="36">
        <v>3962.333333333333</v>
      </c>
      <c r="F157" s="36">
        <v>3916.5166666666664</v>
      </c>
      <c r="G157" s="36">
        <v>3881.6833333333329</v>
      </c>
      <c r="H157" s="36">
        <v>4042.9833333333331</v>
      </c>
      <c r="I157" s="36">
        <v>4077.8166666666662</v>
      </c>
      <c r="J157" s="36">
        <v>4123.6333333333332</v>
      </c>
      <c r="K157" s="31">
        <v>4032</v>
      </c>
      <c r="L157" s="31">
        <v>3951.35</v>
      </c>
      <c r="M157" s="31">
        <v>1.9403900000000001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41004.1</v>
      </c>
      <c r="D158" s="36">
        <v>40904.783333333333</v>
      </c>
      <c r="E158" s="36">
        <v>40349.316666666666</v>
      </c>
      <c r="F158" s="36">
        <v>39694.533333333333</v>
      </c>
      <c r="G158" s="36">
        <v>39139.066666666666</v>
      </c>
      <c r="H158" s="36">
        <v>41559.566666666666</v>
      </c>
      <c r="I158" s="36">
        <v>42115.033333333326</v>
      </c>
      <c r="J158" s="36">
        <v>42769.816666666666</v>
      </c>
      <c r="K158" s="31">
        <v>41460.25</v>
      </c>
      <c r="L158" s="31">
        <v>40250</v>
      </c>
      <c r="M158" s="31">
        <v>0.21987999999999999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1648.9</v>
      </c>
      <c r="D159" s="36">
        <v>1636.0333333333335</v>
      </c>
      <c r="E159" s="36">
        <v>1617.0666666666671</v>
      </c>
      <c r="F159" s="36">
        <v>1585.2333333333336</v>
      </c>
      <c r="G159" s="36">
        <v>1566.2666666666671</v>
      </c>
      <c r="H159" s="36">
        <v>1667.866666666667</v>
      </c>
      <c r="I159" s="36">
        <v>1686.8333333333337</v>
      </c>
      <c r="J159" s="36">
        <v>1718.666666666667</v>
      </c>
      <c r="K159" s="31">
        <v>1655</v>
      </c>
      <c r="L159" s="31">
        <v>1604.2</v>
      </c>
      <c r="M159" s="31">
        <v>5.6960300000000004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4818.5</v>
      </c>
      <c r="D160" s="36">
        <v>4805.3166666666666</v>
      </c>
      <c r="E160" s="36">
        <v>4773.1833333333334</v>
      </c>
      <c r="F160" s="36">
        <v>4727.8666666666668</v>
      </c>
      <c r="G160" s="36">
        <v>4695.7333333333336</v>
      </c>
      <c r="H160" s="36">
        <v>4850.6333333333332</v>
      </c>
      <c r="I160" s="36">
        <v>4882.7666666666664</v>
      </c>
      <c r="J160" s="36">
        <v>4928.083333333333</v>
      </c>
      <c r="K160" s="31">
        <v>4837.45</v>
      </c>
      <c r="L160" s="31">
        <v>4760</v>
      </c>
      <c r="M160" s="31">
        <v>2.7562700000000002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350.6</v>
      </c>
      <c r="D161" s="36">
        <v>347.51666666666671</v>
      </c>
      <c r="E161" s="36">
        <v>336.68333333333339</v>
      </c>
      <c r="F161" s="36">
        <v>322.76666666666671</v>
      </c>
      <c r="G161" s="36">
        <v>311.93333333333339</v>
      </c>
      <c r="H161" s="36">
        <v>361.43333333333339</v>
      </c>
      <c r="I161" s="36">
        <v>372.26666666666677</v>
      </c>
      <c r="J161" s="36">
        <v>386.18333333333339</v>
      </c>
      <c r="K161" s="31">
        <v>358.35</v>
      </c>
      <c r="L161" s="31">
        <v>333.6</v>
      </c>
      <c r="M161" s="31">
        <v>128.59504000000001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3108.9</v>
      </c>
      <c r="D162" s="36">
        <v>3126.7166666666667</v>
      </c>
      <c r="E162" s="36">
        <v>3079.4333333333334</v>
      </c>
      <c r="F162" s="36">
        <v>3049.9666666666667</v>
      </c>
      <c r="G162" s="36">
        <v>3002.6833333333334</v>
      </c>
      <c r="H162" s="36">
        <v>3156.1833333333334</v>
      </c>
      <c r="I162" s="36">
        <v>3203.4666666666672</v>
      </c>
      <c r="J162" s="36">
        <v>3232.9333333333334</v>
      </c>
      <c r="K162" s="31">
        <v>3174</v>
      </c>
      <c r="L162" s="31">
        <v>3097.25</v>
      </c>
      <c r="M162" s="31">
        <v>1.7000500000000001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932</v>
      </c>
      <c r="D163" s="36">
        <v>933.19999999999993</v>
      </c>
      <c r="E163" s="36">
        <v>923.84999999999991</v>
      </c>
      <c r="F163" s="36">
        <v>915.69999999999993</v>
      </c>
      <c r="G163" s="36">
        <v>906.34999999999991</v>
      </c>
      <c r="H163" s="36">
        <v>941.34999999999991</v>
      </c>
      <c r="I163" s="36">
        <v>950.7</v>
      </c>
      <c r="J163" s="36">
        <v>958.84999999999991</v>
      </c>
      <c r="K163" s="31">
        <v>942.55</v>
      </c>
      <c r="L163" s="31">
        <v>925.05</v>
      </c>
      <c r="M163" s="31">
        <v>10.777369999999999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6322.25</v>
      </c>
      <c r="D164" s="36">
        <v>6294.8166666666666</v>
      </c>
      <c r="E164" s="36">
        <v>6214.1333333333332</v>
      </c>
      <c r="F164" s="36">
        <v>6106.0166666666664</v>
      </c>
      <c r="G164" s="36">
        <v>6025.333333333333</v>
      </c>
      <c r="H164" s="36">
        <v>6402.9333333333334</v>
      </c>
      <c r="I164" s="36">
        <v>6483.6166666666659</v>
      </c>
      <c r="J164" s="36">
        <v>6591.7333333333336</v>
      </c>
      <c r="K164" s="31">
        <v>6375.5</v>
      </c>
      <c r="L164" s="31">
        <v>6186.7</v>
      </c>
      <c r="M164" s="31">
        <v>6.2812000000000001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380.55</v>
      </c>
      <c r="D165" s="36">
        <v>385.65000000000003</v>
      </c>
      <c r="E165" s="36">
        <v>374.25000000000006</v>
      </c>
      <c r="F165" s="36">
        <v>367.95000000000005</v>
      </c>
      <c r="G165" s="36">
        <v>356.55000000000007</v>
      </c>
      <c r="H165" s="36">
        <v>391.95000000000005</v>
      </c>
      <c r="I165" s="36">
        <v>403.35</v>
      </c>
      <c r="J165" s="36">
        <v>409.65000000000003</v>
      </c>
      <c r="K165" s="31">
        <v>397.05</v>
      </c>
      <c r="L165" s="31">
        <v>379.35</v>
      </c>
      <c r="M165" s="31">
        <v>36.792189999999998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525.1</v>
      </c>
      <c r="D166" s="36">
        <v>527.46666666666658</v>
      </c>
      <c r="E166" s="36">
        <v>517.68333333333317</v>
      </c>
      <c r="F166" s="36">
        <v>510.26666666666654</v>
      </c>
      <c r="G166" s="36">
        <v>500.48333333333312</v>
      </c>
      <c r="H166" s="36">
        <v>534.88333333333321</v>
      </c>
      <c r="I166" s="36">
        <v>544.66666666666674</v>
      </c>
      <c r="J166" s="36">
        <v>552.08333333333326</v>
      </c>
      <c r="K166" s="31">
        <v>537.25</v>
      </c>
      <c r="L166" s="31">
        <v>520.04999999999995</v>
      </c>
      <c r="M166" s="31">
        <v>90.229659999999996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337.15</v>
      </c>
      <c r="D167" s="36">
        <v>335.41666666666669</v>
      </c>
      <c r="E167" s="36">
        <v>332.03333333333336</v>
      </c>
      <c r="F167" s="36">
        <v>326.91666666666669</v>
      </c>
      <c r="G167" s="36">
        <v>323.53333333333336</v>
      </c>
      <c r="H167" s="36">
        <v>340.53333333333336</v>
      </c>
      <c r="I167" s="36">
        <v>343.91666666666669</v>
      </c>
      <c r="J167" s="36">
        <v>349.03333333333336</v>
      </c>
      <c r="K167" s="31">
        <v>338.8</v>
      </c>
      <c r="L167" s="31">
        <v>330.3</v>
      </c>
      <c r="M167" s="31">
        <v>125.73882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1887.75</v>
      </c>
      <c r="D168" s="36">
        <v>1847.8333333333333</v>
      </c>
      <c r="E168" s="36">
        <v>1795.6666666666665</v>
      </c>
      <c r="F168" s="36">
        <v>1703.5833333333333</v>
      </c>
      <c r="G168" s="36">
        <v>1651.4166666666665</v>
      </c>
      <c r="H168" s="36">
        <v>1939.9166666666665</v>
      </c>
      <c r="I168" s="36">
        <v>1992.083333333333</v>
      </c>
      <c r="J168" s="36">
        <v>2084.1666666666665</v>
      </c>
      <c r="K168" s="31">
        <v>1900</v>
      </c>
      <c r="L168" s="31">
        <v>1755.75</v>
      </c>
      <c r="M168" s="31">
        <v>16.05106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17117.05</v>
      </c>
      <c r="D169" s="36">
        <v>17067.2</v>
      </c>
      <c r="E169" s="36">
        <v>16845.400000000001</v>
      </c>
      <c r="F169" s="36">
        <v>16573.75</v>
      </c>
      <c r="G169" s="36">
        <v>16351.95</v>
      </c>
      <c r="H169" s="36">
        <v>17338.850000000002</v>
      </c>
      <c r="I169" s="36">
        <v>17560.649999999998</v>
      </c>
      <c r="J169" s="36">
        <v>17832.300000000003</v>
      </c>
      <c r="K169" s="31">
        <v>17289</v>
      </c>
      <c r="L169" s="31">
        <v>16795.55</v>
      </c>
      <c r="M169" s="31">
        <v>8.3099999999999993E-2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116.55</v>
      </c>
      <c r="D170" s="36">
        <v>117.14666666666666</v>
      </c>
      <c r="E170" s="36">
        <v>115.16333333333333</v>
      </c>
      <c r="F170" s="36">
        <v>113.77666666666667</v>
      </c>
      <c r="G170" s="36">
        <v>111.79333333333334</v>
      </c>
      <c r="H170" s="36">
        <v>118.53333333333332</v>
      </c>
      <c r="I170" s="36">
        <v>120.51666666666664</v>
      </c>
      <c r="J170" s="36">
        <v>121.90333333333331</v>
      </c>
      <c r="K170" s="31">
        <v>119.13</v>
      </c>
      <c r="L170" s="31">
        <v>115.76</v>
      </c>
      <c r="M170" s="31">
        <v>399.17998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604.54999999999995</v>
      </c>
      <c r="D171" s="36">
        <v>605.58333333333337</v>
      </c>
      <c r="E171" s="36">
        <v>595.16666666666674</v>
      </c>
      <c r="F171" s="36">
        <v>585.78333333333342</v>
      </c>
      <c r="G171" s="36">
        <v>575.36666666666679</v>
      </c>
      <c r="H171" s="36">
        <v>614.9666666666667</v>
      </c>
      <c r="I171" s="36">
        <v>625.38333333333344</v>
      </c>
      <c r="J171" s="36">
        <v>634.76666666666665</v>
      </c>
      <c r="K171" s="31">
        <v>616</v>
      </c>
      <c r="L171" s="31">
        <v>596.20000000000005</v>
      </c>
      <c r="M171" s="31">
        <v>142.97279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593.75</v>
      </c>
      <c r="D172" s="36">
        <v>594.58333333333337</v>
      </c>
      <c r="E172" s="36">
        <v>582.16666666666674</v>
      </c>
      <c r="F172" s="36">
        <v>570.58333333333337</v>
      </c>
      <c r="G172" s="36">
        <v>558.16666666666674</v>
      </c>
      <c r="H172" s="36">
        <v>606.16666666666674</v>
      </c>
      <c r="I172" s="36">
        <v>618.58333333333348</v>
      </c>
      <c r="J172" s="36">
        <v>630.16666666666674</v>
      </c>
      <c r="K172" s="31">
        <v>607</v>
      </c>
      <c r="L172" s="31">
        <v>583</v>
      </c>
      <c r="M172" s="31">
        <v>181.66209000000001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2991.4</v>
      </c>
      <c r="D173" s="36">
        <v>2987.7333333333336</v>
      </c>
      <c r="E173" s="36">
        <v>2956.4666666666672</v>
      </c>
      <c r="F173" s="36">
        <v>2921.5333333333338</v>
      </c>
      <c r="G173" s="36">
        <v>2890.2666666666673</v>
      </c>
      <c r="H173" s="36">
        <v>3022.666666666667</v>
      </c>
      <c r="I173" s="36">
        <v>3053.9333333333334</v>
      </c>
      <c r="J173" s="36">
        <v>3088.8666666666668</v>
      </c>
      <c r="K173" s="31">
        <v>3019</v>
      </c>
      <c r="L173" s="31">
        <v>2952.8</v>
      </c>
      <c r="M173" s="31">
        <v>59.566809999999997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743.6</v>
      </c>
      <c r="D174" s="36">
        <v>738.38333333333321</v>
      </c>
      <c r="E174" s="36">
        <v>731.76666666666642</v>
      </c>
      <c r="F174" s="36">
        <v>719.93333333333317</v>
      </c>
      <c r="G174" s="36">
        <v>713.31666666666638</v>
      </c>
      <c r="H174" s="36">
        <v>750.21666666666647</v>
      </c>
      <c r="I174" s="36">
        <v>756.83333333333326</v>
      </c>
      <c r="J174" s="36">
        <v>768.66666666666652</v>
      </c>
      <c r="K174" s="31">
        <v>745</v>
      </c>
      <c r="L174" s="31">
        <v>726.55</v>
      </c>
      <c r="M174" s="31">
        <v>18.326619999999998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1632.95</v>
      </c>
      <c r="D175" s="36">
        <v>1620.8666666666668</v>
      </c>
      <c r="E175" s="36">
        <v>1591.7333333333336</v>
      </c>
      <c r="F175" s="36">
        <v>1550.5166666666669</v>
      </c>
      <c r="G175" s="36">
        <v>1521.3833333333337</v>
      </c>
      <c r="H175" s="36">
        <v>1662.0833333333335</v>
      </c>
      <c r="I175" s="36">
        <v>1691.2166666666667</v>
      </c>
      <c r="J175" s="36">
        <v>1732.4333333333334</v>
      </c>
      <c r="K175" s="31">
        <v>1650</v>
      </c>
      <c r="L175" s="31">
        <v>1579.65</v>
      </c>
      <c r="M175" s="31">
        <v>20.990929999999999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2367.65</v>
      </c>
      <c r="D176" s="36">
        <v>2354.9500000000003</v>
      </c>
      <c r="E176" s="36">
        <v>2329.9500000000007</v>
      </c>
      <c r="F176" s="36">
        <v>2292.2500000000005</v>
      </c>
      <c r="G176" s="36">
        <v>2267.2500000000009</v>
      </c>
      <c r="H176" s="36">
        <v>2392.6500000000005</v>
      </c>
      <c r="I176" s="36">
        <v>2417.6499999999996</v>
      </c>
      <c r="J176" s="36">
        <v>2455.3500000000004</v>
      </c>
      <c r="K176" s="31">
        <v>2379.9499999999998</v>
      </c>
      <c r="L176" s="31">
        <v>2317.25</v>
      </c>
      <c r="M176" s="31">
        <v>11.75151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189.88</v>
      </c>
      <c r="D177" s="36">
        <v>190.47333333333336</v>
      </c>
      <c r="E177" s="36">
        <v>188.20666666666671</v>
      </c>
      <c r="F177" s="36">
        <v>186.53333333333336</v>
      </c>
      <c r="G177" s="36">
        <v>184.26666666666671</v>
      </c>
      <c r="H177" s="36">
        <v>192.1466666666667</v>
      </c>
      <c r="I177" s="36">
        <v>194.41333333333336</v>
      </c>
      <c r="J177" s="36">
        <v>196.0866666666667</v>
      </c>
      <c r="K177" s="31">
        <v>192.74</v>
      </c>
      <c r="L177" s="31">
        <v>188.8</v>
      </c>
      <c r="M177" s="31">
        <v>173.12871999999999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27552</v>
      </c>
      <c r="D178" s="36">
        <v>27634.350000000002</v>
      </c>
      <c r="E178" s="36">
        <v>27168.800000000003</v>
      </c>
      <c r="F178" s="36">
        <v>26785.600000000002</v>
      </c>
      <c r="G178" s="36">
        <v>26320.050000000003</v>
      </c>
      <c r="H178" s="36">
        <v>28017.550000000003</v>
      </c>
      <c r="I178" s="36">
        <v>28483.1</v>
      </c>
      <c r="J178" s="36">
        <v>28866.300000000003</v>
      </c>
      <c r="K178" s="31">
        <v>28099.9</v>
      </c>
      <c r="L178" s="31">
        <v>27251.15</v>
      </c>
      <c r="M178" s="31">
        <v>0.40236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2724.25</v>
      </c>
      <c r="D179" s="36">
        <v>2716.5166666666669</v>
      </c>
      <c r="E179" s="36">
        <v>2673.0333333333338</v>
      </c>
      <c r="F179" s="36">
        <v>2621.8166666666671</v>
      </c>
      <c r="G179" s="36">
        <v>2578.3333333333339</v>
      </c>
      <c r="H179" s="36">
        <v>2767.7333333333336</v>
      </c>
      <c r="I179" s="36">
        <v>2811.2166666666662</v>
      </c>
      <c r="J179" s="36">
        <v>2862.4333333333334</v>
      </c>
      <c r="K179" s="31">
        <v>2760</v>
      </c>
      <c r="L179" s="31">
        <v>2665.3</v>
      </c>
      <c r="M179" s="31">
        <v>10.261150000000001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6771.1</v>
      </c>
      <c r="D180" s="36">
        <v>6814.3666666666659</v>
      </c>
      <c r="E180" s="36">
        <v>6666.7333333333318</v>
      </c>
      <c r="F180" s="36">
        <v>6562.3666666666659</v>
      </c>
      <c r="G180" s="36">
        <v>6414.7333333333318</v>
      </c>
      <c r="H180" s="36">
        <v>6918.7333333333318</v>
      </c>
      <c r="I180" s="36">
        <v>7066.366666666665</v>
      </c>
      <c r="J180" s="36">
        <v>7170.7333333333318</v>
      </c>
      <c r="K180" s="31">
        <v>6962</v>
      </c>
      <c r="L180" s="31">
        <v>6710</v>
      </c>
      <c r="M180" s="31">
        <v>4.4695600000000004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687.45</v>
      </c>
      <c r="D181" s="36">
        <v>692.81666666666661</v>
      </c>
      <c r="E181" s="36">
        <v>680.63333333333321</v>
      </c>
      <c r="F181" s="36">
        <v>673.81666666666661</v>
      </c>
      <c r="G181" s="36">
        <v>661.63333333333321</v>
      </c>
      <c r="H181" s="36">
        <v>699.63333333333321</v>
      </c>
      <c r="I181" s="36">
        <v>711.81666666666661</v>
      </c>
      <c r="J181" s="36">
        <v>718.63333333333321</v>
      </c>
      <c r="K181" s="31">
        <v>705</v>
      </c>
      <c r="L181" s="31">
        <v>686</v>
      </c>
      <c r="M181" s="31">
        <v>4.8784400000000003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852</v>
      </c>
      <c r="D182" s="36">
        <v>855.73333333333323</v>
      </c>
      <c r="E182" s="36">
        <v>843.46666666666647</v>
      </c>
      <c r="F182" s="36">
        <v>834.93333333333328</v>
      </c>
      <c r="G182" s="36">
        <v>822.66666666666652</v>
      </c>
      <c r="H182" s="36">
        <v>864.26666666666642</v>
      </c>
      <c r="I182" s="36">
        <v>876.53333333333308</v>
      </c>
      <c r="J182" s="36">
        <v>885.06666666666638</v>
      </c>
      <c r="K182" s="31">
        <v>868</v>
      </c>
      <c r="L182" s="31">
        <v>847.2</v>
      </c>
      <c r="M182" s="31">
        <v>196.24844999999999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146.99</v>
      </c>
      <c r="D183" s="36">
        <v>145.32666666666668</v>
      </c>
      <c r="E183" s="36">
        <v>143.05333333333337</v>
      </c>
      <c r="F183" s="36">
        <v>139.11666666666667</v>
      </c>
      <c r="G183" s="36">
        <v>136.84333333333336</v>
      </c>
      <c r="H183" s="36">
        <v>149.26333333333338</v>
      </c>
      <c r="I183" s="36">
        <v>151.53666666666669</v>
      </c>
      <c r="J183" s="36">
        <v>155.47333333333339</v>
      </c>
      <c r="K183" s="31">
        <v>147.6</v>
      </c>
      <c r="L183" s="31">
        <v>141.38999999999999</v>
      </c>
      <c r="M183" s="31">
        <v>319.5179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1619.45</v>
      </c>
      <c r="D184" s="36">
        <v>1612.1333333333332</v>
      </c>
      <c r="E184" s="36">
        <v>1599.3166666666664</v>
      </c>
      <c r="F184" s="36">
        <v>1579.1833333333332</v>
      </c>
      <c r="G184" s="36">
        <v>1566.3666666666663</v>
      </c>
      <c r="H184" s="36">
        <v>1632.2666666666664</v>
      </c>
      <c r="I184" s="36">
        <v>1645.083333333333</v>
      </c>
      <c r="J184" s="36">
        <v>1665.2166666666665</v>
      </c>
      <c r="K184" s="31">
        <v>1624.95</v>
      </c>
      <c r="L184" s="31">
        <v>1592</v>
      </c>
      <c r="M184" s="31">
        <v>29.23358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807.1</v>
      </c>
      <c r="D185" s="36">
        <v>798.76666666666677</v>
      </c>
      <c r="E185" s="36">
        <v>788.33333333333348</v>
      </c>
      <c r="F185" s="36">
        <v>769.56666666666672</v>
      </c>
      <c r="G185" s="36">
        <v>759.13333333333344</v>
      </c>
      <c r="H185" s="36">
        <v>817.53333333333353</v>
      </c>
      <c r="I185" s="36">
        <v>827.9666666666667</v>
      </c>
      <c r="J185" s="36">
        <v>846.73333333333358</v>
      </c>
      <c r="K185" s="31">
        <v>809.2</v>
      </c>
      <c r="L185" s="31">
        <v>780</v>
      </c>
      <c r="M185" s="31">
        <v>5.9582199999999998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745.75</v>
      </c>
      <c r="D186" s="36">
        <v>747.23333333333323</v>
      </c>
      <c r="E186" s="36">
        <v>730.61666666666645</v>
      </c>
      <c r="F186" s="36">
        <v>715.48333333333323</v>
      </c>
      <c r="G186" s="36">
        <v>698.86666666666645</v>
      </c>
      <c r="H186" s="36">
        <v>762.36666666666645</v>
      </c>
      <c r="I186" s="36">
        <v>778.98333333333323</v>
      </c>
      <c r="J186" s="36">
        <v>794.11666666666645</v>
      </c>
      <c r="K186" s="31">
        <v>763.85</v>
      </c>
      <c r="L186" s="31">
        <v>732.1</v>
      </c>
      <c r="M186" s="31">
        <v>15.808479999999999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2449.5500000000002</v>
      </c>
      <c r="D187" s="36">
        <v>2451.9</v>
      </c>
      <c r="E187" s="36">
        <v>2418.8000000000002</v>
      </c>
      <c r="F187" s="36">
        <v>2388.0500000000002</v>
      </c>
      <c r="G187" s="36">
        <v>2354.9500000000003</v>
      </c>
      <c r="H187" s="36">
        <v>2482.65</v>
      </c>
      <c r="I187" s="36">
        <v>2515.7499999999995</v>
      </c>
      <c r="J187" s="36">
        <v>2546.5</v>
      </c>
      <c r="K187" s="31">
        <v>2485</v>
      </c>
      <c r="L187" s="31">
        <v>2421.15</v>
      </c>
      <c r="M187" s="31">
        <v>5.4290099999999999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1051.5</v>
      </c>
      <c r="D188" s="36">
        <v>1050.75</v>
      </c>
      <c r="E188" s="36">
        <v>1043.8499999999999</v>
      </c>
      <c r="F188" s="36">
        <v>1036.1999999999998</v>
      </c>
      <c r="G188" s="36">
        <v>1029.2999999999997</v>
      </c>
      <c r="H188" s="36">
        <v>1058.4000000000001</v>
      </c>
      <c r="I188" s="36">
        <v>1065.3000000000002</v>
      </c>
      <c r="J188" s="36">
        <v>1072.9500000000003</v>
      </c>
      <c r="K188" s="31">
        <v>1057.6500000000001</v>
      </c>
      <c r="L188" s="31">
        <v>1043.0999999999999</v>
      </c>
      <c r="M188" s="31">
        <v>4.2600499999999997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1848.5</v>
      </c>
      <c r="D189" s="36">
        <v>1827.0833333333333</v>
      </c>
      <c r="E189" s="36">
        <v>1795.9666666666665</v>
      </c>
      <c r="F189" s="36">
        <v>1743.4333333333332</v>
      </c>
      <c r="G189" s="36">
        <v>1712.3166666666664</v>
      </c>
      <c r="H189" s="36">
        <v>1879.6166666666666</v>
      </c>
      <c r="I189" s="36">
        <v>1910.7333333333333</v>
      </c>
      <c r="J189" s="36">
        <v>1963.2666666666667</v>
      </c>
      <c r="K189" s="31">
        <v>1858.2</v>
      </c>
      <c r="L189" s="31">
        <v>1774.55</v>
      </c>
      <c r="M189" s="31">
        <v>7.9472100000000001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4306.25</v>
      </c>
      <c r="D190" s="36">
        <v>4304.4833333333336</v>
      </c>
      <c r="E190" s="36">
        <v>4269.8666666666668</v>
      </c>
      <c r="F190" s="36">
        <v>4233.4833333333336</v>
      </c>
      <c r="G190" s="36">
        <v>4198.8666666666668</v>
      </c>
      <c r="H190" s="36">
        <v>4340.8666666666668</v>
      </c>
      <c r="I190" s="36">
        <v>4375.4833333333336</v>
      </c>
      <c r="J190" s="36">
        <v>4411.8666666666668</v>
      </c>
      <c r="K190" s="31">
        <v>4339.1000000000004</v>
      </c>
      <c r="L190" s="31">
        <v>4268.1000000000004</v>
      </c>
      <c r="M190" s="31">
        <v>18.097930000000002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1231.25</v>
      </c>
      <c r="D191" s="36">
        <v>1235.45</v>
      </c>
      <c r="E191" s="36">
        <v>1213.2</v>
      </c>
      <c r="F191" s="36">
        <v>1195.1500000000001</v>
      </c>
      <c r="G191" s="36">
        <v>1172.9000000000001</v>
      </c>
      <c r="H191" s="36">
        <v>1253.5</v>
      </c>
      <c r="I191" s="36">
        <v>1275.75</v>
      </c>
      <c r="J191" s="36">
        <v>1293.8</v>
      </c>
      <c r="K191" s="31">
        <v>1257.7</v>
      </c>
      <c r="L191" s="31">
        <v>1217.4000000000001</v>
      </c>
      <c r="M191" s="31">
        <v>33.259979999999999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6938.05</v>
      </c>
      <c r="D192" s="36">
        <v>6960.6833333333334</v>
      </c>
      <c r="E192" s="36">
        <v>6902.3666666666668</v>
      </c>
      <c r="F192" s="36">
        <v>6866.6833333333334</v>
      </c>
      <c r="G192" s="36">
        <v>6808.3666666666668</v>
      </c>
      <c r="H192" s="36">
        <v>6996.3666666666668</v>
      </c>
      <c r="I192" s="36">
        <v>7054.6833333333343</v>
      </c>
      <c r="J192" s="36">
        <v>7090.3666666666668</v>
      </c>
      <c r="K192" s="31">
        <v>7019</v>
      </c>
      <c r="L192" s="31">
        <v>6925</v>
      </c>
      <c r="M192" s="31">
        <v>0.72489999999999999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702.15</v>
      </c>
      <c r="D193" s="36">
        <v>695.81666666666661</v>
      </c>
      <c r="E193" s="36">
        <v>685.18333333333317</v>
      </c>
      <c r="F193" s="36">
        <v>668.21666666666658</v>
      </c>
      <c r="G193" s="36">
        <v>657.58333333333314</v>
      </c>
      <c r="H193" s="36">
        <v>712.78333333333319</v>
      </c>
      <c r="I193" s="36">
        <v>723.41666666666663</v>
      </c>
      <c r="J193" s="36">
        <v>740.38333333333321</v>
      </c>
      <c r="K193" s="31">
        <v>706.45</v>
      </c>
      <c r="L193" s="31">
        <v>678.85</v>
      </c>
      <c r="M193" s="31">
        <v>20.813199999999998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1027.7</v>
      </c>
      <c r="D194" s="36">
        <v>1019.0333333333333</v>
      </c>
      <c r="E194" s="36">
        <v>1003.8166666666666</v>
      </c>
      <c r="F194" s="36">
        <v>979.93333333333328</v>
      </c>
      <c r="G194" s="36">
        <v>964.71666666666658</v>
      </c>
      <c r="H194" s="36">
        <v>1042.9166666666665</v>
      </c>
      <c r="I194" s="36">
        <v>1058.1333333333332</v>
      </c>
      <c r="J194" s="36">
        <v>1082.0166666666667</v>
      </c>
      <c r="K194" s="31">
        <v>1034.25</v>
      </c>
      <c r="L194" s="31">
        <v>995.15</v>
      </c>
      <c r="M194" s="31">
        <v>114.69098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419.95</v>
      </c>
      <c r="D195" s="36">
        <v>420.06666666666666</v>
      </c>
      <c r="E195" s="36">
        <v>415.13333333333333</v>
      </c>
      <c r="F195" s="36">
        <v>410.31666666666666</v>
      </c>
      <c r="G195" s="36">
        <v>405.38333333333333</v>
      </c>
      <c r="H195" s="36">
        <v>424.88333333333333</v>
      </c>
      <c r="I195" s="36">
        <v>429.81666666666661</v>
      </c>
      <c r="J195" s="36">
        <v>434.63333333333333</v>
      </c>
      <c r="K195" s="31">
        <v>425</v>
      </c>
      <c r="L195" s="31">
        <v>415.25</v>
      </c>
      <c r="M195" s="31">
        <v>94.557649999999995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160.31</v>
      </c>
      <c r="D196" s="36">
        <v>160.50666666666669</v>
      </c>
      <c r="E196" s="36">
        <v>158.99333333333337</v>
      </c>
      <c r="F196" s="36">
        <v>157.67666666666668</v>
      </c>
      <c r="G196" s="36">
        <v>156.16333333333336</v>
      </c>
      <c r="H196" s="36">
        <v>161.82333333333338</v>
      </c>
      <c r="I196" s="36">
        <v>163.3366666666667</v>
      </c>
      <c r="J196" s="36">
        <v>164.65333333333339</v>
      </c>
      <c r="K196" s="31">
        <v>162.02000000000001</v>
      </c>
      <c r="L196" s="31">
        <v>159.19</v>
      </c>
      <c r="M196" s="31">
        <v>280.86565999999999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1533.3</v>
      </c>
      <c r="D197" s="36">
        <v>1515.5666666666668</v>
      </c>
      <c r="E197" s="36">
        <v>1491.1333333333337</v>
      </c>
      <c r="F197" s="36">
        <v>1448.9666666666669</v>
      </c>
      <c r="G197" s="36">
        <v>1424.5333333333338</v>
      </c>
      <c r="H197" s="36">
        <v>1557.7333333333336</v>
      </c>
      <c r="I197" s="36">
        <v>1582.1666666666665</v>
      </c>
      <c r="J197" s="36">
        <v>1624.3333333333335</v>
      </c>
      <c r="K197" s="31">
        <v>1540</v>
      </c>
      <c r="L197" s="31">
        <v>1473.4</v>
      </c>
      <c r="M197" s="31">
        <v>25.61617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788.4</v>
      </c>
      <c r="D198" s="36">
        <v>789.44999999999993</v>
      </c>
      <c r="E198" s="36">
        <v>783.94999999999982</v>
      </c>
      <c r="F198" s="36">
        <v>779.49999999999989</v>
      </c>
      <c r="G198" s="36">
        <v>773.99999999999977</v>
      </c>
      <c r="H198" s="36">
        <v>793.89999999999986</v>
      </c>
      <c r="I198" s="36">
        <v>799.40000000000009</v>
      </c>
      <c r="J198" s="36">
        <v>803.84999999999991</v>
      </c>
      <c r="K198" s="31">
        <v>794.95</v>
      </c>
      <c r="L198" s="31">
        <v>785</v>
      </c>
      <c r="M198" s="31">
        <v>6.9669699999999999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3478.4</v>
      </c>
      <c r="D199" s="36">
        <v>3497.6833333333329</v>
      </c>
      <c r="E199" s="36">
        <v>3442.8666666666659</v>
      </c>
      <c r="F199" s="36">
        <v>3407.333333333333</v>
      </c>
      <c r="G199" s="36">
        <v>3352.516666666666</v>
      </c>
      <c r="H199" s="36">
        <v>3533.2166666666658</v>
      </c>
      <c r="I199" s="36">
        <v>3588.0333333333324</v>
      </c>
      <c r="J199" s="36">
        <v>3623.5666666666657</v>
      </c>
      <c r="K199" s="31">
        <v>3552.5</v>
      </c>
      <c r="L199" s="31">
        <v>3462.15</v>
      </c>
      <c r="M199" s="31">
        <v>38.621400000000001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3145.9</v>
      </c>
      <c r="D200" s="36">
        <v>3113.6333333333337</v>
      </c>
      <c r="E200" s="36">
        <v>3034.8166666666675</v>
      </c>
      <c r="F200" s="36">
        <v>2923.733333333334</v>
      </c>
      <c r="G200" s="36">
        <v>2844.9166666666679</v>
      </c>
      <c r="H200" s="36">
        <v>3224.7166666666672</v>
      </c>
      <c r="I200" s="36">
        <v>3303.5333333333338</v>
      </c>
      <c r="J200" s="36">
        <v>3414.6166666666668</v>
      </c>
      <c r="K200" s="31">
        <v>3192.45</v>
      </c>
      <c r="L200" s="31">
        <v>3002.55</v>
      </c>
      <c r="M200" s="31">
        <v>10.46153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1519.45</v>
      </c>
      <c r="D201" s="36">
        <v>1520.4833333333333</v>
      </c>
      <c r="E201" s="36">
        <v>1491.0166666666667</v>
      </c>
      <c r="F201" s="36">
        <v>1462.5833333333333</v>
      </c>
      <c r="G201" s="36">
        <v>1433.1166666666666</v>
      </c>
      <c r="H201" s="36">
        <v>1548.9166666666667</v>
      </c>
      <c r="I201" s="36">
        <v>1578.3833333333334</v>
      </c>
      <c r="J201" s="36">
        <v>1606.8166666666668</v>
      </c>
      <c r="K201" s="31">
        <v>1549.95</v>
      </c>
      <c r="L201" s="31">
        <v>1492.05</v>
      </c>
      <c r="M201" s="31">
        <v>3.14215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5286.85</v>
      </c>
      <c r="D202" s="36">
        <v>5309.9833333333336</v>
      </c>
      <c r="E202" s="36">
        <v>5239.9666666666672</v>
      </c>
      <c r="F202" s="36">
        <v>5193.0833333333339</v>
      </c>
      <c r="G202" s="36">
        <v>5123.0666666666675</v>
      </c>
      <c r="H202" s="36">
        <v>5356.8666666666668</v>
      </c>
      <c r="I202" s="36">
        <v>5426.8833333333332</v>
      </c>
      <c r="J202" s="36">
        <v>5473.7666666666664</v>
      </c>
      <c r="K202" s="31">
        <v>5380</v>
      </c>
      <c r="L202" s="31">
        <v>5263.1</v>
      </c>
      <c r="M202" s="31">
        <v>7.1186100000000003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3955.4</v>
      </c>
      <c r="D203" s="36">
        <v>3985.4666666666667</v>
      </c>
      <c r="E203" s="36">
        <v>3910.9333333333334</v>
      </c>
      <c r="F203" s="36">
        <v>3866.4666666666667</v>
      </c>
      <c r="G203" s="36">
        <v>3791.9333333333334</v>
      </c>
      <c r="H203" s="36">
        <v>4029.9333333333334</v>
      </c>
      <c r="I203" s="36">
        <v>4104.4666666666672</v>
      </c>
      <c r="J203" s="36">
        <v>4148.9333333333334</v>
      </c>
      <c r="K203" s="31">
        <v>4060</v>
      </c>
      <c r="L203" s="31">
        <v>3941</v>
      </c>
      <c r="M203" s="31">
        <v>2.0859899999999998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537.04999999999995</v>
      </c>
      <c r="D204" s="36">
        <v>538.5</v>
      </c>
      <c r="E204" s="36">
        <v>533.54999999999995</v>
      </c>
      <c r="F204" s="36">
        <v>530.04999999999995</v>
      </c>
      <c r="G204" s="36">
        <v>525.09999999999991</v>
      </c>
      <c r="H204" s="36">
        <v>542</v>
      </c>
      <c r="I204" s="36">
        <v>546.95000000000005</v>
      </c>
      <c r="J204" s="36">
        <v>550.45000000000005</v>
      </c>
      <c r="K204" s="31">
        <v>543.45000000000005</v>
      </c>
      <c r="L204" s="31">
        <v>535</v>
      </c>
      <c r="M204" s="31">
        <v>13.98404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11453.4</v>
      </c>
      <c r="D205" s="36">
        <v>11456.6</v>
      </c>
      <c r="E205" s="36">
        <v>11352.45</v>
      </c>
      <c r="F205" s="36">
        <v>11251.5</v>
      </c>
      <c r="G205" s="36">
        <v>11147.35</v>
      </c>
      <c r="H205" s="36">
        <v>11557.550000000001</v>
      </c>
      <c r="I205" s="36">
        <v>11661.699999999999</v>
      </c>
      <c r="J205" s="36">
        <v>11762.650000000001</v>
      </c>
      <c r="K205" s="31">
        <v>11560.75</v>
      </c>
      <c r="L205" s="31">
        <v>11355.65</v>
      </c>
      <c r="M205" s="31">
        <v>2.6813899999999999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134.52000000000001</v>
      </c>
      <c r="D206" s="36">
        <v>134.77333333333334</v>
      </c>
      <c r="E206" s="36">
        <v>133.19666666666669</v>
      </c>
      <c r="F206" s="36">
        <v>131.87333333333333</v>
      </c>
      <c r="G206" s="36">
        <v>130.29666666666668</v>
      </c>
      <c r="H206" s="36">
        <v>136.09666666666669</v>
      </c>
      <c r="I206" s="36">
        <v>137.67333333333335</v>
      </c>
      <c r="J206" s="36">
        <v>138.9966666666667</v>
      </c>
      <c r="K206" s="31">
        <v>136.35</v>
      </c>
      <c r="L206" s="31">
        <v>133.44999999999999</v>
      </c>
      <c r="M206" s="31">
        <v>87.091470000000001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2019.9</v>
      </c>
      <c r="D207" s="36">
        <v>2019.5166666666667</v>
      </c>
      <c r="E207" s="36">
        <v>1998.4333333333334</v>
      </c>
      <c r="F207" s="36">
        <v>1976.9666666666667</v>
      </c>
      <c r="G207" s="36">
        <v>1955.8833333333334</v>
      </c>
      <c r="H207" s="36">
        <v>2040.9833333333333</v>
      </c>
      <c r="I207" s="36">
        <v>2062.0666666666666</v>
      </c>
      <c r="J207" s="36">
        <v>2083.5333333333333</v>
      </c>
      <c r="K207" s="31">
        <v>2040.6</v>
      </c>
      <c r="L207" s="31">
        <v>1998.05</v>
      </c>
      <c r="M207" s="31">
        <v>3.14716</v>
      </c>
      <c r="N207" s="1"/>
      <c r="O207" s="1"/>
    </row>
    <row r="208" spans="1:15" ht="12.75" customHeight="1">
      <c r="A208" s="51">
        <v>203</v>
      </c>
      <c r="B208" s="53" t="s">
        <v>890</v>
      </c>
      <c r="C208" s="31">
        <v>1382.85</v>
      </c>
      <c r="D208" s="36">
        <v>1380.7166666666665</v>
      </c>
      <c r="E208" s="36">
        <v>1344.133333333333</v>
      </c>
      <c r="F208" s="36">
        <v>1305.4166666666665</v>
      </c>
      <c r="G208" s="36">
        <v>1268.833333333333</v>
      </c>
      <c r="H208" s="36">
        <v>1419.4333333333329</v>
      </c>
      <c r="I208" s="36">
        <v>1456.0166666666664</v>
      </c>
      <c r="J208" s="36">
        <v>1494.7333333333329</v>
      </c>
      <c r="K208" s="31">
        <v>1417.3</v>
      </c>
      <c r="L208" s="31">
        <v>1342</v>
      </c>
      <c r="M208" s="31">
        <v>63.547849999999997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1612</v>
      </c>
      <c r="D209" s="36">
        <v>1587.8999999999999</v>
      </c>
      <c r="E209" s="36">
        <v>1555.6499999999996</v>
      </c>
      <c r="F209" s="36">
        <v>1499.2999999999997</v>
      </c>
      <c r="G209" s="36">
        <v>1467.0499999999995</v>
      </c>
      <c r="H209" s="36">
        <v>1644.2499999999998</v>
      </c>
      <c r="I209" s="36">
        <v>1676.5000000000002</v>
      </c>
      <c r="J209" s="36">
        <v>1732.85</v>
      </c>
      <c r="K209" s="31">
        <v>1620.15</v>
      </c>
      <c r="L209" s="31">
        <v>1531.55</v>
      </c>
      <c r="M209" s="31">
        <v>25.135110000000001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432.7</v>
      </c>
      <c r="D210" s="36">
        <v>434.85000000000008</v>
      </c>
      <c r="E210" s="36">
        <v>428.70000000000016</v>
      </c>
      <c r="F210" s="36">
        <v>424.7000000000001</v>
      </c>
      <c r="G210" s="36">
        <v>418.55000000000018</v>
      </c>
      <c r="H210" s="36">
        <v>438.85000000000014</v>
      </c>
      <c r="I210" s="36">
        <v>445.00000000000011</v>
      </c>
      <c r="J210" s="36">
        <v>449.00000000000011</v>
      </c>
      <c r="K210" s="31">
        <v>441</v>
      </c>
      <c r="L210" s="31">
        <v>430.85</v>
      </c>
      <c r="M210" s="31">
        <v>367.73405000000002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15.58</v>
      </c>
      <c r="D211" s="36">
        <v>15.483333333333334</v>
      </c>
      <c r="E211" s="36">
        <v>15.306666666666668</v>
      </c>
      <c r="F211" s="36">
        <v>15.033333333333335</v>
      </c>
      <c r="G211" s="36">
        <v>14.856666666666669</v>
      </c>
      <c r="H211" s="36">
        <v>15.756666666666668</v>
      </c>
      <c r="I211" s="36">
        <v>15.933333333333334</v>
      </c>
      <c r="J211" s="36">
        <v>16.206666666666667</v>
      </c>
      <c r="K211" s="31">
        <v>15.66</v>
      </c>
      <c r="L211" s="31">
        <v>15.21</v>
      </c>
      <c r="M211" s="31">
        <v>4534.4913699999997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1499.25</v>
      </c>
      <c r="D212" s="36">
        <v>1496.4166666666667</v>
      </c>
      <c r="E212" s="36">
        <v>1473.9333333333334</v>
      </c>
      <c r="F212" s="36">
        <v>1448.6166666666666</v>
      </c>
      <c r="G212" s="36">
        <v>1426.1333333333332</v>
      </c>
      <c r="H212" s="36">
        <v>1521.7333333333336</v>
      </c>
      <c r="I212" s="36">
        <v>1544.2166666666667</v>
      </c>
      <c r="J212" s="36">
        <v>1569.5333333333338</v>
      </c>
      <c r="K212" s="31">
        <v>1518.9</v>
      </c>
      <c r="L212" s="31">
        <v>1471.1</v>
      </c>
      <c r="M212" s="31">
        <v>10.556649999999999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500.1</v>
      </c>
      <c r="D213" s="36">
        <v>502.10000000000008</v>
      </c>
      <c r="E213" s="36">
        <v>497.85000000000014</v>
      </c>
      <c r="F213" s="36">
        <v>495.60000000000008</v>
      </c>
      <c r="G213" s="36">
        <v>491.35000000000014</v>
      </c>
      <c r="H213" s="36">
        <v>504.35000000000014</v>
      </c>
      <c r="I213" s="36">
        <v>508.6</v>
      </c>
      <c r="J213" s="36">
        <v>510.85000000000014</v>
      </c>
      <c r="K213" s="31">
        <v>506.35</v>
      </c>
      <c r="L213" s="31">
        <v>499.85</v>
      </c>
      <c r="M213" s="31">
        <v>61.20138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24.9</v>
      </c>
      <c r="D214" s="36">
        <v>24.939999999999998</v>
      </c>
      <c r="E214" s="36">
        <v>24.699999999999996</v>
      </c>
      <c r="F214" s="36">
        <v>24.499999999999996</v>
      </c>
      <c r="G214" s="36">
        <v>24.259999999999994</v>
      </c>
      <c r="H214" s="36">
        <v>25.139999999999997</v>
      </c>
      <c r="I214" s="36">
        <v>25.38</v>
      </c>
      <c r="J214" s="36">
        <v>25.58</v>
      </c>
      <c r="K214" s="31">
        <v>25.18</v>
      </c>
      <c r="L214" s="31">
        <v>24.74</v>
      </c>
      <c r="M214" s="31">
        <v>1346.3453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136.69</v>
      </c>
      <c r="D215" s="36">
        <v>136.78</v>
      </c>
      <c r="E215" s="36">
        <v>134.91</v>
      </c>
      <c r="F215" s="36">
        <v>133.13</v>
      </c>
      <c r="G215" s="36">
        <v>131.26</v>
      </c>
      <c r="H215" s="36">
        <v>138.56</v>
      </c>
      <c r="I215" s="36">
        <v>140.43</v>
      </c>
      <c r="J215" s="36">
        <v>142.21</v>
      </c>
      <c r="K215" s="31">
        <v>138.65</v>
      </c>
      <c r="L215" s="31">
        <v>135</v>
      </c>
      <c r="M215" s="31">
        <v>91.279570000000007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223.49</v>
      </c>
      <c r="D216" s="36">
        <v>221.53</v>
      </c>
      <c r="E216" s="36">
        <v>217.56</v>
      </c>
      <c r="F216" s="36">
        <v>211.63</v>
      </c>
      <c r="G216" s="36">
        <v>207.66</v>
      </c>
      <c r="H216" s="36">
        <v>227.46</v>
      </c>
      <c r="I216" s="36">
        <v>231.42999999999998</v>
      </c>
      <c r="J216" s="36">
        <v>237.36</v>
      </c>
      <c r="K216" s="31">
        <v>225.5</v>
      </c>
      <c r="L216" s="31">
        <v>215.6</v>
      </c>
      <c r="M216" s="31">
        <v>323.58784000000003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1179.45</v>
      </c>
      <c r="D217" s="36">
        <v>1169.9833333333333</v>
      </c>
      <c r="E217" s="36">
        <v>1156.6166666666668</v>
      </c>
      <c r="F217" s="36">
        <v>1133.7833333333335</v>
      </c>
      <c r="G217" s="36">
        <v>1120.416666666667</v>
      </c>
      <c r="H217" s="36">
        <v>1192.8166666666666</v>
      </c>
      <c r="I217" s="36">
        <v>1206.1833333333329</v>
      </c>
      <c r="J217" s="36">
        <v>1229.0166666666664</v>
      </c>
      <c r="K217" s="31">
        <v>1183.3499999999999</v>
      </c>
      <c r="L217" s="31">
        <v>1147.1500000000001</v>
      </c>
      <c r="M217" s="31">
        <v>10.43324</v>
      </c>
      <c r="N217" s="1"/>
      <c r="O217" s="1"/>
    </row>
    <row r="218" spans="1:15" ht="12.75" customHeight="1">
      <c r="A218" s="54"/>
      <c r="B218" s="198"/>
      <c r="C218" s="282"/>
      <c r="D218" s="282"/>
      <c r="E218" s="282"/>
      <c r="F218" s="282"/>
      <c r="G218" s="282"/>
      <c r="H218" s="282"/>
      <c r="I218" s="282"/>
      <c r="J218" s="282"/>
      <c r="K218" s="282"/>
      <c r="L218" s="283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1"/>
      <c r="B1" s="372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45498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5" t="s">
        <v>16</v>
      </c>
      <c r="B9" s="367" t="s">
        <v>18</v>
      </c>
      <c r="C9" s="370" t="s">
        <v>20</v>
      </c>
      <c r="D9" s="370" t="s">
        <v>21</v>
      </c>
      <c r="E9" s="362" t="s">
        <v>22</v>
      </c>
      <c r="F9" s="363"/>
      <c r="G9" s="364"/>
      <c r="H9" s="362" t="s">
        <v>23</v>
      </c>
      <c r="I9" s="363"/>
      <c r="J9" s="364"/>
      <c r="K9" s="26"/>
      <c r="L9" s="27"/>
      <c r="M9" s="48"/>
      <c r="N9" s="1"/>
      <c r="O9" s="1"/>
    </row>
    <row r="10" spans="1:15" ht="42.75" customHeight="1">
      <c r="A10" s="366"/>
      <c r="B10" s="369"/>
      <c r="C10" s="369"/>
      <c r="D10" s="36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1021.2</v>
      </c>
      <c r="D11" s="36">
        <v>1019.4</v>
      </c>
      <c r="E11" s="36">
        <v>999.8</v>
      </c>
      <c r="F11" s="36">
        <v>978.4</v>
      </c>
      <c r="G11" s="36">
        <v>958.8</v>
      </c>
      <c r="H11" s="36">
        <v>1040.8</v>
      </c>
      <c r="I11" s="36">
        <v>1060.4000000000001</v>
      </c>
      <c r="J11" s="36">
        <v>1081.8</v>
      </c>
      <c r="K11" s="31">
        <v>1039</v>
      </c>
      <c r="L11" s="31">
        <v>998</v>
      </c>
      <c r="M11" s="31">
        <v>7.5073800000000004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38406</v>
      </c>
      <c r="D12" s="36">
        <v>38512.066666666666</v>
      </c>
      <c r="E12" s="36">
        <v>38144.133333333331</v>
      </c>
      <c r="F12" s="36">
        <v>37882.266666666663</v>
      </c>
      <c r="G12" s="36">
        <v>37514.333333333328</v>
      </c>
      <c r="H12" s="36">
        <v>38773.933333333334</v>
      </c>
      <c r="I12" s="36">
        <v>39141.866666666669</v>
      </c>
      <c r="J12" s="36">
        <v>39403.733333333337</v>
      </c>
      <c r="K12" s="31">
        <v>38880</v>
      </c>
      <c r="L12" s="31">
        <v>38250.199999999997</v>
      </c>
      <c r="M12" s="31">
        <v>2.4840000000000001E-2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7522.6</v>
      </c>
      <c r="D13" s="36">
        <v>7531.8499999999995</v>
      </c>
      <c r="E13" s="36">
        <v>7425.7499999999991</v>
      </c>
      <c r="F13" s="36">
        <v>7328.9</v>
      </c>
      <c r="G13" s="36">
        <v>7222.7999999999993</v>
      </c>
      <c r="H13" s="36">
        <v>7628.6999999999989</v>
      </c>
      <c r="I13" s="36">
        <v>7734.7999999999993</v>
      </c>
      <c r="J13" s="36">
        <v>7831.6499999999987</v>
      </c>
      <c r="K13" s="31">
        <v>7637.95</v>
      </c>
      <c r="L13" s="31">
        <v>7435</v>
      </c>
      <c r="M13" s="31">
        <v>3.8868100000000001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2619.35</v>
      </c>
      <c r="D14" s="36">
        <v>2630.6833333333329</v>
      </c>
      <c r="E14" s="36">
        <v>2601.5666666666657</v>
      </c>
      <c r="F14" s="36">
        <v>2583.7833333333328</v>
      </c>
      <c r="G14" s="36">
        <v>2554.6666666666656</v>
      </c>
      <c r="H14" s="36">
        <v>2648.4666666666658</v>
      </c>
      <c r="I14" s="36">
        <v>2677.5833333333335</v>
      </c>
      <c r="J14" s="36">
        <v>2695.3666666666659</v>
      </c>
      <c r="K14" s="31">
        <v>2659.8</v>
      </c>
      <c r="L14" s="31">
        <v>2612.9</v>
      </c>
      <c r="M14" s="31">
        <v>2.37514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4339.8500000000004</v>
      </c>
      <c r="D15" s="36">
        <v>4334.2833333333328</v>
      </c>
      <c r="E15" s="36">
        <v>4296.6166666666659</v>
      </c>
      <c r="F15" s="36">
        <v>4253.3833333333332</v>
      </c>
      <c r="G15" s="36">
        <v>4215.7166666666662</v>
      </c>
      <c r="H15" s="36">
        <v>4377.5166666666655</v>
      </c>
      <c r="I15" s="36">
        <v>4415.1833333333334</v>
      </c>
      <c r="J15" s="36">
        <v>4458.4166666666652</v>
      </c>
      <c r="K15" s="31">
        <v>4371.95</v>
      </c>
      <c r="L15" s="31">
        <v>4291.05</v>
      </c>
      <c r="M15" s="31">
        <v>0.31868999999999997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1487.6</v>
      </c>
      <c r="D16" s="36">
        <v>1492.2</v>
      </c>
      <c r="E16" s="36">
        <v>1469.4</v>
      </c>
      <c r="F16" s="36">
        <v>1451.2</v>
      </c>
      <c r="G16" s="36">
        <v>1428.4</v>
      </c>
      <c r="H16" s="36">
        <v>1510.4</v>
      </c>
      <c r="I16" s="36">
        <v>1533.1999999999998</v>
      </c>
      <c r="J16" s="36">
        <v>1551.4</v>
      </c>
      <c r="K16" s="31">
        <v>1515</v>
      </c>
      <c r="L16" s="31">
        <v>1474</v>
      </c>
      <c r="M16" s="31">
        <v>2.93899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659.55</v>
      </c>
      <c r="D17" s="36">
        <v>656.69999999999993</v>
      </c>
      <c r="E17" s="36">
        <v>650.09999999999991</v>
      </c>
      <c r="F17" s="36">
        <v>640.65</v>
      </c>
      <c r="G17" s="36">
        <v>634.04999999999995</v>
      </c>
      <c r="H17" s="36">
        <v>666.14999999999986</v>
      </c>
      <c r="I17" s="36">
        <v>672.75</v>
      </c>
      <c r="J17" s="36">
        <v>682.19999999999982</v>
      </c>
      <c r="K17" s="31">
        <v>663.3</v>
      </c>
      <c r="L17" s="31">
        <v>647.25</v>
      </c>
      <c r="M17" s="31">
        <v>54.55706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691.25</v>
      </c>
      <c r="D18" s="36">
        <v>690.25</v>
      </c>
      <c r="E18" s="36">
        <v>683.85</v>
      </c>
      <c r="F18" s="36">
        <v>676.45</v>
      </c>
      <c r="G18" s="36">
        <v>670.05000000000007</v>
      </c>
      <c r="H18" s="36">
        <v>697.65</v>
      </c>
      <c r="I18" s="36">
        <v>704.05000000000007</v>
      </c>
      <c r="J18" s="36">
        <v>711.44999999999993</v>
      </c>
      <c r="K18" s="31">
        <v>696.65</v>
      </c>
      <c r="L18" s="31">
        <v>682.85</v>
      </c>
      <c r="M18" s="31">
        <v>4.4771700000000001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1759.25</v>
      </c>
      <c r="D19" s="36">
        <v>1770.9166666666667</v>
      </c>
      <c r="E19" s="36">
        <v>1738.2833333333335</v>
      </c>
      <c r="F19" s="36">
        <v>1717.3166666666668</v>
      </c>
      <c r="G19" s="36">
        <v>1684.6833333333336</v>
      </c>
      <c r="H19" s="36">
        <v>1791.8833333333334</v>
      </c>
      <c r="I19" s="36">
        <v>1824.5166666666667</v>
      </c>
      <c r="J19" s="36">
        <v>1845.4833333333333</v>
      </c>
      <c r="K19" s="31">
        <v>1803.55</v>
      </c>
      <c r="L19" s="31">
        <v>1749.95</v>
      </c>
      <c r="M19" s="31">
        <v>0.96482000000000001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27701.1</v>
      </c>
      <c r="D20" s="36">
        <v>27715.333333333332</v>
      </c>
      <c r="E20" s="36">
        <v>27539.766666666663</v>
      </c>
      <c r="F20" s="36">
        <v>27378.433333333331</v>
      </c>
      <c r="G20" s="36">
        <v>27202.866666666661</v>
      </c>
      <c r="H20" s="36">
        <v>27876.666666666664</v>
      </c>
      <c r="I20" s="36">
        <v>28052.233333333337</v>
      </c>
      <c r="J20" s="36">
        <v>28213.566666666666</v>
      </c>
      <c r="K20" s="31">
        <v>27890.9</v>
      </c>
      <c r="L20" s="31">
        <v>27554</v>
      </c>
      <c r="M20" s="31">
        <v>6.3450000000000006E-2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1414.95</v>
      </c>
      <c r="D21" s="36">
        <v>1406.0333333333335</v>
      </c>
      <c r="E21" s="36">
        <v>1389.4666666666672</v>
      </c>
      <c r="F21" s="36">
        <v>1363.9833333333336</v>
      </c>
      <c r="G21" s="36">
        <v>1347.4166666666672</v>
      </c>
      <c r="H21" s="36">
        <v>1431.5166666666671</v>
      </c>
      <c r="I21" s="36">
        <v>1448.0833333333333</v>
      </c>
      <c r="J21" s="36">
        <v>1473.5666666666671</v>
      </c>
      <c r="K21" s="31">
        <v>1422.6</v>
      </c>
      <c r="L21" s="31">
        <v>1380.55</v>
      </c>
      <c r="M21" s="31">
        <v>2.0651799999999998</v>
      </c>
      <c r="N21" s="1"/>
      <c r="O21" s="1"/>
    </row>
    <row r="22" spans="1:15" ht="12" customHeight="1">
      <c r="A22" s="33">
        <v>12</v>
      </c>
      <c r="B22" s="53" t="s">
        <v>825</v>
      </c>
      <c r="C22" s="31">
        <v>1036.2</v>
      </c>
      <c r="D22" s="36">
        <v>1035.0666666666666</v>
      </c>
      <c r="E22" s="36">
        <v>1023.1333333333332</v>
      </c>
      <c r="F22" s="36">
        <v>1010.0666666666666</v>
      </c>
      <c r="G22" s="36">
        <v>998.13333333333321</v>
      </c>
      <c r="H22" s="36">
        <v>1048.1333333333332</v>
      </c>
      <c r="I22" s="36">
        <v>1060.0666666666666</v>
      </c>
      <c r="J22" s="36">
        <v>1073.1333333333332</v>
      </c>
      <c r="K22" s="31">
        <v>1047</v>
      </c>
      <c r="L22" s="31">
        <v>1022</v>
      </c>
      <c r="M22" s="31">
        <v>9.2851800000000004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2970.7</v>
      </c>
      <c r="D23" s="36">
        <v>2979.1666666666665</v>
      </c>
      <c r="E23" s="36">
        <v>2950.833333333333</v>
      </c>
      <c r="F23" s="36">
        <v>2930.9666666666667</v>
      </c>
      <c r="G23" s="36">
        <v>2902.6333333333332</v>
      </c>
      <c r="H23" s="36">
        <v>2999.0333333333328</v>
      </c>
      <c r="I23" s="36">
        <v>3027.3666666666659</v>
      </c>
      <c r="J23" s="36">
        <v>3047.2333333333327</v>
      </c>
      <c r="K23" s="31">
        <v>3007.5</v>
      </c>
      <c r="L23" s="31">
        <v>2959.3</v>
      </c>
      <c r="M23" s="31">
        <v>6.9370200000000004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1716</v>
      </c>
      <c r="D24" s="36">
        <v>1725.1000000000001</v>
      </c>
      <c r="E24" s="36">
        <v>1702.2000000000003</v>
      </c>
      <c r="F24" s="36">
        <v>1688.4</v>
      </c>
      <c r="G24" s="36">
        <v>1665.5000000000002</v>
      </c>
      <c r="H24" s="36">
        <v>1738.9000000000003</v>
      </c>
      <c r="I24" s="36">
        <v>1761.8000000000004</v>
      </c>
      <c r="J24" s="36">
        <v>1775.6000000000004</v>
      </c>
      <c r="K24" s="31">
        <v>1748</v>
      </c>
      <c r="L24" s="31">
        <v>1711.3</v>
      </c>
      <c r="M24" s="31">
        <v>5.3519699999999997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1484.8</v>
      </c>
      <c r="D25" s="36">
        <v>1492.7833333333335</v>
      </c>
      <c r="E25" s="36">
        <v>1472.0166666666671</v>
      </c>
      <c r="F25" s="36">
        <v>1459.2333333333336</v>
      </c>
      <c r="G25" s="36">
        <v>1438.4666666666672</v>
      </c>
      <c r="H25" s="36">
        <v>1505.5666666666671</v>
      </c>
      <c r="I25" s="36">
        <v>1526.3333333333335</v>
      </c>
      <c r="J25" s="36">
        <v>1539.116666666667</v>
      </c>
      <c r="K25" s="31">
        <v>1513.55</v>
      </c>
      <c r="L25" s="31">
        <v>1480</v>
      </c>
      <c r="M25" s="31">
        <v>22.014420000000001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694.7</v>
      </c>
      <c r="D26" s="36">
        <v>698.98333333333323</v>
      </c>
      <c r="E26" s="36">
        <v>688.26666666666642</v>
      </c>
      <c r="F26" s="36">
        <v>681.83333333333314</v>
      </c>
      <c r="G26" s="36">
        <v>671.11666666666633</v>
      </c>
      <c r="H26" s="36">
        <v>705.41666666666652</v>
      </c>
      <c r="I26" s="36">
        <v>716.13333333333344</v>
      </c>
      <c r="J26" s="36">
        <v>722.56666666666661</v>
      </c>
      <c r="K26" s="31">
        <v>709.7</v>
      </c>
      <c r="L26" s="31">
        <v>692.55</v>
      </c>
      <c r="M26" s="31">
        <v>22.108029999999999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890.45</v>
      </c>
      <c r="D27" s="36">
        <v>888.65</v>
      </c>
      <c r="E27" s="36">
        <v>882.3</v>
      </c>
      <c r="F27" s="36">
        <v>874.15</v>
      </c>
      <c r="G27" s="36">
        <v>867.8</v>
      </c>
      <c r="H27" s="36">
        <v>896.8</v>
      </c>
      <c r="I27" s="36">
        <v>903.15000000000009</v>
      </c>
      <c r="J27" s="36">
        <v>911.3</v>
      </c>
      <c r="K27" s="31">
        <v>895</v>
      </c>
      <c r="L27" s="31">
        <v>880.5</v>
      </c>
      <c r="M27" s="31">
        <v>39.712569999999999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325.2</v>
      </c>
      <c r="D28" s="36">
        <v>325.63333333333327</v>
      </c>
      <c r="E28" s="36">
        <v>322.86666666666656</v>
      </c>
      <c r="F28" s="36">
        <v>320.5333333333333</v>
      </c>
      <c r="G28" s="36">
        <v>317.76666666666659</v>
      </c>
      <c r="H28" s="36">
        <v>327.96666666666653</v>
      </c>
      <c r="I28" s="36">
        <v>330.73333333333329</v>
      </c>
      <c r="J28" s="36">
        <v>333.06666666666649</v>
      </c>
      <c r="K28" s="31">
        <v>328.4</v>
      </c>
      <c r="L28" s="31">
        <v>323.3</v>
      </c>
      <c r="M28" s="31">
        <v>9.8372700000000002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215.51</v>
      </c>
      <c r="D29" s="36">
        <v>215.83666666666667</v>
      </c>
      <c r="E29" s="36">
        <v>213.88333333333335</v>
      </c>
      <c r="F29" s="36">
        <v>212.25666666666669</v>
      </c>
      <c r="G29" s="36">
        <v>210.30333333333337</v>
      </c>
      <c r="H29" s="36">
        <v>217.46333333333334</v>
      </c>
      <c r="I29" s="36">
        <v>219.41666666666666</v>
      </c>
      <c r="J29" s="36">
        <v>221.04333333333332</v>
      </c>
      <c r="K29" s="31">
        <v>217.79</v>
      </c>
      <c r="L29" s="31">
        <v>214.21</v>
      </c>
      <c r="M29" s="31">
        <v>27.843050000000002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322.2</v>
      </c>
      <c r="D30" s="36">
        <v>320.08333333333331</v>
      </c>
      <c r="E30" s="36">
        <v>315.66666666666663</v>
      </c>
      <c r="F30" s="36">
        <v>309.13333333333333</v>
      </c>
      <c r="G30" s="36">
        <v>304.71666666666664</v>
      </c>
      <c r="H30" s="36">
        <v>326.61666666666662</v>
      </c>
      <c r="I30" s="36">
        <v>331.03333333333325</v>
      </c>
      <c r="J30" s="36">
        <v>337.56666666666661</v>
      </c>
      <c r="K30" s="31">
        <v>324.5</v>
      </c>
      <c r="L30" s="31">
        <v>313.55</v>
      </c>
      <c r="M30" s="31">
        <v>36.002769999999998</v>
      </c>
      <c r="N30" s="1"/>
      <c r="O30" s="1"/>
    </row>
    <row r="31" spans="1:15" ht="12.75" customHeight="1">
      <c r="A31" s="33">
        <v>21</v>
      </c>
      <c r="B31" s="53" t="s">
        <v>891</v>
      </c>
      <c r="C31" s="31">
        <v>874.95</v>
      </c>
      <c r="D31" s="36">
        <v>863.31666666666661</v>
      </c>
      <c r="E31" s="36">
        <v>846.63333333333321</v>
      </c>
      <c r="F31" s="36">
        <v>818.31666666666661</v>
      </c>
      <c r="G31" s="36">
        <v>801.63333333333321</v>
      </c>
      <c r="H31" s="36">
        <v>891.63333333333321</v>
      </c>
      <c r="I31" s="36">
        <v>908.31666666666661</v>
      </c>
      <c r="J31" s="36">
        <v>936.63333333333321</v>
      </c>
      <c r="K31" s="31">
        <v>880</v>
      </c>
      <c r="L31" s="31">
        <v>835</v>
      </c>
      <c r="M31" s="31">
        <v>2.8551000000000002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919</v>
      </c>
      <c r="D32" s="36">
        <v>913</v>
      </c>
      <c r="E32" s="36">
        <v>896</v>
      </c>
      <c r="F32" s="36">
        <v>873</v>
      </c>
      <c r="G32" s="36">
        <v>856</v>
      </c>
      <c r="H32" s="36">
        <v>936</v>
      </c>
      <c r="I32" s="36">
        <v>953</v>
      </c>
      <c r="J32" s="36">
        <v>976</v>
      </c>
      <c r="K32" s="31">
        <v>930</v>
      </c>
      <c r="L32" s="31">
        <v>890</v>
      </c>
      <c r="M32" s="31">
        <v>1.46339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1402.95</v>
      </c>
      <c r="D33" s="36">
        <v>1398.3333333333333</v>
      </c>
      <c r="E33" s="36">
        <v>1377.6666666666665</v>
      </c>
      <c r="F33" s="36">
        <v>1352.3833333333332</v>
      </c>
      <c r="G33" s="36">
        <v>1331.7166666666665</v>
      </c>
      <c r="H33" s="36">
        <v>1423.6166666666666</v>
      </c>
      <c r="I33" s="36">
        <v>1444.2833333333331</v>
      </c>
      <c r="J33" s="36">
        <v>1469.5666666666666</v>
      </c>
      <c r="K33" s="31">
        <v>1419</v>
      </c>
      <c r="L33" s="31">
        <v>1373.05</v>
      </c>
      <c r="M33" s="31">
        <v>2.6288999999999998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2384.6999999999998</v>
      </c>
      <c r="D34" s="36">
        <v>2363.6</v>
      </c>
      <c r="E34" s="36">
        <v>2337.2999999999997</v>
      </c>
      <c r="F34" s="36">
        <v>2289.8999999999996</v>
      </c>
      <c r="G34" s="36">
        <v>2263.5999999999995</v>
      </c>
      <c r="H34" s="36">
        <v>2411</v>
      </c>
      <c r="I34" s="36">
        <v>2437.3000000000002</v>
      </c>
      <c r="J34" s="36">
        <v>2484.7000000000003</v>
      </c>
      <c r="K34" s="31">
        <v>2389.9</v>
      </c>
      <c r="L34" s="31">
        <v>2316.1999999999998</v>
      </c>
      <c r="M34" s="31">
        <v>0.79166000000000003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1175.4000000000001</v>
      </c>
      <c r="D35" s="36">
        <v>1147.0833333333335</v>
      </c>
      <c r="E35" s="36">
        <v>1101.2166666666669</v>
      </c>
      <c r="F35" s="36">
        <v>1027.0333333333335</v>
      </c>
      <c r="G35" s="36">
        <v>981.16666666666697</v>
      </c>
      <c r="H35" s="36">
        <v>1221.2666666666669</v>
      </c>
      <c r="I35" s="36">
        <v>1267.1333333333337</v>
      </c>
      <c r="J35" s="36">
        <v>1341.3166666666668</v>
      </c>
      <c r="K35" s="31">
        <v>1192.95</v>
      </c>
      <c r="L35" s="31">
        <v>1072.9000000000001</v>
      </c>
      <c r="M35" s="31">
        <v>13.19516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5193.1499999999996</v>
      </c>
      <c r="D36" s="36">
        <v>5208.5166666666664</v>
      </c>
      <c r="E36" s="36">
        <v>5145.2833333333328</v>
      </c>
      <c r="F36" s="36">
        <v>5097.4166666666661</v>
      </c>
      <c r="G36" s="36">
        <v>5034.1833333333325</v>
      </c>
      <c r="H36" s="36">
        <v>5256.3833333333332</v>
      </c>
      <c r="I36" s="36">
        <v>5319.6166666666668</v>
      </c>
      <c r="J36" s="36">
        <v>5367.4833333333336</v>
      </c>
      <c r="K36" s="31">
        <v>5271.75</v>
      </c>
      <c r="L36" s="31">
        <v>5160.6499999999996</v>
      </c>
      <c r="M36" s="31">
        <v>1.12401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2017.9</v>
      </c>
      <c r="D37" s="36">
        <v>2027.0333333333335</v>
      </c>
      <c r="E37" s="36">
        <v>1998.8666666666672</v>
      </c>
      <c r="F37" s="36">
        <v>1979.8333333333337</v>
      </c>
      <c r="G37" s="36">
        <v>1951.6666666666674</v>
      </c>
      <c r="H37" s="36">
        <v>2046.0666666666671</v>
      </c>
      <c r="I37" s="36">
        <v>2074.2333333333336</v>
      </c>
      <c r="J37" s="36">
        <v>2093.2666666666669</v>
      </c>
      <c r="K37" s="31">
        <v>2055.1999999999998</v>
      </c>
      <c r="L37" s="31">
        <v>2008</v>
      </c>
      <c r="M37" s="31">
        <v>0.25333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63.2</v>
      </c>
      <c r="D38" s="36">
        <v>63.243333333333339</v>
      </c>
      <c r="E38" s="36">
        <v>62.856666666666676</v>
      </c>
      <c r="F38" s="36">
        <v>62.513333333333335</v>
      </c>
      <c r="G38" s="36">
        <v>62.126666666666672</v>
      </c>
      <c r="H38" s="36">
        <v>63.58666666666668</v>
      </c>
      <c r="I38" s="36">
        <v>63.973333333333336</v>
      </c>
      <c r="J38" s="36">
        <v>64.316666666666691</v>
      </c>
      <c r="K38" s="31">
        <v>63.63</v>
      </c>
      <c r="L38" s="31">
        <v>62.9</v>
      </c>
      <c r="M38" s="31">
        <v>13.78795</v>
      </c>
      <c r="N38" s="1"/>
      <c r="O38" s="1"/>
    </row>
    <row r="39" spans="1:15" ht="12.75" customHeight="1">
      <c r="A39" s="33">
        <v>29</v>
      </c>
      <c r="B39" s="53" t="s">
        <v>826</v>
      </c>
      <c r="C39" s="31">
        <v>27.07</v>
      </c>
      <c r="D39" s="36">
        <v>26.563333333333333</v>
      </c>
      <c r="E39" s="36">
        <v>25.856666666666666</v>
      </c>
      <c r="F39" s="36">
        <v>24.643333333333334</v>
      </c>
      <c r="G39" s="36">
        <v>23.936666666666667</v>
      </c>
      <c r="H39" s="36">
        <v>27.776666666666664</v>
      </c>
      <c r="I39" s="36">
        <v>28.483333333333327</v>
      </c>
      <c r="J39" s="36">
        <v>29.696666666666662</v>
      </c>
      <c r="K39" s="31">
        <v>27.27</v>
      </c>
      <c r="L39" s="31">
        <v>25.35</v>
      </c>
      <c r="M39" s="31">
        <v>313.27733999999998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1573.7</v>
      </c>
      <c r="D40" s="36">
        <v>1570.5333333333335</v>
      </c>
      <c r="E40" s="36">
        <v>1535.0666666666671</v>
      </c>
      <c r="F40" s="36">
        <v>1496.4333333333336</v>
      </c>
      <c r="G40" s="36">
        <v>1460.9666666666672</v>
      </c>
      <c r="H40" s="36">
        <v>1609.166666666667</v>
      </c>
      <c r="I40" s="36">
        <v>1644.6333333333337</v>
      </c>
      <c r="J40" s="36">
        <v>1683.2666666666669</v>
      </c>
      <c r="K40" s="31">
        <v>1606</v>
      </c>
      <c r="L40" s="31">
        <v>1531.9</v>
      </c>
      <c r="M40" s="31">
        <v>13.362869999999999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4311.95</v>
      </c>
      <c r="D41" s="36">
        <v>4289.1333333333341</v>
      </c>
      <c r="E41" s="36">
        <v>4228.2666666666682</v>
      </c>
      <c r="F41" s="36">
        <v>4144.5833333333339</v>
      </c>
      <c r="G41" s="36">
        <v>4083.7166666666681</v>
      </c>
      <c r="H41" s="36">
        <v>4372.8166666666684</v>
      </c>
      <c r="I41" s="36">
        <v>4433.6833333333352</v>
      </c>
      <c r="J41" s="36">
        <v>4517.3666666666686</v>
      </c>
      <c r="K41" s="31">
        <v>4350</v>
      </c>
      <c r="L41" s="31">
        <v>4205.45</v>
      </c>
      <c r="M41" s="31">
        <v>0.84321000000000002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682.4</v>
      </c>
      <c r="D42" s="36">
        <v>685.16666666666663</v>
      </c>
      <c r="E42" s="36">
        <v>677.33333333333326</v>
      </c>
      <c r="F42" s="36">
        <v>672.26666666666665</v>
      </c>
      <c r="G42" s="36">
        <v>664.43333333333328</v>
      </c>
      <c r="H42" s="36">
        <v>690.23333333333323</v>
      </c>
      <c r="I42" s="36">
        <v>698.06666666666649</v>
      </c>
      <c r="J42" s="36">
        <v>703.13333333333321</v>
      </c>
      <c r="K42" s="31">
        <v>693</v>
      </c>
      <c r="L42" s="31">
        <v>680.1</v>
      </c>
      <c r="M42" s="31">
        <v>11.57565</v>
      </c>
      <c r="N42" s="1"/>
      <c r="O42" s="1"/>
    </row>
    <row r="43" spans="1:15" ht="12.75" customHeight="1">
      <c r="A43" s="33">
        <v>33</v>
      </c>
      <c r="B43" s="53" t="s">
        <v>855</v>
      </c>
      <c r="C43" s="31">
        <v>3796.4</v>
      </c>
      <c r="D43" s="36">
        <v>3804.2333333333336</v>
      </c>
      <c r="E43" s="36">
        <v>3752.166666666667</v>
      </c>
      <c r="F43" s="36">
        <v>3707.9333333333334</v>
      </c>
      <c r="G43" s="36">
        <v>3655.8666666666668</v>
      </c>
      <c r="H43" s="36">
        <v>3848.4666666666672</v>
      </c>
      <c r="I43" s="36">
        <v>3900.5333333333338</v>
      </c>
      <c r="J43" s="36">
        <v>3944.7666666666673</v>
      </c>
      <c r="K43" s="31">
        <v>3856.3</v>
      </c>
      <c r="L43" s="31">
        <v>3760</v>
      </c>
      <c r="M43" s="31">
        <v>0.37203000000000003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2181.25</v>
      </c>
      <c r="D44" s="36">
        <v>2198.5166666666669</v>
      </c>
      <c r="E44" s="36">
        <v>2145.4333333333338</v>
      </c>
      <c r="F44" s="36">
        <v>2109.6166666666668</v>
      </c>
      <c r="G44" s="36">
        <v>2056.5333333333338</v>
      </c>
      <c r="H44" s="36">
        <v>2234.3333333333339</v>
      </c>
      <c r="I44" s="36">
        <v>2287.416666666667</v>
      </c>
      <c r="J44" s="36">
        <v>2323.233333333334</v>
      </c>
      <c r="K44" s="31">
        <v>2251.6</v>
      </c>
      <c r="L44" s="31">
        <v>2162.6999999999998</v>
      </c>
      <c r="M44" s="31">
        <v>9.1069999999999993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793.65</v>
      </c>
      <c r="D45" s="36">
        <v>795.26666666666677</v>
      </c>
      <c r="E45" s="36">
        <v>785.53333333333353</v>
      </c>
      <c r="F45" s="36">
        <v>777.41666666666674</v>
      </c>
      <c r="G45" s="36">
        <v>767.68333333333351</v>
      </c>
      <c r="H45" s="36">
        <v>803.38333333333355</v>
      </c>
      <c r="I45" s="36">
        <v>813.1166666666669</v>
      </c>
      <c r="J45" s="36">
        <v>821.23333333333358</v>
      </c>
      <c r="K45" s="31">
        <v>805</v>
      </c>
      <c r="L45" s="31">
        <v>787.15</v>
      </c>
      <c r="M45" s="31">
        <v>1.49597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8086.9</v>
      </c>
      <c r="D46" s="36">
        <v>8112.3166666666657</v>
      </c>
      <c r="E46" s="36">
        <v>8024.5833333333321</v>
      </c>
      <c r="F46" s="36">
        <v>7962.2666666666664</v>
      </c>
      <c r="G46" s="36">
        <v>7874.5333333333328</v>
      </c>
      <c r="H46" s="36">
        <v>8174.6333333333314</v>
      </c>
      <c r="I46" s="36">
        <v>8262.366666666665</v>
      </c>
      <c r="J46" s="36">
        <v>8324.6833333333307</v>
      </c>
      <c r="K46" s="31">
        <v>8200.0499999999993</v>
      </c>
      <c r="L46" s="31">
        <v>8050</v>
      </c>
      <c r="M46" s="31">
        <v>1.1309499999999999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6422.6</v>
      </c>
      <c r="D47" s="36">
        <v>6405.5333333333328</v>
      </c>
      <c r="E47" s="36">
        <v>6367.1166666666659</v>
      </c>
      <c r="F47" s="36">
        <v>6311.6333333333332</v>
      </c>
      <c r="G47" s="36">
        <v>6273.2166666666662</v>
      </c>
      <c r="H47" s="36">
        <v>6461.0166666666655</v>
      </c>
      <c r="I47" s="36">
        <v>6499.4333333333334</v>
      </c>
      <c r="J47" s="36">
        <v>6554.9166666666652</v>
      </c>
      <c r="K47" s="31">
        <v>6443.95</v>
      </c>
      <c r="L47" s="31">
        <v>6350.05</v>
      </c>
      <c r="M47" s="31">
        <v>3.0959400000000001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539.25</v>
      </c>
      <c r="D48" s="36">
        <v>532.19999999999993</v>
      </c>
      <c r="E48" s="36">
        <v>523.39999999999986</v>
      </c>
      <c r="F48" s="36">
        <v>507.54999999999995</v>
      </c>
      <c r="G48" s="36">
        <v>498.74999999999989</v>
      </c>
      <c r="H48" s="36">
        <v>548.04999999999984</v>
      </c>
      <c r="I48" s="36">
        <v>556.8499999999998</v>
      </c>
      <c r="J48" s="36">
        <v>572.69999999999982</v>
      </c>
      <c r="K48" s="31">
        <v>541</v>
      </c>
      <c r="L48" s="31">
        <v>516.35</v>
      </c>
      <c r="M48" s="31">
        <v>24.245450000000002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320.10000000000002</v>
      </c>
      <c r="D49" s="36">
        <v>321.0333333333333</v>
      </c>
      <c r="E49" s="36">
        <v>316.61666666666662</v>
      </c>
      <c r="F49" s="36">
        <v>313.13333333333333</v>
      </c>
      <c r="G49" s="36">
        <v>308.71666666666664</v>
      </c>
      <c r="H49" s="36">
        <v>324.51666666666659</v>
      </c>
      <c r="I49" s="36">
        <v>328.93333333333334</v>
      </c>
      <c r="J49" s="36">
        <v>332.41666666666657</v>
      </c>
      <c r="K49" s="31">
        <v>325.45</v>
      </c>
      <c r="L49" s="31">
        <v>317.55</v>
      </c>
      <c r="M49" s="31">
        <v>3.5613299999999999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741.55</v>
      </c>
      <c r="D50" s="36">
        <v>726.81666666666661</v>
      </c>
      <c r="E50" s="36">
        <v>706.23333333333323</v>
      </c>
      <c r="F50" s="36">
        <v>670.91666666666663</v>
      </c>
      <c r="G50" s="36">
        <v>650.33333333333326</v>
      </c>
      <c r="H50" s="36">
        <v>762.13333333333321</v>
      </c>
      <c r="I50" s="36">
        <v>782.7166666666667</v>
      </c>
      <c r="J50" s="36">
        <v>818.03333333333319</v>
      </c>
      <c r="K50" s="31">
        <v>747.4</v>
      </c>
      <c r="L50" s="31">
        <v>691.5</v>
      </c>
      <c r="M50" s="31">
        <v>9.7243300000000001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692.3</v>
      </c>
      <c r="D51" s="36">
        <v>693.11666666666667</v>
      </c>
      <c r="E51" s="36">
        <v>681.2833333333333</v>
      </c>
      <c r="F51" s="36">
        <v>670.26666666666665</v>
      </c>
      <c r="G51" s="36">
        <v>658.43333333333328</v>
      </c>
      <c r="H51" s="36">
        <v>704.13333333333333</v>
      </c>
      <c r="I51" s="36">
        <v>715.96666666666658</v>
      </c>
      <c r="J51" s="36">
        <v>726.98333333333335</v>
      </c>
      <c r="K51" s="31">
        <v>704.95</v>
      </c>
      <c r="L51" s="31">
        <v>682.1</v>
      </c>
      <c r="M51" s="31">
        <v>3.4761099999999998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232.5</v>
      </c>
      <c r="D52" s="36">
        <v>231.04999999999998</v>
      </c>
      <c r="E52" s="36">
        <v>228.59999999999997</v>
      </c>
      <c r="F52" s="36">
        <v>224.7</v>
      </c>
      <c r="G52" s="36">
        <v>222.24999999999997</v>
      </c>
      <c r="H52" s="36">
        <v>234.94999999999996</v>
      </c>
      <c r="I52" s="36">
        <v>237.39999999999995</v>
      </c>
      <c r="J52" s="36">
        <v>241.29999999999995</v>
      </c>
      <c r="K52" s="31">
        <v>233.5</v>
      </c>
      <c r="L52" s="31">
        <v>227.15</v>
      </c>
      <c r="M52" s="31">
        <v>67.249380000000002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2912.8</v>
      </c>
      <c r="D53" s="36">
        <v>2908.6666666666665</v>
      </c>
      <c r="E53" s="36">
        <v>2890.333333333333</v>
      </c>
      <c r="F53" s="36">
        <v>2867.8666666666663</v>
      </c>
      <c r="G53" s="36">
        <v>2849.5333333333328</v>
      </c>
      <c r="H53" s="36">
        <v>2931.1333333333332</v>
      </c>
      <c r="I53" s="36">
        <v>2949.4666666666662</v>
      </c>
      <c r="J53" s="36">
        <v>2971.9333333333334</v>
      </c>
      <c r="K53" s="31">
        <v>2927</v>
      </c>
      <c r="L53" s="31">
        <v>2886.2</v>
      </c>
      <c r="M53" s="31">
        <v>14.761480000000001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321.85000000000002</v>
      </c>
      <c r="D54" s="36">
        <v>322.28333333333336</v>
      </c>
      <c r="E54" s="36">
        <v>319.01666666666671</v>
      </c>
      <c r="F54" s="36">
        <v>316.18333333333334</v>
      </c>
      <c r="G54" s="36">
        <v>312.91666666666669</v>
      </c>
      <c r="H54" s="36">
        <v>325.11666666666673</v>
      </c>
      <c r="I54" s="36">
        <v>328.38333333333338</v>
      </c>
      <c r="J54" s="36">
        <v>331.21666666666675</v>
      </c>
      <c r="K54" s="31">
        <v>325.55</v>
      </c>
      <c r="L54" s="31">
        <v>319.45</v>
      </c>
      <c r="M54" s="31">
        <v>13.67773</v>
      </c>
      <c r="N54" s="1"/>
      <c r="O54" s="1"/>
    </row>
    <row r="55" spans="1:15" ht="12.75" customHeight="1">
      <c r="A55" s="33">
        <v>45</v>
      </c>
      <c r="B55" s="53" t="s">
        <v>856</v>
      </c>
      <c r="C55" s="31">
        <v>7081.7</v>
      </c>
      <c r="D55" s="36">
        <v>7048.6000000000013</v>
      </c>
      <c r="E55" s="36">
        <v>6908.2000000000025</v>
      </c>
      <c r="F55" s="36">
        <v>6734.7000000000016</v>
      </c>
      <c r="G55" s="36">
        <v>6594.3000000000029</v>
      </c>
      <c r="H55" s="36">
        <v>7222.1000000000022</v>
      </c>
      <c r="I55" s="36">
        <v>7362.5000000000018</v>
      </c>
      <c r="J55" s="36">
        <v>7536.0000000000018</v>
      </c>
      <c r="K55" s="31">
        <v>7189</v>
      </c>
      <c r="L55" s="31">
        <v>6875.1</v>
      </c>
      <c r="M55" s="31">
        <v>1.1781299999999999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2199.5500000000002</v>
      </c>
      <c r="D56" s="36">
        <v>2210.0333333333333</v>
      </c>
      <c r="E56" s="36">
        <v>2184.0666666666666</v>
      </c>
      <c r="F56" s="36">
        <v>2168.5833333333335</v>
      </c>
      <c r="G56" s="36">
        <v>2142.6166666666668</v>
      </c>
      <c r="H56" s="36">
        <v>2225.5166666666664</v>
      </c>
      <c r="I56" s="36">
        <v>2251.4833333333327</v>
      </c>
      <c r="J56" s="36">
        <v>2266.9666666666662</v>
      </c>
      <c r="K56" s="31">
        <v>2236</v>
      </c>
      <c r="L56" s="31">
        <v>2194.5500000000002</v>
      </c>
      <c r="M56" s="31">
        <v>2.3474599999999999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7310.6</v>
      </c>
      <c r="D57" s="36">
        <v>7295.333333333333</v>
      </c>
      <c r="E57" s="36">
        <v>7241.2666666666664</v>
      </c>
      <c r="F57" s="36">
        <v>7171.9333333333334</v>
      </c>
      <c r="G57" s="36">
        <v>7117.8666666666668</v>
      </c>
      <c r="H57" s="36">
        <v>7364.6666666666661</v>
      </c>
      <c r="I57" s="36">
        <v>7418.7333333333336</v>
      </c>
      <c r="J57" s="36">
        <v>7488.0666666666657</v>
      </c>
      <c r="K57" s="31">
        <v>7349.4</v>
      </c>
      <c r="L57" s="31">
        <v>7226</v>
      </c>
      <c r="M57" s="31">
        <v>0.44061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1353.7</v>
      </c>
      <c r="D58" s="36">
        <v>1356.2</v>
      </c>
      <c r="E58" s="36">
        <v>1345.7</v>
      </c>
      <c r="F58" s="36">
        <v>1337.7</v>
      </c>
      <c r="G58" s="36">
        <v>1327.2</v>
      </c>
      <c r="H58" s="36">
        <v>1364.2</v>
      </c>
      <c r="I58" s="36">
        <v>1374.7</v>
      </c>
      <c r="J58" s="36">
        <v>1382.7</v>
      </c>
      <c r="K58" s="31">
        <v>1366.7</v>
      </c>
      <c r="L58" s="31">
        <v>1348.2</v>
      </c>
      <c r="M58" s="31">
        <v>5.0476000000000001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734.75</v>
      </c>
      <c r="D59" s="36">
        <v>717.08333333333337</v>
      </c>
      <c r="E59" s="36">
        <v>669.76666666666677</v>
      </c>
      <c r="F59" s="36">
        <v>604.78333333333342</v>
      </c>
      <c r="G59" s="36">
        <v>557.46666666666681</v>
      </c>
      <c r="H59" s="36">
        <v>782.06666666666672</v>
      </c>
      <c r="I59" s="36">
        <v>829.38333333333333</v>
      </c>
      <c r="J59" s="36">
        <v>894.36666666666667</v>
      </c>
      <c r="K59" s="31">
        <v>764.4</v>
      </c>
      <c r="L59" s="31">
        <v>652.1</v>
      </c>
      <c r="M59" s="31">
        <v>300.63997999999998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5158.45</v>
      </c>
      <c r="D60" s="36">
        <v>5148.7</v>
      </c>
      <c r="E60" s="36">
        <v>5092.3999999999996</v>
      </c>
      <c r="F60" s="36">
        <v>5026.3499999999995</v>
      </c>
      <c r="G60" s="36">
        <v>4970.0499999999993</v>
      </c>
      <c r="H60" s="36">
        <v>5214.75</v>
      </c>
      <c r="I60" s="36">
        <v>5271.0500000000011</v>
      </c>
      <c r="J60" s="36">
        <v>5337.1</v>
      </c>
      <c r="K60" s="31">
        <v>5205</v>
      </c>
      <c r="L60" s="31">
        <v>5082.6499999999996</v>
      </c>
      <c r="M60" s="31">
        <v>6.3015499999999998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1239.25</v>
      </c>
      <c r="D61" s="36">
        <v>1244.4166666666667</v>
      </c>
      <c r="E61" s="36">
        <v>1221.4833333333336</v>
      </c>
      <c r="F61" s="36">
        <v>1203.7166666666669</v>
      </c>
      <c r="G61" s="36">
        <v>1180.7833333333338</v>
      </c>
      <c r="H61" s="36">
        <v>1262.1833333333334</v>
      </c>
      <c r="I61" s="36">
        <v>1285.1166666666663</v>
      </c>
      <c r="J61" s="36">
        <v>1302.8833333333332</v>
      </c>
      <c r="K61" s="31">
        <v>1267.3499999999999</v>
      </c>
      <c r="L61" s="31">
        <v>1226.6500000000001</v>
      </c>
      <c r="M61" s="31">
        <v>103.4486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4595.6499999999996</v>
      </c>
      <c r="D62" s="36">
        <v>4640.3666666666659</v>
      </c>
      <c r="E62" s="36">
        <v>4535.7333333333318</v>
      </c>
      <c r="F62" s="36">
        <v>4475.8166666666657</v>
      </c>
      <c r="G62" s="36">
        <v>4371.1833333333316</v>
      </c>
      <c r="H62" s="36">
        <v>4700.2833333333319</v>
      </c>
      <c r="I62" s="36">
        <v>4804.9166666666652</v>
      </c>
      <c r="J62" s="36">
        <v>4864.8333333333321</v>
      </c>
      <c r="K62" s="31">
        <v>4745</v>
      </c>
      <c r="L62" s="31">
        <v>4580.45</v>
      </c>
      <c r="M62" s="31">
        <v>3.1139700000000001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340.55</v>
      </c>
      <c r="D63" s="36">
        <v>337.9666666666667</v>
      </c>
      <c r="E63" s="36">
        <v>334.38333333333338</v>
      </c>
      <c r="F63" s="36">
        <v>328.2166666666667</v>
      </c>
      <c r="G63" s="36">
        <v>324.63333333333338</v>
      </c>
      <c r="H63" s="36">
        <v>344.13333333333338</v>
      </c>
      <c r="I63" s="36">
        <v>347.71666666666664</v>
      </c>
      <c r="J63" s="36">
        <v>353.88333333333338</v>
      </c>
      <c r="K63" s="31">
        <v>341.55</v>
      </c>
      <c r="L63" s="31">
        <v>331.8</v>
      </c>
      <c r="M63" s="31">
        <v>25.974080000000001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2413.5</v>
      </c>
      <c r="D64" s="36">
        <v>2364.0333333333333</v>
      </c>
      <c r="E64" s="36">
        <v>2293.0666666666666</v>
      </c>
      <c r="F64" s="36">
        <v>2172.6333333333332</v>
      </c>
      <c r="G64" s="36">
        <v>2101.6666666666665</v>
      </c>
      <c r="H64" s="36">
        <v>2484.4666666666667</v>
      </c>
      <c r="I64" s="36">
        <v>2555.4333333333329</v>
      </c>
      <c r="J64" s="36">
        <v>2675.8666666666668</v>
      </c>
      <c r="K64" s="31">
        <v>2435</v>
      </c>
      <c r="L64" s="31">
        <v>2243.6</v>
      </c>
      <c r="M64" s="31">
        <v>21.558879999999998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9260.2000000000007</v>
      </c>
      <c r="D65" s="36">
        <v>9294.3000000000011</v>
      </c>
      <c r="E65" s="36">
        <v>9215.9000000000015</v>
      </c>
      <c r="F65" s="36">
        <v>9171.6</v>
      </c>
      <c r="G65" s="36">
        <v>9093.2000000000007</v>
      </c>
      <c r="H65" s="36">
        <v>9338.6000000000022</v>
      </c>
      <c r="I65" s="36">
        <v>9417</v>
      </c>
      <c r="J65" s="36">
        <v>9461.3000000000029</v>
      </c>
      <c r="K65" s="31">
        <v>9372.7000000000007</v>
      </c>
      <c r="L65" s="31">
        <v>9250</v>
      </c>
      <c r="M65" s="31">
        <v>2.8321299999999998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6607.15</v>
      </c>
      <c r="D66" s="36">
        <v>6600.9666666666662</v>
      </c>
      <c r="E66" s="36">
        <v>6547.2333333333327</v>
      </c>
      <c r="F66" s="36">
        <v>6487.3166666666666</v>
      </c>
      <c r="G66" s="36">
        <v>6433.583333333333</v>
      </c>
      <c r="H66" s="36">
        <v>6660.8833333333323</v>
      </c>
      <c r="I66" s="36">
        <v>6714.6166666666659</v>
      </c>
      <c r="J66" s="36">
        <v>6774.5333333333319</v>
      </c>
      <c r="K66" s="31">
        <v>6654.7</v>
      </c>
      <c r="L66" s="31">
        <v>6541.05</v>
      </c>
      <c r="M66" s="31">
        <v>31.006260000000001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1579.25</v>
      </c>
      <c r="D67" s="36">
        <v>1584.3833333333332</v>
      </c>
      <c r="E67" s="36">
        <v>1556.8666666666663</v>
      </c>
      <c r="F67" s="36">
        <v>1534.4833333333331</v>
      </c>
      <c r="G67" s="36">
        <v>1506.9666666666662</v>
      </c>
      <c r="H67" s="36">
        <v>1606.7666666666664</v>
      </c>
      <c r="I67" s="36">
        <v>1634.2833333333333</v>
      </c>
      <c r="J67" s="36">
        <v>1656.6666666666665</v>
      </c>
      <c r="K67" s="31">
        <v>1611.9</v>
      </c>
      <c r="L67" s="31">
        <v>1562</v>
      </c>
      <c r="M67" s="31">
        <v>36.754300000000001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9501.5</v>
      </c>
      <c r="D68" s="36">
        <v>9616.7166666666672</v>
      </c>
      <c r="E68" s="36">
        <v>9363.383333333335</v>
      </c>
      <c r="F68" s="36">
        <v>9225.2666666666682</v>
      </c>
      <c r="G68" s="36">
        <v>8971.9333333333361</v>
      </c>
      <c r="H68" s="36">
        <v>9754.8333333333339</v>
      </c>
      <c r="I68" s="36">
        <v>10008.166666666666</v>
      </c>
      <c r="J68" s="36">
        <v>10146.283333333333</v>
      </c>
      <c r="K68" s="31">
        <v>9870.0499999999993</v>
      </c>
      <c r="L68" s="31">
        <v>9478.6</v>
      </c>
      <c r="M68" s="31">
        <v>0.32368000000000002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2290.3000000000002</v>
      </c>
      <c r="D69" s="36">
        <v>2297.5499999999997</v>
      </c>
      <c r="E69" s="36">
        <v>2255.0999999999995</v>
      </c>
      <c r="F69" s="36">
        <v>2219.8999999999996</v>
      </c>
      <c r="G69" s="36">
        <v>2177.4499999999994</v>
      </c>
      <c r="H69" s="36">
        <v>2332.7499999999995</v>
      </c>
      <c r="I69" s="36">
        <v>2375.1999999999994</v>
      </c>
      <c r="J69" s="36">
        <v>2410.3999999999996</v>
      </c>
      <c r="K69" s="31">
        <v>2340</v>
      </c>
      <c r="L69" s="31">
        <v>2262.35</v>
      </c>
      <c r="M69" s="31">
        <v>0.76415999999999995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3136.45</v>
      </c>
      <c r="D70" s="36">
        <v>3148.2166666666667</v>
      </c>
      <c r="E70" s="36">
        <v>3111.4833333333336</v>
      </c>
      <c r="F70" s="36">
        <v>3086.5166666666669</v>
      </c>
      <c r="G70" s="36">
        <v>3049.7833333333338</v>
      </c>
      <c r="H70" s="36">
        <v>3173.1833333333334</v>
      </c>
      <c r="I70" s="36">
        <v>3209.9166666666661</v>
      </c>
      <c r="J70" s="36">
        <v>3234.8833333333332</v>
      </c>
      <c r="K70" s="31">
        <v>3184.95</v>
      </c>
      <c r="L70" s="31">
        <v>3123.25</v>
      </c>
      <c r="M70" s="31">
        <v>0.93540999999999996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452.55</v>
      </c>
      <c r="D71" s="36">
        <v>450.48333333333335</v>
      </c>
      <c r="E71" s="36">
        <v>444.01666666666671</v>
      </c>
      <c r="F71" s="36">
        <v>435.48333333333335</v>
      </c>
      <c r="G71" s="36">
        <v>429.01666666666671</v>
      </c>
      <c r="H71" s="36">
        <v>459.01666666666671</v>
      </c>
      <c r="I71" s="36">
        <v>465.48333333333341</v>
      </c>
      <c r="J71" s="36">
        <v>474.01666666666671</v>
      </c>
      <c r="K71" s="31">
        <v>456.95</v>
      </c>
      <c r="L71" s="31">
        <v>441.95</v>
      </c>
      <c r="M71" s="31">
        <v>19.026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188.1</v>
      </c>
      <c r="D72" s="36">
        <v>191.01333333333332</v>
      </c>
      <c r="E72" s="36">
        <v>183.62666666666664</v>
      </c>
      <c r="F72" s="36">
        <v>179.15333333333331</v>
      </c>
      <c r="G72" s="36">
        <v>171.76666666666662</v>
      </c>
      <c r="H72" s="36">
        <v>195.48666666666665</v>
      </c>
      <c r="I72" s="36">
        <v>202.87333333333331</v>
      </c>
      <c r="J72" s="36">
        <v>207.34666666666666</v>
      </c>
      <c r="K72" s="31">
        <v>198.4</v>
      </c>
      <c r="L72" s="31">
        <v>186.54</v>
      </c>
      <c r="M72" s="31">
        <v>328.78185999999999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248.95</v>
      </c>
      <c r="D73" s="36">
        <v>249.30000000000004</v>
      </c>
      <c r="E73" s="36">
        <v>245.70000000000007</v>
      </c>
      <c r="F73" s="36">
        <v>242.45000000000005</v>
      </c>
      <c r="G73" s="36">
        <v>238.85000000000008</v>
      </c>
      <c r="H73" s="36">
        <v>252.55000000000007</v>
      </c>
      <c r="I73" s="36">
        <v>256.15000000000003</v>
      </c>
      <c r="J73" s="36">
        <v>259.40000000000009</v>
      </c>
      <c r="K73" s="31">
        <v>252.9</v>
      </c>
      <c r="L73" s="31">
        <v>246.05</v>
      </c>
      <c r="M73" s="31">
        <v>218.69220000000001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120.34</v>
      </c>
      <c r="D74" s="36">
        <v>120.73</v>
      </c>
      <c r="E74" s="36">
        <v>119.00000000000001</v>
      </c>
      <c r="F74" s="36">
        <v>117.66000000000001</v>
      </c>
      <c r="G74" s="36">
        <v>115.93000000000002</v>
      </c>
      <c r="H74" s="36">
        <v>122.07000000000001</v>
      </c>
      <c r="I74" s="36">
        <v>123.8</v>
      </c>
      <c r="J74" s="36">
        <v>125.14</v>
      </c>
      <c r="K74" s="31">
        <v>122.46</v>
      </c>
      <c r="L74" s="31">
        <v>119.39</v>
      </c>
      <c r="M74" s="31">
        <v>88.681799999999996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67.19</v>
      </c>
      <c r="D75" s="36">
        <v>66.559999999999988</v>
      </c>
      <c r="E75" s="36">
        <v>65.289999999999978</v>
      </c>
      <c r="F75" s="36">
        <v>63.389999999999986</v>
      </c>
      <c r="G75" s="36">
        <v>62.119999999999976</v>
      </c>
      <c r="H75" s="36">
        <v>68.45999999999998</v>
      </c>
      <c r="I75" s="36">
        <v>69.72999999999999</v>
      </c>
      <c r="J75" s="36">
        <v>71.629999999999981</v>
      </c>
      <c r="K75" s="31">
        <v>67.83</v>
      </c>
      <c r="L75" s="31">
        <v>64.66</v>
      </c>
      <c r="M75" s="31">
        <v>233.73589999999999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1602.6</v>
      </c>
      <c r="D76" s="36">
        <v>1591.1666666666667</v>
      </c>
      <c r="E76" s="36">
        <v>1574.3333333333335</v>
      </c>
      <c r="F76" s="36">
        <v>1546.0666666666668</v>
      </c>
      <c r="G76" s="36">
        <v>1529.2333333333336</v>
      </c>
      <c r="H76" s="36">
        <v>1619.4333333333334</v>
      </c>
      <c r="I76" s="36">
        <v>1636.2666666666669</v>
      </c>
      <c r="J76" s="36">
        <v>1664.5333333333333</v>
      </c>
      <c r="K76" s="31">
        <v>1608</v>
      </c>
      <c r="L76" s="31">
        <v>1562.9</v>
      </c>
      <c r="M76" s="31">
        <v>10.756600000000001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6627.35</v>
      </c>
      <c r="D77" s="36">
        <v>6648.1500000000005</v>
      </c>
      <c r="E77" s="36">
        <v>6556.3000000000011</v>
      </c>
      <c r="F77" s="36">
        <v>6485.2500000000009</v>
      </c>
      <c r="G77" s="36">
        <v>6393.4000000000015</v>
      </c>
      <c r="H77" s="36">
        <v>6719.2000000000007</v>
      </c>
      <c r="I77" s="36">
        <v>6811.0500000000011</v>
      </c>
      <c r="J77" s="36">
        <v>6882.1</v>
      </c>
      <c r="K77" s="31">
        <v>6740</v>
      </c>
      <c r="L77" s="31">
        <v>6577.1</v>
      </c>
      <c r="M77" s="31">
        <v>0.39007999999999998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529.95000000000005</v>
      </c>
      <c r="D78" s="36">
        <v>528.69999999999993</v>
      </c>
      <c r="E78" s="36">
        <v>525.39999999999986</v>
      </c>
      <c r="F78" s="36">
        <v>520.84999999999991</v>
      </c>
      <c r="G78" s="36">
        <v>517.54999999999984</v>
      </c>
      <c r="H78" s="36">
        <v>533.24999999999989</v>
      </c>
      <c r="I78" s="36">
        <v>536.54999999999984</v>
      </c>
      <c r="J78" s="36">
        <v>541.09999999999991</v>
      </c>
      <c r="K78" s="31">
        <v>532</v>
      </c>
      <c r="L78" s="31">
        <v>524.15</v>
      </c>
      <c r="M78" s="31">
        <v>6.7396399999999996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1428.75</v>
      </c>
      <c r="D79" s="36">
        <v>1447.9166666666667</v>
      </c>
      <c r="E79" s="36">
        <v>1405.8333333333335</v>
      </c>
      <c r="F79" s="36">
        <v>1382.9166666666667</v>
      </c>
      <c r="G79" s="36">
        <v>1340.8333333333335</v>
      </c>
      <c r="H79" s="36">
        <v>1470.8333333333335</v>
      </c>
      <c r="I79" s="36">
        <v>1512.916666666667</v>
      </c>
      <c r="J79" s="36">
        <v>1535.8333333333335</v>
      </c>
      <c r="K79" s="31">
        <v>1490</v>
      </c>
      <c r="L79" s="31">
        <v>1425</v>
      </c>
      <c r="M79" s="31">
        <v>16.410329999999998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300.10000000000002</v>
      </c>
      <c r="D80" s="36">
        <v>301.9666666666667</v>
      </c>
      <c r="E80" s="36">
        <v>297.43333333333339</v>
      </c>
      <c r="F80" s="36">
        <v>294.76666666666671</v>
      </c>
      <c r="G80" s="36">
        <v>290.23333333333341</v>
      </c>
      <c r="H80" s="36">
        <v>304.63333333333338</v>
      </c>
      <c r="I80" s="36">
        <v>309.16666666666669</v>
      </c>
      <c r="J80" s="36">
        <v>311.83333333333337</v>
      </c>
      <c r="K80" s="31">
        <v>306.5</v>
      </c>
      <c r="L80" s="31">
        <v>299.3</v>
      </c>
      <c r="M80" s="31">
        <v>240.99148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1591.15</v>
      </c>
      <c r="D81" s="36">
        <v>1596.1333333333332</v>
      </c>
      <c r="E81" s="36">
        <v>1580.0166666666664</v>
      </c>
      <c r="F81" s="36">
        <v>1568.8833333333332</v>
      </c>
      <c r="G81" s="36">
        <v>1552.7666666666664</v>
      </c>
      <c r="H81" s="36">
        <v>1607.2666666666664</v>
      </c>
      <c r="I81" s="36">
        <v>1623.3833333333332</v>
      </c>
      <c r="J81" s="36">
        <v>1634.5166666666664</v>
      </c>
      <c r="K81" s="31">
        <v>1612.25</v>
      </c>
      <c r="L81" s="31">
        <v>1585</v>
      </c>
      <c r="M81" s="31">
        <v>10.93834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309.14999999999998</v>
      </c>
      <c r="D82" s="36">
        <v>309.75</v>
      </c>
      <c r="E82" s="36">
        <v>306.25</v>
      </c>
      <c r="F82" s="36">
        <v>303.35000000000002</v>
      </c>
      <c r="G82" s="36">
        <v>299.85000000000002</v>
      </c>
      <c r="H82" s="36">
        <v>312.64999999999998</v>
      </c>
      <c r="I82" s="36">
        <v>316.14999999999998</v>
      </c>
      <c r="J82" s="36">
        <v>319.04999999999995</v>
      </c>
      <c r="K82" s="31">
        <v>313.25</v>
      </c>
      <c r="L82" s="31">
        <v>306.85000000000002</v>
      </c>
      <c r="M82" s="31">
        <v>157.50887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314.95</v>
      </c>
      <c r="D83" s="36">
        <v>311.88333333333333</v>
      </c>
      <c r="E83" s="36">
        <v>307.91666666666663</v>
      </c>
      <c r="F83" s="36">
        <v>300.88333333333333</v>
      </c>
      <c r="G83" s="36">
        <v>296.91666666666663</v>
      </c>
      <c r="H83" s="36">
        <v>318.91666666666663</v>
      </c>
      <c r="I83" s="36">
        <v>322.88333333333333</v>
      </c>
      <c r="J83" s="36">
        <v>329.91666666666663</v>
      </c>
      <c r="K83" s="31">
        <v>315.85000000000002</v>
      </c>
      <c r="L83" s="31">
        <v>304.85000000000002</v>
      </c>
      <c r="M83" s="31">
        <v>169.34156999999999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1455.2</v>
      </c>
      <c r="D84" s="36">
        <v>1455.7833333333335</v>
      </c>
      <c r="E84" s="36">
        <v>1435.9666666666672</v>
      </c>
      <c r="F84" s="36">
        <v>1416.7333333333336</v>
      </c>
      <c r="G84" s="36">
        <v>1396.9166666666672</v>
      </c>
      <c r="H84" s="36">
        <v>1475.0166666666671</v>
      </c>
      <c r="I84" s="36">
        <v>1494.8333333333333</v>
      </c>
      <c r="J84" s="36">
        <v>1514.0666666666671</v>
      </c>
      <c r="K84" s="31">
        <v>1475.6</v>
      </c>
      <c r="L84" s="31">
        <v>1436.55</v>
      </c>
      <c r="M84" s="31">
        <v>45.293390000000002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723.85</v>
      </c>
      <c r="D85" s="36">
        <v>721.48333333333323</v>
      </c>
      <c r="E85" s="36">
        <v>716.46666666666647</v>
      </c>
      <c r="F85" s="36">
        <v>709.08333333333326</v>
      </c>
      <c r="G85" s="36">
        <v>704.06666666666649</v>
      </c>
      <c r="H85" s="36">
        <v>728.86666666666645</v>
      </c>
      <c r="I85" s="36">
        <v>733.8833333333331</v>
      </c>
      <c r="J85" s="36">
        <v>741.26666666666642</v>
      </c>
      <c r="K85" s="31">
        <v>726.5</v>
      </c>
      <c r="L85" s="31">
        <v>714.1</v>
      </c>
      <c r="M85" s="31">
        <v>4.2607600000000003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348</v>
      </c>
      <c r="D86" s="36">
        <v>344.43333333333334</v>
      </c>
      <c r="E86" s="36">
        <v>339.76666666666665</v>
      </c>
      <c r="F86" s="36">
        <v>331.5333333333333</v>
      </c>
      <c r="G86" s="36">
        <v>326.86666666666662</v>
      </c>
      <c r="H86" s="36">
        <v>352.66666666666669</v>
      </c>
      <c r="I86" s="36">
        <v>357.33333333333331</v>
      </c>
      <c r="J86" s="36">
        <v>365.56666666666672</v>
      </c>
      <c r="K86" s="31">
        <v>349.1</v>
      </c>
      <c r="L86" s="31">
        <v>336.2</v>
      </c>
      <c r="M86" s="31">
        <v>33.844799999999999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1531.05</v>
      </c>
      <c r="D87" s="36">
        <v>1531.3833333333332</v>
      </c>
      <c r="E87" s="36">
        <v>1517.7666666666664</v>
      </c>
      <c r="F87" s="36">
        <v>1504.4833333333331</v>
      </c>
      <c r="G87" s="36">
        <v>1490.8666666666663</v>
      </c>
      <c r="H87" s="36">
        <v>1544.6666666666665</v>
      </c>
      <c r="I87" s="36">
        <v>1558.2833333333333</v>
      </c>
      <c r="J87" s="36">
        <v>1571.5666666666666</v>
      </c>
      <c r="K87" s="31">
        <v>1545</v>
      </c>
      <c r="L87" s="31">
        <v>1518.1</v>
      </c>
      <c r="M87" s="31">
        <v>0.23541000000000001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718</v>
      </c>
      <c r="D88" s="36">
        <v>718.66666666666663</v>
      </c>
      <c r="E88" s="36">
        <v>708.58333333333326</v>
      </c>
      <c r="F88" s="36">
        <v>699.16666666666663</v>
      </c>
      <c r="G88" s="36">
        <v>689.08333333333326</v>
      </c>
      <c r="H88" s="36">
        <v>728.08333333333326</v>
      </c>
      <c r="I88" s="36">
        <v>738.16666666666652</v>
      </c>
      <c r="J88" s="36">
        <v>747.58333333333326</v>
      </c>
      <c r="K88" s="31">
        <v>728.75</v>
      </c>
      <c r="L88" s="31">
        <v>709.25</v>
      </c>
      <c r="M88" s="31">
        <v>22.51051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7903.95</v>
      </c>
      <c r="D89" s="36">
        <v>7948.0333333333328</v>
      </c>
      <c r="E89" s="36">
        <v>7811.0666666666657</v>
      </c>
      <c r="F89" s="36">
        <v>7718.1833333333325</v>
      </c>
      <c r="G89" s="36">
        <v>7581.2166666666653</v>
      </c>
      <c r="H89" s="36">
        <v>8040.9166666666661</v>
      </c>
      <c r="I89" s="36">
        <v>8177.8833333333332</v>
      </c>
      <c r="J89" s="36">
        <v>8270.7666666666664</v>
      </c>
      <c r="K89" s="31">
        <v>8085</v>
      </c>
      <c r="L89" s="31">
        <v>7855.15</v>
      </c>
      <c r="M89" s="31">
        <v>0.14410999999999999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1659.65</v>
      </c>
      <c r="D90" s="36">
        <v>1670.1666666666667</v>
      </c>
      <c r="E90" s="36">
        <v>1639.5333333333335</v>
      </c>
      <c r="F90" s="36">
        <v>1619.4166666666667</v>
      </c>
      <c r="G90" s="36">
        <v>1588.7833333333335</v>
      </c>
      <c r="H90" s="36">
        <v>1690.2833333333335</v>
      </c>
      <c r="I90" s="36">
        <v>1720.9166666666667</v>
      </c>
      <c r="J90" s="36">
        <v>1741.0333333333335</v>
      </c>
      <c r="K90" s="31">
        <v>1700.8</v>
      </c>
      <c r="L90" s="31">
        <v>1650.05</v>
      </c>
      <c r="M90" s="31">
        <v>2.0485799999999998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2210</v>
      </c>
      <c r="D91" s="36">
        <v>2221.0333333333333</v>
      </c>
      <c r="E91" s="36">
        <v>2143.0666666666666</v>
      </c>
      <c r="F91" s="36">
        <v>2076.1333333333332</v>
      </c>
      <c r="G91" s="36">
        <v>1998.1666666666665</v>
      </c>
      <c r="H91" s="36">
        <v>2287.9666666666667</v>
      </c>
      <c r="I91" s="36">
        <v>2365.9333333333329</v>
      </c>
      <c r="J91" s="36">
        <v>2432.8666666666668</v>
      </c>
      <c r="K91" s="31">
        <v>2299</v>
      </c>
      <c r="L91" s="31">
        <v>2154.1</v>
      </c>
      <c r="M91" s="31">
        <v>1.41432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560.20000000000005</v>
      </c>
      <c r="D92" s="36">
        <v>554.30000000000007</v>
      </c>
      <c r="E92" s="36">
        <v>538.90000000000009</v>
      </c>
      <c r="F92" s="36">
        <v>517.6</v>
      </c>
      <c r="G92" s="36">
        <v>502.20000000000005</v>
      </c>
      <c r="H92" s="36">
        <v>575.60000000000014</v>
      </c>
      <c r="I92" s="36">
        <v>591</v>
      </c>
      <c r="J92" s="36">
        <v>612.30000000000018</v>
      </c>
      <c r="K92" s="31">
        <v>569.70000000000005</v>
      </c>
      <c r="L92" s="31">
        <v>533</v>
      </c>
      <c r="M92" s="31">
        <v>133.39533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34116.400000000001</v>
      </c>
      <c r="D93" s="36">
        <v>34175.800000000003</v>
      </c>
      <c r="E93" s="36">
        <v>33776.650000000009</v>
      </c>
      <c r="F93" s="36">
        <v>33436.900000000009</v>
      </c>
      <c r="G93" s="36">
        <v>33037.750000000015</v>
      </c>
      <c r="H93" s="36">
        <v>34515.550000000003</v>
      </c>
      <c r="I93" s="36">
        <v>34914.699999999997</v>
      </c>
      <c r="J93" s="36">
        <v>35254.449999999997</v>
      </c>
      <c r="K93" s="31">
        <v>34574.949999999997</v>
      </c>
      <c r="L93" s="31">
        <v>33836.050000000003</v>
      </c>
      <c r="M93" s="31">
        <v>0.18848999999999999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1194.95</v>
      </c>
      <c r="D94" s="36">
        <v>1195.5</v>
      </c>
      <c r="E94" s="36">
        <v>1173.5</v>
      </c>
      <c r="F94" s="36">
        <v>1152.05</v>
      </c>
      <c r="G94" s="36">
        <v>1130.05</v>
      </c>
      <c r="H94" s="36">
        <v>1216.95</v>
      </c>
      <c r="I94" s="36">
        <v>1238.95</v>
      </c>
      <c r="J94" s="36">
        <v>1260.4000000000001</v>
      </c>
      <c r="K94" s="31">
        <v>1217.5</v>
      </c>
      <c r="L94" s="31">
        <v>1174.05</v>
      </c>
      <c r="M94" s="31">
        <v>8.2379300000000004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5829.5</v>
      </c>
      <c r="D95" s="36">
        <v>5872.9666666666672</v>
      </c>
      <c r="E95" s="36">
        <v>5771.5333333333347</v>
      </c>
      <c r="F95" s="36">
        <v>5713.5666666666675</v>
      </c>
      <c r="G95" s="36">
        <v>5612.133333333335</v>
      </c>
      <c r="H95" s="36">
        <v>5930.9333333333343</v>
      </c>
      <c r="I95" s="36">
        <v>6032.3666666666668</v>
      </c>
      <c r="J95" s="36">
        <v>6090.3333333333339</v>
      </c>
      <c r="K95" s="31">
        <v>5974.4</v>
      </c>
      <c r="L95" s="31">
        <v>5815</v>
      </c>
      <c r="M95" s="31">
        <v>2.33649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2448.5500000000002</v>
      </c>
      <c r="D96" s="36">
        <v>2464.3833333333332</v>
      </c>
      <c r="E96" s="36">
        <v>2369.7666666666664</v>
      </c>
      <c r="F96" s="36">
        <v>2290.9833333333331</v>
      </c>
      <c r="G96" s="36">
        <v>2196.3666666666663</v>
      </c>
      <c r="H96" s="36">
        <v>2543.1666666666665</v>
      </c>
      <c r="I96" s="36">
        <v>2637.7833333333333</v>
      </c>
      <c r="J96" s="36">
        <v>2716.5666666666666</v>
      </c>
      <c r="K96" s="31">
        <v>2559</v>
      </c>
      <c r="L96" s="31">
        <v>2385.6</v>
      </c>
      <c r="M96" s="31">
        <v>4.9205199999999998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602.15</v>
      </c>
      <c r="D97" s="36">
        <v>603.85</v>
      </c>
      <c r="E97" s="36">
        <v>599.30000000000007</v>
      </c>
      <c r="F97" s="36">
        <v>596.45000000000005</v>
      </c>
      <c r="G97" s="36">
        <v>591.90000000000009</v>
      </c>
      <c r="H97" s="36">
        <v>606.70000000000005</v>
      </c>
      <c r="I97" s="36">
        <v>611.25</v>
      </c>
      <c r="J97" s="36">
        <v>614.1</v>
      </c>
      <c r="K97" s="31">
        <v>608.4</v>
      </c>
      <c r="L97" s="31">
        <v>601</v>
      </c>
      <c r="M97" s="31">
        <v>1.4563900000000001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168.64</v>
      </c>
      <c r="D98" s="36">
        <v>168.91333333333333</v>
      </c>
      <c r="E98" s="36">
        <v>163.57666666666665</v>
      </c>
      <c r="F98" s="36">
        <v>158.51333333333332</v>
      </c>
      <c r="G98" s="36">
        <v>153.17666666666665</v>
      </c>
      <c r="H98" s="36">
        <v>173.97666666666666</v>
      </c>
      <c r="I98" s="36">
        <v>179.3133333333333</v>
      </c>
      <c r="J98" s="36">
        <v>184.37666666666667</v>
      </c>
      <c r="K98" s="31">
        <v>174.25</v>
      </c>
      <c r="L98" s="31">
        <v>163.85</v>
      </c>
      <c r="M98" s="31">
        <v>91.152249999999995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697.1</v>
      </c>
      <c r="D99" s="36">
        <v>687.69999999999993</v>
      </c>
      <c r="E99" s="36">
        <v>666.39999999999986</v>
      </c>
      <c r="F99" s="36">
        <v>635.69999999999993</v>
      </c>
      <c r="G99" s="36">
        <v>614.39999999999986</v>
      </c>
      <c r="H99" s="36">
        <v>718.39999999999986</v>
      </c>
      <c r="I99" s="36">
        <v>739.69999999999982</v>
      </c>
      <c r="J99" s="36">
        <v>770.39999999999986</v>
      </c>
      <c r="K99" s="31">
        <v>709</v>
      </c>
      <c r="L99" s="31">
        <v>657</v>
      </c>
      <c r="M99" s="31">
        <v>62.75338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591.54999999999995</v>
      </c>
      <c r="D100" s="36">
        <v>590.55000000000007</v>
      </c>
      <c r="E100" s="36">
        <v>585.10000000000014</v>
      </c>
      <c r="F100" s="36">
        <v>578.65000000000009</v>
      </c>
      <c r="G100" s="36">
        <v>573.20000000000016</v>
      </c>
      <c r="H100" s="36">
        <v>597.00000000000011</v>
      </c>
      <c r="I100" s="36">
        <v>602.45000000000016</v>
      </c>
      <c r="J100" s="36">
        <v>608.90000000000009</v>
      </c>
      <c r="K100" s="31">
        <v>596</v>
      </c>
      <c r="L100" s="31">
        <v>584.1</v>
      </c>
      <c r="M100" s="31">
        <v>1.37584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4251.2</v>
      </c>
      <c r="D101" s="36">
        <v>4267.666666666667</v>
      </c>
      <c r="E101" s="36">
        <v>4211.1333333333341</v>
      </c>
      <c r="F101" s="36">
        <v>4171.0666666666675</v>
      </c>
      <c r="G101" s="36">
        <v>4114.5333333333347</v>
      </c>
      <c r="H101" s="36">
        <v>4307.7333333333336</v>
      </c>
      <c r="I101" s="36">
        <v>4364.2666666666664</v>
      </c>
      <c r="J101" s="36">
        <v>4404.333333333333</v>
      </c>
      <c r="K101" s="31">
        <v>4324.2</v>
      </c>
      <c r="L101" s="31">
        <v>4227.6000000000004</v>
      </c>
      <c r="M101" s="31">
        <v>0.25129000000000001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359.6</v>
      </c>
      <c r="D102" s="36">
        <v>358.7833333333333</v>
      </c>
      <c r="E102" s="36">
        <v>355.81666666666661</v>
      </c>
      <c r="F102" s="36">
        <v>352.0333333333333</v>
      </c>
      <c r="G102" s="36">
        <v>349.06666666666661</v>
      </c>
      <c r="H102" s="36">
        <v>362.56666666666661</v>
      </c>
      <c r="I102" s="36">
        <v>365.5333333333333</v>
      </c>
      <c r="J102" s="36">
        <v>369.31666666666661</v>
      </c>
      <c r="K102" s="31">
        <v>361.75</v>
      </c>
      <c r="L102" s="31">
        <v>355</v>
      </c>
      <c r="M102" s="31">
        <v>1.08002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303.75</v>
      </c>
      <c r="D103" s="36">
        <v>299.51666666666665</v>
      </c>
      <c r="E103" s="36">
        <v>289.63333333333333</v>
      </c>
      <c r="F103" s="36">
        <v>275.51666666666665</v>
      </c>
      <c r="G103" s="36">
        <v>265.63333333333333</v>
      </c>
      <c r="H103" s="36">
        <v>313.63333333333333</v>
      </c>
      <c r="I103" s="36">
        <v>323.51666666666665</v>
      </c>
      <c r="J103" s="36">
        <v>337.63333333333333</v>
      </c>
      <c r="K103" s="31">
        <v>309.39999999999998</v>
      </c>
      <c r="L103" s="31">
        <v>285.39999999999998</v>
      </c>
      <c r="M103" s="31">
        <v>38.275539999999999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850.25</v>
      </c>
      <c r="D104" s="36">
        <v>844.75</v>
      </c>
      <c r="E104" s="36">
        <v>834.5</v>
      </c>
      <c r="F104" s="36">
        <v>818.75</v>
      </c>
      <c r="G104" s="36">
        <v>808.5</v>
      </c>
      <c r="H104" s="36">
        <v>860.5</v>
      </c>
      <c r="I104" s="36">
        <v>870.75</v>
      </c>
      <c r="J104" s="36">
        <v>886.5</v>
      </c>
      <c r="K104" s="31">
        <v>855</v>
      </c>
      <c r="L104" s="31">
        <v>829</v>
      </c>
      <c r="M104" s="31">
        <v>13.337529999999999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112.46</v>
      </c>
      <c r="D105" s="36">
        <v>112.63333333333334</v>
      </c>
      <c r="E105" s="36">
        <v>111.36666666666667</v>
      </c>
      <c r="F105" s="36">
        <v>110.27333333333334</v>
      </c>
      <c r="G105" s="36">
        <v>109.00666666666667</v>
      </c>
      <c r="H105" s="36">
        <v>113.72666666666667</v>
      </c>
      <c r="I105" s="36">
        <v>114.99333333333335</v>
      </c>
      <c r="J105" s="36">
        <v>116.08666666666667</v>
      </c>
      <c r="K105" s="31">
        <v>113.9</v>
      </c>
      <c r="L105" s="31">
        <v>111.54</v>
      </c>
      <c r="M105" s="31">
        <v>246.22269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1520.75</v>
      </c>
      <c r="D106" s="36">
        <v>1505.7166666666665</v>
      </c>
      <c r="E106" s="36">
        <v>1486.4333333333329</v>
      </c>
      <c r="F106" s="36">
        <v>1452.1166666666666</v>
      </c>
      <c r="G106" s="36">
        <v>1432.833333333333</v>
      </c>
      <c r="H106" s="36">
        <v>1540.0333333333328</v>
      </c>
      <c r="I106" s="36">
        <v>1559.3166666666662</v>
      </c>
      <c r="J106" s="36">
        <v>1593.6333333333328</v>
      </c>
      <c r="K106" s="31">
        <v>1525</v>
      </c>
      <c r="L106" s="31">
        <v>1471.4</v>
      </c>
      <c r="M106" s="31">
        <v>0.72406999999999999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210.93</v>
      </c>
      <c r="D107" s="36">
        <v>211.91333333333333</v>
      </c>
      <c r="E107" s="36">
        <v>209.67666666666665</v>
      </c>
      <c r="F107" s="36">
        <v>208.42333333333332</v>
      </c>
      <c r="G107" s="36">
        <v>206.18666666666664</v>
      </c>
      <c r="H107" s="36">
        <v>213.16666666666666</v>
      </c>
      <c r="I107" s="36">
        <v>215.40333333333334</v>
      </c>
      <c r="J107" s="36">
        <v>216.65666666666667</v>
      </c>
      <c r="K107" s="31">
        <v>214.15</v>
      </c>
      <c r="L107" s="31">
        <v>210.66</v>
      </c>
      <c r="M107" s="31">
        <v>1.0935900000000001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1717.15</v>
      </c>
      <c r="D108" s="36">
        <v>1697.4333333333334</v>
      </c>
      <c r="E108" s="36">
        <v>1669.8666666666668</v>
      </c>
      <c r="F108" s="36">
        <v>1622.5833333333335</v>
      </c>
      <c r="G108" s="36">
        <v>1595.0166666666669</v>
      </c>
      <c r="H108" s="36">
        <v>1744.7166666666667</v>
      </c>
      <c r="I108" s="36">
        <v>1772.2833333333333</v>
      </c>
      <c r="J108" s="36">
        <v>1819.5666666666666</v>
      </c>
      <c r="K108" s="31">
        <v>1725</v>
      </c>
      <c r="L108" s="31">
        <v>1650.15</v>
      </c>
      <c r="M108" s="31">
        <v>1.06267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270.55</v>
      </c>
      <c r="D109" s="36">
        <v>263.54000000000002</v>
      </c>
      <c r="E109" s="36">
        <v>252.28000000000003</v>
      </c>
      <c r="F109" s="36">
        <v>234.01000000000002</v>
      </c>
      <c r="G109" s="36">
        <v>222.75000000000003</v>
      </c>
      <c r="H109" s="36">
        <v>281.81000000000006</v>
      </c>
      <c r="I109" s="36">
        <v>293.07000000000005</v>
      </c>
      <c r="J109" s="36">
        <v>311.34000000000003</v>
      </c>
      <c r="K109" s="31">
        <v>274.8</v>
      </c>
      <c r="L109" s="31">
        <v>245.27</v>
      </c>
      <c r="M109" s="31">
        <v>285.75792999999999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2635.75</v>
      </c>
      <c r="D110" s="36">
        <v>2623.3666666666668</v>
      </c>
      <c r="E110" s="36">
        <v>2587.6333333333337</v>
      </c>
      <c r="F110" s="36">
        <v>2539.5166666666669</v>
      </c>
      <c r="G110" s="36">
        <v>2503.7833333333338</v>
      </c>
      <c r="H110" s="36">
        <v>2671.4833333333336</v>
      </c>
      <c r="I110" s="36">
        <v>2707.2166666666672</v>
      </c>
      <c r="J110" s="36">
        <v>2755.3333333333335</v>
      </c>
      <c r="K110" s="31">
        <v>2659.1</v>
      </c>
      <c r="L110" s="31">
        <v>2575.25</v>
      </c>
      <c r="M110" s="31">
        <v>1.30121</v>
      </c>
      <c r="N110" s="1"/>
      <c r="O110" s="1"/>
    </row>
    <row r="111" spans="1:15" ht="12.75" customHeight="1">
      <c r="A111" s="33">
        <v>101</v>
      </c>
      <c r="B111" s="53" t="s">
        <v>857</v>
      </c>
      <c r="C111" s="31">
        <v>959.55</v>
      </c>
      <c r="D111" s="36">
        <v>956.98333333333323</v>
      </c>
      <c r="E111" s="36">
        <v>950.11666666666645</v>
      </c>
      <c r="F111" s="36">
        <v>940.68333333333317</v>
      </c>
      <c r="G111" s="36">
        <v>933.81666666666638</v>
      </c>
      <c r="H111" s="36">
        <v>966.41666666666652</v>
      </c>
      <c r="I111" s="36">
        <v>973.2833333333333</v>
      </c>
      <c r="J111" s="36">
        <v>982.71666666666658</v>
      </c>
      <c r="K111" s="31">
        <v>963.85</v>
      </c>
      <c r="L111" s="31">
        <v>947.55</v>
      </c>
      <c r="M111" s="31">
        <v>0.89953000000000005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63.08</v>
      </c>
      <c r="D112" s="36">
        <v>63.00333333333333</v>
      </c>
      <c r="E112" s="36">
        <v>61.726666666666659</v>
      </c>
      <c r="F112" s="36">
        <v>60.373333333333328</v>
      </c>
      <c r="G112" s="36">
        <v>59.096666666666657</v>
      </c>
      <c r="H112" s="36">
        <v>64.356666666666655</v>
      </c>
      <c r="I112" s="36">
        <v>65.633333333333326</v>
      </c>
      <c r="J112" s="36">
        <v>66.986666666666665</v>
      </c>
      <c r="K112" s="31">
        <v>64.28</v>
      </c>
      <c r="L112" s="31">
        <v>61.65</v>
      </c>
      <c r="M112" s="31">
        <v>110.75162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2383.6</v>
      </c>
      <c r="D113" s="36">
        <v>2375.3666666666668</v>
      </c>
      <c r="E113" s="36">
        <v>2327.2333333333336</v>
      </c>
      <c r="F113" s="36">
        <v>2270.8666666666668</v>
      </c>
      <c r="G113" s="36">
        <v>2222.7333333333336</v>
      </c>
      <c r="H113" s="36">
        <v>2431.7333333333336</v>
      </c>
      <c r="I113" s="36">
        <v>2479.8666666666668</v>
      </c>
      <c r="J113" s="36">
        <v>2536.2333333333336</v>
      </c>
      <c r="K113" s="31">
        <v>2423.5</v>
      </c>
      <c r="L113" s="31">
        <v>2319</v>
      </c>
      <c r="M113" s="31">
        <v>14.51422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699.9</v>
      </c>
      <c r="D114" s="36">
        <v>693.11666666666667</v>
      </c>
      <c r="E114" s="36">
        <v>680.38333333333333</v>
      </c>
      <c r="F114" s="36">
        <v>660.86666666666667</v>
      </c>
      <c r="G114" s="36">
        <v>648.13333333333333</v>
      </c>
      <c r="H114" s="36">
        <v>712.63333333333333</v>
      </c>
      <c r="I114" s="36">
        <v>725.36666666666667</v>
      </c>
      <c r="J114" s="36">
        <v>744.88333333333333</v>
      </c>
      <c r="K114" s="31">
        <v>705.85</v>
      </c>
      <c r="L114" s="31">
        <v>673.6</v>
      </c>
      <c r="M114" s="31">
        <v>2.5737800000000002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2286.6999999999998</v>
      </c>
      <c r="D115" s="36">
        <v>2261.2333333333331</v>
      </c>
      <c r="E115" s="36">
        <v>2202.5166666666664</v>
      </c>
      <c r="F115" s="36">
        <v>2118.3333333333335</v>
      </c>
      <c r="G115" s="36">
        <v>2059.6166666666668</v>
      </c>
      <c r="H115" s="36">
        <v>2345.4166666666661</v>
      </c>
      <c r="I115" s="36">
        <v>2404.1333333333323</v>
      </c>
      <c r="J115" s="36">
        <v>2488.3166666666657</v>
      </c>
      <c r="K115" s="31">
        <v>2319.9499999999998</v>
      </c>
      <c r="L115" s="31">
        <v>2177.0500000000002</v>
      </c>
      <c r="M115" s="31">
        <v>5.0095700000000001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8893.25</v>
      </c>
      <c r="D116" s="36">
        <v>8929.7166666666672</v>
      </c>
      <c r="E116" s="36">
        <v>8833.5333333333347</v>
      </c>
      <c r="F116" s="36">
        <v>8773.8166666666675</v>
      </c>
      <c r="G116" s="36">
        <v>8677.633333333335</v>
      </c>
      <c r="H116" s="36">
        <v>8989.4333333333343</v>
      </c>
      <c r="I116" s="36">
        <v>9085.6166666666686</v>
      </c>
      <c r="J116" s="36">
        <v>9145.3333333333339</v>
      </c>
      <c r="K116" s="31">
        <v>9025.9</v>
      </c>
      <c r="L116" s="31">
        <v>8870</v>
      </c>
      <c r="M116" s="31">
        <v>8.6379999999999998E-2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857.6</v>
      </c>
      <c r="D117" s="36">
        <v>840.4</v>
      </c>
      <c r="E117" s="36">
        <v>815.44999999999993</v>
      </c>
      <c r="F117" s="36">
        <v>773.3</v>
      </c>
      <c r="G117" s="36">
        <v>748.34999999999991</v>
      </c>
      <c r="H117" s="36">
        <v>882.55</v>
      </c>
      <c r="I117" s="36">
        <v>907.5</v>
      </c>
      <c r="J117" s="36">
        <v>949.65</v>
      </c>
      <c r="K117" s="31">
        <v>865.35</v>
      </c>
      <c r="L117" s="31">
        <v>798.25</v>
      </c>
      <c r="M117" s="31">
        <v>3.0174699999999999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494.05</v>
      </c>
      <c r="D118" s="36">
        <v>493.2166666666667</v>
      </c>
      <c r="E118" s="36">
        <v>487.18333333333339</v>
      </c>
      <c r="F118" s="36">
        <v>480.31666666666672</v>
      </c>
      <c r="G118" s="36">
        <v>474.28333333333342</v>
      </c>
      <c r="H118" s="36">
        <v>500.08333333333337</v>
      </c>
      <c r="I118" s="36">
        <v>506.11666666666667</v>
      </c>
      <c r="J118" s="36">
        <v>512.98333333333335</v>
      </c>
      <c r="K118" s="31">
        <v>499.25</v>
      </c>
      <c r="L118" s="31">
        <v>486.35</v>
      </c>
      <c r="M118" s="31">
        <v>31.652419999999999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527.1</v>
      </c>
      <c r="D119" s="36">
        <v>529.90000000000009</v>
      </c>
      <c r="E119" s="36">
        <v>519.10000000000014</v>
      </c>
      <c r="F119" s="36">
        <v>511.1</v>
      </c>
      <c r="G119" s="36">
        <v>500.30000000000007</v>
      </c>
      <c r="H119" s="36">
        <v>537.9000000000002</v>
      </c>
      <c r="I119" s="36">
        <v>548.70000000000016</v>
      </c>
      <c r="J119" s="36">
        <v>556.70000000000027</v>
      </c>
      <c r="K119" s="31">
        <v>540.70000000000005</v>
      </c>
      <c r="L119" s="31">
        <v>521.9</v>
      </c>
      <c r="M119" s="31">
        <v>3.71991</v>
      </c>
      <c r="N119" s="1"/>
      <c r="O119" s="1"/>
    </row>
    <row r="120" spans="1:15" ht="12.75" customHeight="1">
      <c r="A120" s="33">
        <v>110</v>
      </c>
      <c r="B120" s="53" t="s">
        <v>858</v>
      </c>
      <c r="C120" s="31">
        <v>1015.5</v>
      </c>
      <c r="D120" s="36">
        <v>1010.5166666666668</v>
      </c>
      <c r="E120" s="36">
        <v>996.03333333333353</v>
      </c>
      <c r="F120" s="36">
        <v>976.56666666666672</v>
      </c>
      <c r="G120" s="36">
        <v>962.08333333333348</v>
      </c>
      <c r="H120" s="36">
        <v>1029.9833333333336</v>
      </c>
      <c r="I120" s="36">
        <v>1044.4666666666669</v>
      </c>
      <c r="J120" s="36">
        <v>1063.9333333333336</v>
      </c>
      <c r="K120" s="31">
        <v>1025</v>
      </c>
      <c r="L120" s="31">
        <v>991.05</v>
      </c>
      <c r="M120" s="31">
        <v>13.858180000000001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1495.85</v>
      </c>
      <c r="D121" s="36">
        <v>1503.6166666666668</v>
      </c>
      <c r="E121" s="36">
        <v>1483.2333333333336</v>
      </c>
      <c r="F121" s="36">
        <v>1470.6166666666668</v>
      </c>
      <c r="G121" s="36">
        <v>1450.2333333333336</v>
      </c>
      <c r="H121" s="36">
        <v>1516.2333333333336</v>
      </c>
      <c r="I121" s="36">
        <v>1536.6166666666668</v>
      </c>
      <c r="J121" s="36">
        <v>1549.2333333333336</v>
      </c>
      <c r="K121" s="31">
        <v>1524</v>
      </c>
      <c r="L121" s="31">
        <v>1491</v>
      </c>
      <c r="M121" s="31">
        <v>0.74987999999999999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1388.9</v>
      </c>
      <c r="D122" s="36">
        <v>1397.7666666666667</v>
      </c>
      <c r="E122" s="36">
        <v>1373.8333333333333</v>
      </c>
      <c r="F122" s="36">
        <v>1358.7666666666667</v>
      </c>
      <c r="G122" s="36">
        <v>1334.8333333333333</v>
      </c>
      <c r="H122" s="36">
        <v>1412.8333333333333</v>
      </c>
      <c r="I122" s="36">
        <v>1436.7666666666667</v>
      </c>
      <c r="J122" s="36">
        <v>1451.8333333333333</v>
      </c>
      <c r="K122" s="31">
        <v>1421.7</v>
      </c>
      <c r="L122" s="31">
        <v>1382.7</v>
      </c>
      <c r="M122" s="31">
        <v>8.1547199999999993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1503.5</v>
      </c>
      <c r="D123" s="36">
        <v>1499.9333333333334</v>
      </c>
      <c r="E123" s="36">
        <v>1488.5666666666668</v>
      </c>
      <c r="F123" s="36">
        <v>1473.6333333333334</v>
      </c>
      <c r="G123" s="36">
        <v>1462.2666666666669</v>
      </c>
      <c r="H123" s="36">
        <v>1514.8666666666668</v>
      </c>
      <c r="I123" s="36">
        <v>1526.2333333333336</v>
      </c>
      <c r="J123" s="36">
        <v>1541.1666666666667</v>
      </c>
      <c r="K123" s="31">
        <v>1511.3</v>
      </c>
      <c r="L123" s="31">
        <v>1485</v>
      </c>
      <c r="M123" s="31">
        <v>22.663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160.69999999999999</v>
      </c>
      <c r="D124" s="36">
        <v>159.61333333333334</v>
      </c>
      <c r="E124" s="36">
        <v>157.17666666666668</v>
      </c>
      <c r="F124" s="36">
        <v>153.65333333333334</v>
      </c>
      <c r="G124" s="36">
        <v>151.21666666666667</v>
      </c>
      <c r="H124" s="36">
        <v>163.13666666666668</v>
      </c>
      <c r="I124" s="36">
        <v>165.57333333333335</v>
      </c>
      <c r="J124" s="36">
        <v>169.09666666666669</v>
      </c>
      <c r="K124" s="31">
        <v>162.05000000000001</v>
      </c>
      <c r="L124" s="31">
        <v>156.09</v>
      </c>
      <c r="M124" s="31">
        <v>23.06748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1476.3</v>
      </c>
      <c r="D125" s="36">
        <v>1469.6499999999999</v>
      </c>
      <c r="E125" s="36">
        <v>1457.6499999999996</v>
      </c>
      <c r="F125" s="36">
        <v>1438.9999999999998</v>
      </c>
      <c r="G125" s="36">
        <v>1426.9999999999995</v>
      </c>
      <c r="H125" s="36">
        <v>1488.2999999999997</v>
      </c>
      <c r="I125" s="36">
        <v>1500.3000000000002</v>
      </c>
      <c r="J125" s="36">
        <v>1518.9499999999998</v>
      </c>
      <c r="K125" s="31">
        <v>1481.65</v>
      </c>
      <c r="L125" s="31">
        <v>1451</v>
      </c>
      <c r="M125" s="31">
        <v>0.73216999999999999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493.8</v>
      </c>
      <c r="D126" s="36">
        <v>492.76666666666671</v>
      </c>
      <c r="E126" s="36">
        <v>486.13333333333344</v>
      </c>
      <c r="F126" s="36">
        <v>478.46666666666675</v>
      </c>
      <c r="G126" s="36">
        <v>471.83333333333348</v>
      </c>
      <c r="H126" s="36">
        <v>500.43333333333339</v>
      </c>
      <c r="I126" s="36">
        <v>507.06666666666672</v>
      </c>
      <c r="J126" s="36">
        <v>514.73333333333335</v>
      </c>
      <c r="K126" s="31">
        <v>499.4</v>
      </c>
      <c r="L126" s="31">
        <v>485.1</v>
      </c>
      <c r="M126" s="31">
        <v>68.232479999999995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2559.5500000000002</v>
      </c>
      <c r="D127" s="36">
        <v>2589.85</v>
      </c>
      <c r="E127" s="36">
        <v>2519.6999999999998</v>
      </c>
      <c r="F127" s="36">
        <v>2479.85</v>
      </c>
      <c r="G127" s="36">
        <v>2409.6999999999998</v>
      </c>
      <c r="H127" s="36">
        <v>2629.7</v>
      </c>
      <c r="I127" s="36">
        <v>2699.8500000000004</v>
      </c>
      <c r="J127" s="36">
        <v>2739.7</v>
      </c>
      <c r="K127" s="31">
        <v>2660</v>
      </c>
      <c r="L127" s="31">
        <v>2550</v>
      </c>
      <c r="M127" s="31">
        <v>13.7432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6334.1</v>
      </c>
      <c r="D128" s="36">
        <v>6295.5166666666673</v>
      </c>
      <c r="E128" s="36">
        <v>6169.6833333333343</v>
      </c>
      <c r="F128" s="36">
        <v>6005.2666666666673</v>
      </c>
      <c r="G128" s="36">
        <v>5879.4333333333343</v>
      </c>
      <c r="H128" s="36">
        <v>6459.9333333333343</v>
      </c>
      <c r="I128" s="36">
        <v>6585.7666666666682</v>
      </c>
      <c r="J128" s="36">
        <v>6750.1833333333343</v>
      </c>
      <c r="K128" s="31">
        <v>6421.35</v>
      </c>
      <c r="L128" s="31">
        <v>6131.1</v>
      </c>
      <c r="M128" s="31">
        <v>7.5087799999999998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3141.55</v>
      </c>
      <c r="D129" s="36">
        <v>3143.3333333333335</v>
      </c>
      <c r="E129" s="36">
        <v>3097.2666666666669</v>
      </c>
      <c r="F129" s="36">
        <v>3052.9833333333336</v>
      </c>
      <c r="G129" s="36">
        <v>3006.916666666667</v>
      </c>
      <c r="H129" s="36">
        <v>3187.6166666666668</v>
      </c>
      <c r="I129" s="36">
        <v>3233.6833333333334</v>
      </c>
      <c r="J129" s="36">
        <v>3277.9666666666667</v>
      </c>
      <c r="K129" s="31">
        <v>3189.4</v>
      </c>
      <c r="L129" s="31">
        <v>3099.05</v>
      </c>
      <c r="M129" s="31">
        <v>3.1091500000000001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4071.4</v>
      </c>
      <c r="D130" s="36">
        <v>4070.7833333333328</v>
      </c>
      <c r="E130" s="36">
        <v>4016.5666666666657</v>
      </c>
      <c r="F130" s="36">
        <v>3961.7333333333327</v>
      </c>
      <c r="G130" s="36">
        <v>3907.5166666666655</v>
      </c>
      <c r="H130" s="36">
        <v>4125.6166666666659</v>
      </c>
      <c r="I130" s="36">
        <v>4179.833333333333</v>
      </c>
      <c r="J130" s="36">
        <v>4234.6666666666661</v>
      </c>
      <c r="K130" s="31">
        <v>4125</v>
      </c>
      <c r="L130" s="31">
        <v>4015.95</v>
      </c>
      <c r="M130" s="31">
        <v>1.3612</v>
      </c>
      <c r="N130" s="1"/>
      <c r="O130" s="1"/>
    </row>
    <row r="131" spans="1:15" ht="12.75" customHeight="1">
      <c r="A131" s="33">
        <v>121</v>
      </c>
      <c r="B131" s="53" t="s">
        <v>827</v>
      </c>
      <c r="C131" s="31">
        <v>1720.95</v>
      </c>
      <c r="D131" s="36">
        <v>1724.1000000000001</v>
      </c>
      <c r="E131" s="36">
        <v>1691.9000000000003</v>
      </c>
      <c r="F131" s="36">
        <v>1662.8500000000001</v>
      </c>
      <c r="G131" s="36">
        <v>1630.6500000000003</v>
      </c>
      <c r="H131" s="36">
        <v>1753.1500000000003</v>
      </c>
      <c r="I131" s="36">
        <v>1785.3500000000001</v>
      </c>
      <c r="J131" s="36">
        <v>1814.4000000000003</v>
      </c>
      <c r="K131" s="31">
        <v>1756.3</v>
      </c>
      <c r="L131" s="31">
        <v>1695.05</v>
      </c>
      <c r="M131" s="31">
        <v>0.50478999999999996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1024.3</v>
      </c>
      <c r="D132" s="36">
        <v>1027.5666666666666</v>
      </c>
      <c r="E132" s="36">
        <v>1016.7333333333331</v>
      </c>
      <c r="F132" s="36">
        <v>1009.1666666666665</v>
      </c>
      <c r="G132" s="36">
        <v>998.33333333333303</v>
      </c>
      <c r="H132" s="36">
        <v>1035.1333333333332</v>
      </c>
      <c r="I132" s="36">
        <v>1045.9666666666667</v>
      </c>
      <c r="J132" s="36">
        <v>1053.5333333333333</v>
      </c>
      <c r="K132" s="31">
        <v>1038.4000000000001</v>
      </c>
      <c r="L132" s="31">
        <v>1020</v>
      </c>
      <c r="M132" s="31">
        <v>19.43815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1630.9</v>
      </c>
      <c r="D133" s="36">
        <v>1616.3333333333333</v>
      </c>
      <c r="E133" s="36">
        <v>1594.8166666666666</v>
      </c>
      <c r="F133" s="36">
        <v>1558.7333333333333</v>
      </c>
      <c r="G133" s="36">
        <v>1537.2166666666667</v>
      </c>
      <c r="H133" s="36">
        <v>1652.4166666666665</v>
      </c>
      <c r="I133" s="36">
        <v>1673.9333333333334</v>
      </c>
      <c r="J133" s="36">
        <v>1710.0166666666664</v>
      </c>
      <c r="K133" s="31">
        <v>1637.85</v>
      </c>
      <c r="L133" s="31">
        <v>1580.25</v>
      </c>
      <c r="M133" s="31">
        <v>7.0781700000000001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5313.25</v>
      </c>
      <c r="D134" s="36">
        <v>5292.75</v>
      </c>
      <c r="E134" s="36">
        <v>5230.5</v>
      </c>
      <c r="F134" s="36">
        <v>5147.75</v>
      </c>
      <c r="G134" s="36">
        <v>5085.5</v>
      </c>
      <c r="H134" s="36">
        <v>5375.5</v>
      </c>
      <c r="I134" s="36">
        <v>5437.75</v>
      </c>
      <c r="J134" s="36">
        <v>5520.5</v>
      </c>
      <c r="K134" s="31">
        <v>5355</v>
      </c>
      <c r="L134" s="31">
        <v>5210</v>
      </c>
      <c r="M134" s="31">
        <v>0.29509999999999997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1299.45</v>
      </c>
      <c r="D135" s="36">
        <v>1306.1333333333334</v>
      </c>
      <c r="E135" s="36">
        <v>1288.3166666666668</v>
      </c>
      <c r="F135" s="36">
        <v>1277.1833333333334</v>
      </c>
      <c r="G135" s="36">
        <v>1259.3666666666668</v>
      </c>
      <c r="H135" s="36">
        <v>1317.2666666666669</v>
      </c>
      <c r="I135" s="36">
        <v>1335.0833333333335</v>
      </c>
      <c r="J135" s="36">
        <v>1346.2166666666669</v>
      </c>
      <c r="K135" s="31">
        <v>1323.95</v>
      </c>
      <c r="L135" s="31">
        <v>1295</v>
      </c>
      <c r="M135" s="31">
        <v>5.8914499999999999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443</v>
      </c>
      <c r="D136" s="36">
        <v>438.01666666666665</v>
      </c>
      <c r="E136" s="36">
        <v>431.0333333333333</v>
      </c>
      <c r="F136" s="36">
        <v>419.06666666666666</v>
      </c>
      <c r="G136" s="36">
        <v>412.08333333333331</v>
      </c>
      <c r="H136" s="36">
        <v>449.98333333333329</v>
      </c>
      <c r="I136" s="36">
        <v>456.96666666666664</v>
      </c>
      <c r="J136" s="36">
        <v>468.93333333333328</v>
      </c>
      <c r="K136" s="31">
        <v>445</v>
      </c>
      <c r="L136" s="31">
        <v>426.05</v>
      </c>
      <c r="M136" s="31">
        <v>71.027119999999996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3541.35</v>
      </c>
      <c r="D137" s="36">
        <v>3566.7666666666664</v>
      </c>
      <c r="E137" s="36">
        <v>3474.583333333333</v>
      </c>
      <c r="F137" s="36">
        <v>3407.8166666666666</v>
      </c>
      <c r="G137" s="36">
        <v>3315.6333333333332</v>
      </c>
      <c r="H137" s="36">
        <v>3633.5333333333328</v>
      </c>
      <c r="I137" s="36">
        <v>3725.7166666666662</v>
      </c>
      <c r="J137" s="36">
        <v>3792.4833333333327</v>
      </c>
      <c r="K137" s="31">
        <v>3658.95</v>
      </c>
      <c r="L137" s="31">
        <v>3500</v>
      </c>
      <c r="M137" s="31">
        <v>8.3374100000000002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1885.75</v>
      </c>
      <c r="D138" s="36">
        <v>1875.3</v>
      </c>
      <c r="E138" s="36">
        <v>1856</v>
      </c>
      <c r="F138" s="36">
        <v>1826.25</v>
      </c>
      <c r="G138" s="36">
        <v>1806.95</v>
      </c>
      <c r="H138" s="36">
        <v>1905.05</v>
      </c>
      <c r="I138" s="36">
        <v>1924.3499999999997</v>
      </c>
      <c r="J138" s="36">
        <v>1954.1</v>
      </c>
      <c r="K138" s="31">
        <v>1894.6</v>
      </c>
      <c r="L138" s="31">
        <v>1845.55</v>
      </c>
      <c r="M138" s="31">
        <v>2.2427199999999998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1026.75</v>
      </c>
      <c r="D139" s="36">
        <v>1023.25</v>
      </c>
      <c r="E139" s="36">
        <v>1011.5</v>
      </c>
      <c r="F139" s="36">
        <v>996.25</v>
      </c>
      <c r="G139" s="36">
        <v>984.5</v>
      </c>
      <c r="H139" s="36">
        <v>1038.5</v>
      </c>
      <c r="I139" s="36">
        <v>1050.25</v>
      </c>
      <c r="J139" s="36">
        <v>1065.5</v>
      </c>
      <c r="K139" s="31">
        <v>1035</v>
      </c>
      <c r="L139" s="31">
        <v>1008</v>
      </c>
      <c r="M139" s="31">
        <v>1.27569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819.4</v>
      </c>
      <c r="D140" s="36">
        <v>815.26666666666677</v>
      </c>
      <c r="E140" s="36">
        <v>801.13333333333355</v>
      </c>
      <c r="F140" s="36">
        <v>782.86666666666679</v>
      </c>
      <c r="G140" s="36">
        <v>768.73333333333358</v>
      </c>
      <c r="H140" s="36">
        <v>833.53333333333353</v>
      </c>
      <c r="I140" s="36">
        <v>847.66666666666674</v>
      </c>
      <c r="J140" s="36">
        <v>865.93333333333351</v>
      </c>
      <c r="K140" s="31">
        <v>829.4</v>
      </c>
      <c r="L140" s="31">
        <v>797</v>
      </c>
      <c r="M140" s="31">
        <v>65.725920000000002</v>
      </c>
      <c r="N140" s="1"/>
      <c r="O140" s="1"/>
    </row>
    <row r="141" spans="1:15" ht="12.75" customHeight="1">
      <c r="A141" s="33">
        <v>131</v>
      </c>
      <c r="B141" s="53" t="s">
        <v>859</v>
      </c>
      <c r="C141" s="31">
        <v>2494</v>
      </c>
      <c r="D141" s="36">
        <v>2436.15</v>
      </c>
      <c r="E141" s="36">
        <v>2332.8500000000004</v>
      </c>
      <c r="F141" s="36">
        <v>2171.7000000000003</v>
      </c>
      <c r="G141" s="36">
        <v>2068.4000000000005</v>
      </c>
      <c r="H141" s="36">
        <v>2597.3000000000002</v>
      </c>
      <c r="I141" s="36">
        <v>2700.6000000000004</v>
      </c>
      <c r="J141" s="36">
        <v>2861.75</v>
      </c>
      <c r="K141" s="31">
        <v>2539.4499999999998</v>
      </c>
      <c r="L141" s="31">
        <v>2275</v>
      </c>
      <c r="M141" s="31">
        <v>2.59076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634.15</v>
      </c>
      <c r="D142" s="36">
        <v>634.06666666666672</v>
      </c>
      <c r="E142" s="36">
        <v>618.13333333333344</v>
      </c>
      <c r="F142" s="36">
        <v>602.11666666666667</v>
      </c>
      <c r="G142" s="36">
        <v>586.18333333333339</v>
      </c>
      <c r="H142" s="36">
        <v>650.08333333333348</v>
      </c>
      <c r="I142" s="36">
        <v>666.01666666666665</v>
      </c>
      <c r="J142" s="36">
        <v>682.03333333333353</v>
      </c>
      <c r="K142" s="31">
        <v>650</v>
      </c>
      <c r="L142" s="31">
        <v>618.04999999999995</v>
      </c>
      <c r="M142" s="31">
        <v>83.409149999999997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1771.45</v>
      </c>
      <c r="D143" s="36">
        <v>1781.1499999999999</v>
      </c>
      <c r="E143" s="36">
        <v>1759.2999999999997</v>
      </c>
      <c r="F143" s="36">
        <v>1747.1499999999999</v>
      </c>
      <c r="G143" s="36">
        <v>1725.2999999999997</v>
      </c>
      <c r="H143" s="36">
        <v>1793.2999999999997</v>
      </c>
      <c r="I143" s="36">
        <v>1815.1499999999996</v>
      </c>
      <c r="J143" s="36">
        <v>1827.2999999999997</v>
      </c>
      <c r="K143" s="31">
        <v>1803</v>
      </c>
      <c r="L143" s="31">
        <v>1769</v>
      </c>
      <c r="M143" s="31">
        <v>4.6026999999999996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3086.85</v>
      </c>
      <c r="D144" s="36">
        <v>3097.6166666666668</v>
      </c>
      <c r="E144" s="36">
        <v>3050.2333333333336</v>
      </c>
      <c r="F144" s="36">
        <v>3013.6166666666668</v>
      </c>
      <c r="G144" s="36">
        <v>2966.2333333333336</v>
      </c>
      <c r="H144" s="36">
        <v>3134.2333333333336</v>
      </c>
      <c r="I144" s="36">
        <v>3181.6166666666668</v>
      </c>
      <c r="J144" s="36">
        <v>3218.2333333333336</v>
      </c>
      <c r="K144" s="31">
        <v>3145</v>
      </c>
      <c r="L144" s="31">
        <v>3061</v>
      </c>
      <c r="M144" s="31">
        <v>1.81036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842.15</v>
      </c>
      <c r="D145" s="36">
        <v>827.69999999999993</v>
      </c>
      <c r="E145" s="36">
        <v>807.94999999999982</v>
      </c>
      <c r="F145" s="36">
        <v>773.74999999999989</v>
      </c>
      <c r="G145" s="36">
        <v>753.99999999999977</v>
      </c>
      <c r="H145" s="36">
        <v>861.89999999999986</v>
      </c>
      <c r="I145" s="36">
        <v>881.65000000000009</v>
      </c>
      <c r="J145" s="36">
        <v>915.84999999999991</v>
      </c>
      <c r="K145" s="31">
        <v>847.45</v>
      </c>
      <c r="L145" s="31">
        <v>793.5</v>
      </c>
      <c r="M145" s="31">
        <v>62.000660000000003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2899.6</v>
      </c>
      <c r="D146" s="36">
        <v>2881.75</v>
      </c>
      <c r="E146" s="36">
        <v>2838.4</v>
      </c>
      <c r="F146" s="36">
        <v>2777.2000000000003</v>
      </c>
      <c r="G146" s="36">
        <v>2733.8500000000004</v>
      </c>
      <c r="H146" s="36">
        <v>2942.95</v>
      </c>
      <c r="I146" s="36">
        <v>2986.3</v>
      </c>
      <c r="J146" s="36">
        <v>3047.4999999999995</v>
      </c>
      <c r="K146" s="31">
        <v>2925.1</v>
      </c>
      <c r="L146" s="31">
        <v>2820.55</v>
      </c>
      <c r="M146" s="31">
        <v>4.9386599999999996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382.7</v>
      </c>
      <c r="D147" s="36">
        <v>382.13333333333338</v>
      </c>
      <c r="E147" s="36">
        <v>377.16666666666674</v>
      </c>
      <c r="F147" s="36">
        <v>371.63333333333338</v>
      </c>
      <c r="G147" s="36">
        <v>366.66666666666674</v>
      </c>
      <c r="H147" s="36">
        <v>387.66666666666674</v>
      </c>
      <c r="I147" s="36">
        <v>392.63333333333333</v>
      </c>
      <c r="J147" s="36">
        <v>398.16666666666674</v>
      </c>
      <c r="K147" s="31">
        <v>387.1</v>
      </c>
      <c r="L147" s="31">
        <v>376.6</v>
      </c>
      <c r="M147" s="31">
        <v>10.09803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181.11</v>
      </c>
      <c r="D148" s="36">
        <v>179.04333333333332</v>
      </c>
      <c r="E148" s="36">
        <v>176.08666666666664</v>
      </c>
      <c r="F148" s="36">
        <v>171.06333333333333</v>
      </c>
      <c r="G148" s="36">
        <v>168.10666666666665</v>
      </c>
      <c r="H148" s="36">
        <v>184.06666666666663</v>
      </c>
      <c r="I148" s="36">
        <v>187.02333333333328</v>
      </c>
      <c r="J148" s="36">
        <v>192.04666666666662</v>
      </c>
      <c r="K148" s="31">
        <v>182</v>
      </c>
      <c r="L148" s="31">
        <v>174.02</v>
      </c>
      <c r="M148" s="31">
        <v>32.139519999999997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4551.6000000000004</v>
      </c>
      <c r="D149" s="36">
        <v>4544.1166666666677</v>
      </c>
      <c r="E149" s="36">
        <v>4508.9333333333352</v>
      </c>
      <c r="F149" s="36">
        <v>4466.2666666666673</v>
      </c>
      <c r="G149" s="36">
        <v>4431.0833333333348</v>
      </c>
      <c r="H149" s="36">
        <v>4586.7833333333356</v>
      </c>
      <c r="I149" s="36">
        <v>4621.9666666666681</v>
      </c>
      <c r="J149" s="36">
        <v>4664.6333333333359</v>
      </c>
      <c r="K149" s="31">
        <v>4579.3</v>
      </c>
      <c r="L149" s="31">
        <v>4501.45</v>
      </c>
      <c r="M149" s="31">
        <v>3.9251499999999999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10987.65</v>
      </c>
      <c r="D150" s="36">
        <v>10940.216666666667</v>
      </c>
      <c r="E150" s="36">
        <v>10769.433333333334</v>
      </c>
      <c r="F150" s="36">
        <v>10551.216666666667</v>
      </c>
      <c r="G150" s="36">
        <v>10380.433333333334</v>
      </c>
      <c r="H150" s="36">
        <v>11158.433333333334</v>
      </c>
      <c r="I150" s="36">
        <v>11329.216666666667</v>
      </c>
      <c r="J150" s="36">
        <v>11547.433333333334</v>
      </c>
      <c r="K150" s="31">
        <v>11111</v>
      </c>
      <c r="L150" s="31">
        <v>10722</v>
      </c>
      <c r="M150" s="31">
        <v>4.2085299999999997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3031.3</v>
      </c>
      <c r="D151" s="36">
        <v>3027.9</v>
      </c>
      <c r="E151" s="36">
        <v>2999.4500000000003</v>
      </c>
      <c r="F151" s="36">
        <v>2967.6000000000004</v>
      </c>
      <c r="G151" s="36">
        <v>2939.1500000000005</v>
      </c>
      <c r="H151" s="36">
        <v>3059.75</v>
      </c>
      <c r="I151" s="36">
        <v>3088.2</v>
      </c>
      <c r="J151" s="36">
        <v>3120.0499999999997</v>
      </c>
      <c r="K151" s="31">
        <v>3056.35</v>
      </c>
      <c r="L151" s="31">
        <v>2996.05</v>
      </c>
      <c r="M151" s="31">
        <v>2.14188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6820.15</v>
      </c>
      <c r="D152" s="36">
        <v>6850.7666666666664</v>
      </c>
      <c r="E152" s="36">
        <v>6762.6333333333332</v>
      </c>
      <c r="F152" s="36">
        <v>6705.1166666666668</v>
      </c>
      <c r="G152" s="36">
        <v>6616.9833333333336</v>
      </c>
      <c r="H152" s="36">
        <v>6908.2833333333328</v>
      </c>
      <c r="I152" s="36">
        <v>6996.4166666666661</v>
      </c>
      <c r="J152" s="36">
        <v>7053.9333333333325</v>
      </c>
      <c r="K152" s="31">
        <v>6938.9</v>
      </c>
      <c r="L152" s="31">
        <v>6793.25</v>
      </c>
      <c r="M152" s="31">
        <v>6.0387700000000004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782.35</v>
      </c>
      <c r="D153" s="36">
        <v>774.44999999999993</v>
      </c>
      <c r="E153" s="36">
        <v>762.89999999999986</v>
      </c>
      <c r="F153" s="36">
        <v>743.44999999999993</v>
      </c>
      <c r="G153" s="36">
        <v>731.89999999999986</v>
      </c>
      <c r="H153" s="36">
        <v>793.89999999999986</v>
      </c>
      <c r="I153" s="36">
        <v>805.44999999999982</v>
      </c>
      <c r="J153" s="36">
        <v>824.89999999999986</v>
      </c>
      <c r="K153" s="31">
        <v>786</v>
      </c>
      <c r="L153" s="31">
        <v>755</v>
      </c>
      <c r="M153" s="31">
        <v>3.1401400000000002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419.05</v>
      </c>
      <c r="D154" s="36">
        <v>414.5333333333333</v>
      </c>
      <c r="E154" s="36">
        <v>409.11666666666662</v>
      </c>
      <c r="F154" s="36">
        <v>399.18333333333334</v>
      </c>
      <c r="G154" s="36">
        <v>393.76666666666665</v>
      </c>
      <c r="H154" s="36">
        <v>424.46666666666658</v>
      </c>
      <c r="I154" s="36">
        <v>429.88333333333333</v>
      </c>
      <c r="J154" s="36">
        <v>439.81666666666655</v>
      </c>
      <c r="K154" s="31">
        <v>419.95</v>
      </c>
      <c r="L154" s="31">
        <v>404.6</v>
      </c>
      <c r="M154" s="31">
        <v>7.2337300000000004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227.14</v>
      </c>
      <c r="D155" s="36">
        <v>225.38</v>
      </c>
      <c r="E155" s="36">
        <v>219.89</v>
      </c>
      <c r="F155" s="36">
        <v>212.64</v>
      </c>
      <c r="G155" s="36">
        <v>207.14999999999998</v>
      </c>
      <c r="H155" s="36">
        <v>232.63</v>
      </c>
      <c r="I155" s="36">
        <v>238.12</v>
      </c>
      <c r="J155" s="36">
        <v>245.37</v>
      </c>
      <c r="K155" s="31">
        <v>230.87</v>
      </c>
      <c r="L155" s="31">
        <v>218.13</v>
      </c>
      <c r="M155" s="31">
        <v>13.69525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42.83</v>
      </c>
      <c r="D156" s="36">
        <v>42.756666666666668</v>
      </c>
      <c r="E156" s="36">
        <v>42.413333333333334</v>
      </c>
      <c r="F156" s="36">
        <v>41.99666666666667</v>
      </c>
      <c r="G156" s="36">
        <v>41.653333333333336</v>
      </c>
      <c r="H156" s="36">
        <v>43.173333333333332</v>
      </c>
      <c r="I156" s="36">
        <v>43.516666666666666</v>
      </c>
      <c r="J156" s="36">
        <v>43.93333333333333</v>
      </c>
      <c r="K156" s="31">
        <v>43.1</v>
      </c>
      <c r="L156" s="31">
        <v>42.34</v>
      </c>
      <c r="M156" s="31">
        <v>184.30162999999999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4915.3500000000004</v>
      </c>
      <c r="D157" s="36">
        <v>4912.2166666666672</v>
      </c>
      <c r="E157" s="36">
        <v>4882.1333333333341</v>
      </c>
      <c r="F157" s="36">
        <v>4848.916666666667</v>
      </c>
      <c r="G157" s="36">
        <v>4818.8333333333339</v>
      </c>
      <c r="H157" s="36">
        <v>4945.4333333333343</v>
      </c>
      <c r="I157" s="36">
        <v>4975.5166666666664</v>
      </c>
      <c r="J157" s="36">
        <v>5008.7333333333345</v>
      </c>
      <c r="K157" s="31">
        <v>4942.3</v>
      </c>
      <c r="L157" s="31">
        <v>4879</v>
      </c>
      <c r="M157" s="31">
        <v>4.00075</v>
      </c>
      <c r="N157" s="1"/>
      <c r="O157" s="1"/>
    </row>
    <row r="158" spans="1:15" ht="12.75" customHeight="1">
      <c r="A158" s="33">
        <v>148</v>
      </c>
      <c r="B158" s="53" t="s">
        <v>860</v>
      </c>
      <c r="C158" s="31">
        <v>615.35</v>
      </c>
      <c r="D158" s="36">
        <v>619.91666666666663</v>
      </c>
      <c r="E158" s="36">
        <v>606.68333333333328</v>
      </c>
      <c r="F158" s="36">
        <v>598.01666666666665</v>
      </c>
      <c r="G158" s="36">
        <v>584.7833333333333</v>
      </c>
      <c r="H158" s="36">
        <v>628.58333333333326</v>
      </c>
      <c r="I158" s="36">
        <v>641.81666666666661</v>
      </c>
      <c r="J158" s="36">
        <v>650.48333333333323</v>
      </c>
      <c r="K158" s="31">
        <v>633.15</v>
      </c>
      <c r="L158" s="31">
        <v>611.25</v>
      </c>
      <c r="M158" s="31">
        <v>4.32416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692.45</v>
      </c>
      <c r="D159" s="36">
        <v>687.18333333333339</v>
      </c>
      <c r="E159" s="36">
        <v>675.01666666666677</v>
      </c>
      <c r="F159" s="36">
        <v>657.58333333333337</v>
      </c>
      <c r="G159" s="36">
        <v>645.41666666666674</v>
      </c>
      <c r="H159" s="36">
        <v>704.61666666666679</v>
      </c>
      <c r="I159" s="36">
        <v>716.7833333333333</v>
      </c>
      <c r="J159" s="36">
        <v>734.21666666666681</v>
      </c>
      <c r="K159" s="31">
        <v>699.35</v>
      </c>
      <c r="L159" s="31">
        <v>669.75</v>
      </c>
      <c r="M159" s="31">
        <v>1.2990699999999999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799.6</v>
      </c>
      <c r="D160" s="36">
        <v>799.43333333333339</v>
      </c>
      <c r="E160" s="36">
        <v>790.51666666666677</v>
      </c>
      <c r="F160" s="36">
        <v>781.43333333333339</v>
      </c>
      <c r="G160" s="36">
        <v>772.51666666666677</v>
      </c>
      <c r="H160" s="36">
        <v>808.51666666666677</v>
      </c>
      <c r="I160" s="36">
        <v>817.43333333333328</v>
      </c>
      <c r="J160" s="36">
        <v>826.51666666666677</v>
      </c>
      <c r="K160" s="31">
        <v>808.35</v>
      </c>
      <c r="L160" s="31">
        <v>790.35</v>
      </c>
      <c r="M160" s="31">
        <v>5.2566600000000001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2550.5500000000002</v>
      </c>
      <c r="D161" s="36">
        <v>2565.9833333333336</v>
      </c>
      <c r="E161" s="36">
        <v>2517.166666666667</v>
      </c>
      <c r="F161" s="36">
        <v>2483.7833333333333</v>
      </c>
      <c r="G161" s="36">
        <v>2434.9666666666667</v>
      </c>
      <c r="H161" s="36">
        <v>2599.3666666666672</v>
      </c>
      <c r="I161" s="36">
        <v>2648.1833333333338</v>
      </c>
      <c r="J161" s="36">
        <v>2681.5666666666675</v>
      </c>
      <c r="K161" s="31">
        <v>2614.8000000000002</v>
      </c>
      <c r="L161" s="31">
        <v>2532.6</v>
      </c>
      <c r="M161" s="31">
        <v>0.40687000000000001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255.95</v>
      </c>
      <c r="D162" s="36">
        <v>258.66666666666669</v>
      </c>
      <c r="E162" s="36">
        <v>251.38333333333338</v>
      </c>
      <c r="F162" s="36">
        <v>246.81666666666669</v>
      </c>
      <c r="G162" s="36">
        <v>239.53333333333339</v>
      </c>
      <c r="H162" s="36">
        <v>263.23333333333335</v>
      </c>
      <c r="I162" s="36">
        <v>270.51666666666665</v>
      </c>
      <c r="J162" s="36">
        <v>275.08333333333337</v>
      </c>
      <c r="K162" s="31">
        <v>265.95</v>
      </c>
      <c r="L162" s="31">
        <v>254.1</v>
      </c>
      <c r="M162" s="31">
        <v>81.894159999999999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89.49</v>
      </c>
      <c r="D163" s="36">
        <v>89.42</v>
      </c>
      <c r="E163" s="36">
        <v>89.04</v>
      </c>
      <c r="F163" s="36">
        <v>88.59</v>
      </c>
      <c r="G163" s="36">
        <v>88.210000000000008</v>
      </c>
      <c r="H163" s="36">
        <v>89.87</v>
      </c>
      <c r="I163" s="36">
        <v>90.25</v>
      </c>
      <c r="J163" s="36">
        <v>90.7</v>
      </c>
      <c r="K163" s="31">
        <v>89.8</v>
      </c>
      <c r="L163" s="31">
        <v>88.97</v>
      </c>
      <c r="M163" s="31">
        <v>30.515979999999999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1048.7</v>
      </c>
      <c r="D164" s="36">
        <v>1041.8999999999999</v>
      </c>
      <c r="E164" s="36">
        <v>1028.5999999999997</v>
      </c>
      <c r="F164" s="36">
        <v>1008.4999999999998</v>
      </c>
      <c r="G164" s="36">
        <v>995.19999999999959</v>
      </c>
      <c r="H164" s="36">
        <v>1061.9999999999998</v>
      </c>
      <c r="I164" s="36">
        <v>1075.3</v>
      </c>
      <c r="J164" s="36">
        <v>1095.3999999999999</v>
      </c>
      <c r="K164" s="31">
        <v>1055.2</v>
      </c>
      <c r="L164" s="31">
        <v>1021.8</v>
      </c>
      <c r="M164" s="31">
        <v>0.67610000000000003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4145.8</v>
      </c>
      <c r="D165" s="36">
        <v>4124.95</v>
      </c>
      <c r="E165" s="36">
        <v>4088.7</v>
      </c>
      <c r="F165" s="36">
        <v>4031.6</v>
      </c>
      <c r="G165" s="36">
        <v>3995.35</v>
      </c>
      <c r="H165" s="36">
        <v>4182.0499999999993</v>
      </c>
      <c r="I165" s="36">
        <v>4218.2999999999993</v>
      </c>
      <c r="J165" s="36">
        <v>4275.3999999999996</v>
      </c>
      <c r="K165" s="31">
        <v>4161.2</v>
      </c>
      <c r="L165" s="31">
        <v>4067.85</v>
      </c>
      <c r="M165" s="31">
        <v>2.01254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539.85</v>
      </c>
      <c r="D166" s="36">
        <v>542.68333333333328</v>
      </c>
      <c r="E166" s="36">
        <v>535.21666666666658</v>
      </c>
      <c r="F166" s="36">
        <v>530.58333333333326</v>
      </c>
      <c r="G166" s="36">
        <v>523.11666666666656</v>
      </c>
      <c r="H166" s="36">
        <v>547.31666666666661</v>
      </c>
      <c r="I166" s="36">
        <v>554.7833333333333</v>
      </c>
      <c r="J166" s="36">
        <v>559.41666666666663</v>
      </c>
      <c r="K166" s="31">
        <v>550.15</v>
      </c>
      <c r="L166" s="31">
        <v>538.04999999999995</v>
      </c>
      <c r="M166" s="31">
        <v>38.266359999999999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506</v>
      </c>
      <c r="D167" s="36">
        <v>503.18333333333339</v>
      </c>
      <c r="E167" s="36">
        <v>496.4166666666668</v>
      </c>
      <c r="F167" s="36">
        <v>486.83333333333343</v>
      </c>
      <c r="G167" s="36">
        <v>480.06666666666683</v>
      </c>
      <c r="H167" s="36">
        <v>512.76666666666677</v>
      </c>
      <c r="I167" s="36">
        <v>519.53333333333342</v>
      </c>
      <c r="J167" s="36">
        <v>529.11666666666679</v>
      </c>
      <c r="K167" s="31">
        <v>509.95</v>
      </c>
      <c r="L167" s="31">
        <v>493.6</v>
      </c>
      <c r="M167" s="31">
        <v>1.7351099999999999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184.77</v>
      </c>
      <c r="D168" s="36">
        <v>182.16666666666666</v>
      </c>
      <c r="E168" s="36">
        <v>178.63333333333333</v>
      </c>
      <c r="F168" s="36">
        <v>172.49666666666667</v>
      </c>
      <c r="G168" s="36">
        <v>168.96333333333334</v>
      </c>
      <c r="H168" s="36">
        <v>188.30333333333331</v>
      </c>
      <c r="I168" s="36">
        <v>191.83666666666667</v>
      </c>
      <c r="J168" s="36">
        <v>197.9733333333333</v>
      </c>
      <c r="K168" s="31">
        <v>185.7</v>
      </c>
      <c r="L168" s="31">
        <v>176.03</v>
      </c>
      <c r="M168" s="31">
        <v>73.455789999999993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201.23</v>
      </c>
      <c r="D169" s="36">
        <v>199.45333333333335</v>
      </c>
      <c r="E169" s="36">
        <v>194.90666666666669</v>
      </c>
      <c r="F169" s="36">
        <v>188.58333333333334</v>
      </c>
      <c r="G169" s="36">
        <v>184.03666666666669</v>
      </c>
      <c r="H169" s="36">
        <v>205.7766666666667</v>
      </c>
      <c r="I169" s="36">
        <v>210.32333333333338</v>
      </c>
      <c r="J169" s="36">
        <v>216.6466666666667</v>
      </c>
      <c r="K169" s="31">
        <v>204</v>
      </c>
      <c r="L169" s="31">
        <v>193.13</v>
      </c>
      <c r="M169" s="31">
        <v>525.68775000000005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1026.4000000000001</v>
      </c>
      <c r="D170" s="36">
        <v>1025.4833333333333</v>
      </c>
      <c r="E170" s="36">
        <v>1010.9666666666667</v>
      </c>
      <c r="F170" s="36">
        <v>995.5333333333333</v>
      </c>
      <c r="G170" s="36">
        <v>981.01666666666665</v>
      </c>
      <c r="H170" s="36">
        <v>1040.9166666666667</v>
      </c>
      <c r="I170" s="36">
        <v>1055.4333333333336</v>
      </c>
      <c r="J170" s="36">
        <v>1070.8666666666668</v>
      </c>
      <c r="K170" s="31">
        <v>1040</v>
      </c>
      <c r="L170" s="31">
        <v>1010.05</v>
      </c>
      <c r="M170" s="31">
        <v>5.6780499999999998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5268.8</v>
      </c>
      <c r="D171" s="36">
        <v>5248.416666666667</v>
      </c>
      <c r="E171" s="36">
        <v>5196.8833333333341</v>
      </c>
      <c r="F171" s="36">
        <v>5124.9666666666672</v>
      </c>
      <c r="G171" s="36">
        <v>5073.4333333333343</v>
      </c>
      <c r="H171" s="36">
        <v>5320.3333333333339</v>
      </c>
      <c r="I171" s="36">
        <v>5371.8666666666668</v>
      </c>
      <c r="J171" s="36">
        <v>5443.7833333333338</v>
      </c>
      <c r="K171" s="31">
        <v>5299.95</v>
      </c>
      <c r="L171" s="31">
        <v>5176.5</v>
      </c>
      <c r="M171" s="31">
        <v>0.16453999999999999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1538.7</v>
      </c>
      <c r="D172" s="36">
        <v>1532.3833333333332</v>
      </c>
      <c r="E172" s="36">
        <v>1511.2666666666664</v>
      </c>
      <c r="F172" s="36">
        <v>1483.8333333333333</v>
      </c>
      <c r="G172" s="36">
        <v>1462.7166666666665</v>
      </c>
      <c r="H172" s="36">
        <v>1559.8166666666664</v>
      </c>
      <c r="I172" s="36">
        <v>1580.9333333333332</v>
      </c>
      <c r="J172" s="36">
        <v>1608.3666666666663</v>
      </c>
      <c r="K172" s="31">
        <v>1553.5</v>
      </c>
      <c r="L172" s="31">
        <v>1504.95</v>
      </c>
      <c r="M172" s="31">
        <v>0.61168999999999996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321.39999999999998</v>
      </c>
      <c r="D173" s="36">
        <v>322.05</v>
      </c>
      <c r="E173" s="36">
        <v>316.55</v>
      </c>
      <c r="F173" s="36">
        <v>311.7</v>
      </c>
      <c r="G173" s="36">
        <v>306.2</v>
      </c>
      <c r="H173" s="36">
        <v>326.90000000000003</v>
      </c>
      <c r="I173" s="36">
        <v>332.40000000000003</v>
      </c>
      <c r="J173" s="36">
        <v>337.25000000000006</v>
      </c>
      <c r="K173" s="31">
        <v>327.55</v>
      </c>
      <c r="L173" s="31">
        <v>317.2</v>
      </c>
      <c r="M173" s="31">
        <v>6.0001499999999997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247.96</v>
      </c>
      <c r="D174" s="36">
        <v>245.60333333333335</v>
      </c>
      <c r="E174" s="36">
        <v>241.70666666666671</v>
      </c>
      <c r="F174" s="36">
        <v>235.45333333333335</v>
      </c>
      <c r="G174" s="36">
        <v>231.5566666666667</v>
      </c>
      <c r="H174" s="36">
        <v>251.85666666666671</v>
      </c>
      <c r="I174" s="36">
        <v>255.75333333333336</v>
      </c>
      <c r="J174" s="36">
        <v>262.00666666666672</v>
      </c>
      <c r="K174" s="31">
        <v>249.5</v>
      </c>
      <c r="L174" s="31">
        <v>239.35</v>
      </c>
      <c r="M174" s="31">
        <v>22.258289999999999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744.2</v>
      </c>
      <c r="D175" s="36">
        <v>748.36666666666667</v>
      </c>
      <c r="E175" s="36">
        <v>736.73333333333335</v>
      </c>
      <c r="F175" s="36">
        <v>729.26666666666665</v>
      </c>
      <c r="G175" s="36">
        <v>717.63333333333333</v>
      </c>
      <c r="H175" s="36">
        <v>755.83333333333337</v>
      </c>
      <c r="I175" s="36">
        <v>767.46666666666681</v>
      </c>
      <c r="J175" s="36">
        <v>774.93333333333339</v>
      </c>
      <c r="K175" s="31">
        <v>760</v>
      </c>
      <c r="L175" s="31">
        <v>740.9</v>
      </c>
      <c r="M175" s="31">
        <v>2.7425700000000002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483.05</v>
      </c>
      <c r="D176" s="36">
        <v>486.14999999999992</v>
      </c>
      <c r="E176" s="36">
        <v>479.04999999999984</v>
      </c>
      <c r="F176" s="36">
        <v>475.0499999999999</v>
      </c>
      <c r="G176" s="36">
        <v>467.94999999999982</v>
      </c>
      <c r="H176" s="36">
        <v>490.14999999999986</v>
      </c>
      <c r="I176" s="36">
        <v>497.24999999999989</v>
      </c>
      <c r="J176" s="36">
        <v>501.24999999999989</v>
      </c>
      <c r="K176" s="31">
        <v>493.25</v>
      </c>
      <c r="L176" s="31">
        <v>482.15</v>
      </c>
      <c r="M176" s="31">
        <v>6.1519500000000003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223.67</v>
      </c>
      <c r="D177" s="36">
        <v>222.25666666666666</v>
      </c>
      <c r="E177" s="36">
        <v>219.51333333333332</v>
      </c>
      <c r="F177" s="36">
        <v>215.35666666666665</v>
      </c>
      <c r="G177" s="36">
        <v>212.61333333333332</v>
      </c>
      <c r="H177" s="36">
        <v>226.41333333333333</v>
      </c>
      <c r="I177" s="36">
        <v>229.15666666666667</v>
      </c>
      <c r="J177" s="36">
        <v>233.31333333333333</v>
      </c>
      <c r="K177" s="31">
        <v>225</v>
      </c>
      <c r="L177" s="31">
        <v>218.1</v>
      </c>
      <c r="M177" s="31">
        <v>101.23727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1435.25</v>
      </c>
      <c r="D178" s="36">
        <v>1430.3999999999999</v>
      </c>
      <c r="E178" s="36">
        <v>1411.7999999999997</v>
      </c>
      <c r="F178" s="36">
        <v>1388.35</v>
      </c>
      <c r="G178" s="36">
        <v>1369.7499999999998</v>
      </c>
      <c r="H178" s="36">
        <v>1453.8499999999997</v>
      </c>
      <c r="I178" s="36">
        <v>1472.4499999999996</v>
      </c>
      <c r="J178" s="36">
        <v>1495.8999999999996</v>
      </c>
      <c r="K178" s="31">
        <v>1449</v>
      </c>
      <c r="L178" s="31">
        <v>1406.95</v>
      </c>
      <c r="M178" s="31">
        <v>0.92396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95.29</v>
      </c>
      <c r="D179" s="36">
        <v>94.983333333333334</v>
      </c>
      <c r="E179" s="36">
        <v>94.116666666666674</v>
      </c>
      <c r="F179" s="36">
        <v>92.943333333333342</v>
      </c>
      <c r="G179" s="36">
        <v>92.076666666666682</v>
      </c>
      <c r="H179" s="36">
        <v>96.156666666666666</v>
      </c>
      <c r="I179" s="36">
        <v>97.023333333333312</v>
      </c>
      <c r="J179" s="36">
        <v>98.196666666666658</v>
      </c>
      <c r="K179" s="31">
        <v>95.85</v>
      </c>
      <c r="L179" s="31">
        <v>93.81</v>
      </c>
      <c r="M179" s="31">
        <v>166.10113000000001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2378.9499999999998</v>
      </c>
      <c r="D180" s="36">
        <v>2406.3166666666666</v>
      </c>
      <c r="E180" s="36">
        <v>2342.6333333333332</v>
      </c>
      <c r="F180" s="36">
        <v>2306.3166666666666</v>
      </c>
      <c r="G180" s="36">
        <v>2242.6333333333332</v>
      </c>
      <c r="H180" s="36">
        <v>2442.6333333333332</v>
      </c>
      <c r="I180" s="36">
        <v>2506.3166666666666</v>
      </c>
      <c r="J180" s="36">
        <v>2542.6333333333332</v>
      </c>
      <c r="K180" s="31">
        <v>2470</v>
      </c>
      <c r="L180" s="31">
        <v>2370</v>
      </c>
      <c r="M180" s="31">
        <v>12.369160000000001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376.8</v>
      </c>
      <c r="D181" s="36">
        <v>377.53333333333336</v>
      </c>
      <c r="E181" s="36">
        <v>369.2166666666667</v>
      </c>
      <c r="F181" s="36">
        <v>361.63333333333333</v>
      </c>
      <c r="G181" s="36">
        <v>353.31666666666666</v>
      </c>
      <c r="H181" s="36">
        <v>385.11666666666673</v>
      </c>
      <c r="I181" s="36">
        <v>393.43333333333345</v>
      </c>
      <c r="J181" s="36">
        <v>401.01666666666677</v>
      </c>
      <c r="K181" s="31">
        <v>385.85</v>
      </c>
      <c r="L181" s="31">
        <v>369.95</v>
      </c>
      <c r="M181" s="31">
        <v>11.197150000000001</v>
      </c>
      <c r="N181" s="1"/>
      <c r="O181" s="1"/>
    </row>
    <row r="182" spans="1:15" ht="12.75" customHeight="1">
      <c r="A182" s="33">
        <v>172</v>
      </c>
      <c r="B182" s="53" t="s">
        <v>828</v>
      </c>
      <c r="C182" s="31">
        <v>7851.1</v>
      </c>
      <c r="D182" s="36">
        <v>7822.0333333333328</v>
      </c>
      <c r="E182" s="36">
        <v>7706.1166666666659</v>
      </c>
      <c r="F182" s="36">
        <v>7561.1333333333332</v>
      </c>
      <c r="G182" s="36">
        <v>7445.2166666666662</v>
      </c>
      <c r="H182" s="36">
        <v>7967.0166666666655</v>
      </c>
      <c r="I182" s="36">
        <v>8082.9333333333334</v>
      </c>
      <c r="J182" s="36">
        <v>8227.9166666666642</v>
      </c>
      <c r="K182" s="31">
        <v>7937.95</v>
      </c>
      <c r="L182" s="31">
        <v>7677.05</v>
      </c>
      <c r="M182" s="31">
        <v>0.16297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2019.6</v>
      </c>
      <c r="D183" s="36">
        <v>2011.7166666666665</v>
      </c>
      <c r="E183" s="36">
        <v>1992.4833333333329</v>
      </c>
      <c r="F183" s="36">
        <v>1965.3666666666663</v>
      </c>
      <c r="G183" s="36">
        <v>1946.1333333333328</v>
      </c>
      <c r="H183" s="36">
        <v>2038.833333333333</v>
      </c>
      <c r="I183" s="36">
        <v>2058.0666666666666</v>
      </c>
      <c r="J183" s="36">
        <v>2085.1833333333334</v>
      </c>
      <c r="K183" s="31">
        <v>2030.95</v>
      </c>
      <c r="L183" s="31">
        <v>1984.6</v>
      </c>
      <c r="M183" s="31">
        <v>0.88361000000000001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2695.05</v>
      </c>
      <c r="D184" s="36">
        <v>2711.3666666666668</v>
      </c>
      <c r="E184" s="36">
        <v>2667.7333333333336</v>
      </c>
      <c r="F184" s="36">
        <v>2640.416666666667</v>
      </c>
      <c r="G184" s="36">
        <v>2596.7833333333338</v>
      </c>
      <c r="H184" s="36">
        <v>2738.6833333333334</v>
      </c>
      <c r="I184" s="36">
        <v>2782.3166666666666</v>
      </c>
      <c r="J184" s="36">
        <v>2809.6333333333332</v>
      </c>
      <c r="K184" s="31">
        <v>2755</v>
      </c>
      <c r="L184" s="31">
        <v>2684.05</v>
      </c>
      <c r="M184" s="31">
        <v>1.23725</v>
      </c>
      <c r="N184" s="1"/>
      <c r="O184" s="1"/>
    </row>
    <row r="185" spans="1:15" ht="12.75" customHeight="1">
      <c r="A185" s="33">
        <v>175</v>
      </c>
      <c r="B185" s="53" t="s">
        <v>829</v>
      </c>
      <c r="C185" s="31">
        <v>853.8</v>
      </c>
      <c r="D185" s="36">
        <v>857.26666666666677</v>
      </c>
      <c r="E185" s="36">
        <v>846.53333333333353</v>
      </c>
      <c r="F185" s="36">
        <v>839.26666666666677</v>
      </c>
      <c r="G185" s="36">
        <v>828.53333333333353</v>
      </c>
      <c r="H185" s="36">
        <v>864.53333333333353</v>
      </c>
      <c r="I185" s="36">
        <v>875.26666666666688</v>
      </c>
      <c r="J185" s="36">
        <v>882.53333333333353</v>
      </c>
      <c r="K185" s="31">
        <v>868</v>
      </c>
      <c r="L185" s="31">
        <v>850</v>
      </c>
      <c r="M185" s="31">
        <v>1.64585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1425.7</v>
      </c>
      <c r="D186" s="36">
        <v>1429.1666666666667</v>
      </c>
      <c r="E186" s="36">
        <v>1410.5333333333335</v>
      </c>
      <c r="F186" s="36">
        <v>1395.3666666666668</v>
      </c>
      <c r="G186" s="36">
        <v>1376.7333333333336</v>
      </c>
      <c r="H186" s="36">
        <v>1444.3333333333335</v>
      </c>
      <c r="I186" s="36">
        <v>1462.9666666666667</v>
      </c>
      <c r="J186" s="36">
        <v>1478.1333333333334</v>
      </c>
      <c r="K186" s="31">
        <v>1447.8</v>
      </c>
      <c r="L186" s="31">
        <v>1414</v>
      </c>
      <c r="M186" s="31">
        <v>5.7551399999999999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1203.95</v>
      </c>
      <c r="D187" s="36">
        <v>1193.6499999999999</v>
      </c>
      <c r="E187" s="36">
        <v>1176.4999999999998</v>
      </c>
      <c r="F187" s="36">
        <v>1149.05</v>
      </c>
      <c r="G187" s="36">
        <v>1131.8999999999999</v>
      </c>
      <c r="H187" s="36">
        <v>1221.0999999999997</v>
      </c>
      <c r="I187" s="36">
        <v>1238.2499999999998</v>
      </c>
      <c r="J187" s="36">
        <v>1265.6999999999996</v>
      </c>
      <c r="K187" s="31">
        <v>1210.8</v>
      </c>
      <c r="L187" s="31">
        <v>1166.2</v>
      </c>
      <c r="M187" s="31">
        <v>1.4775100000000001</v>
      </c>
      <c r="N187" s="1"/>
      <c r="O187" s="1"/>
    </row>
    <row r="188" spans="1:15" ht="12.75" customHeight="1">
      <c r="A188" s="33">
        <v>178</v>
      </c>
      <c r="B188" s="53" t="s">
        <v>830</v>
      </c>
      <c r="C188" s="31">
        <v>1058.4000000000001</v>
      </c>
      <c r="D188" s="36">
        <v>1061.3666666666666</v>
      </c>
      <c r="E188" s="36">
        <v>1043.1833333333332</v>
      </c>
      <c r="F188" s="36">
        <v>1027.9666666666667</v>
      </c>
      <c r="G188" s="36">
        <v>1009.7833333333333</v>
      </c>
      <c r="H188" s="36">
        <v>1076.583333333333</v>
      </c>
      <c r="I188" s="36">
        <v>1094.7666666666664</v>
      </c>
      <c r="J188" s="36">
        <v>1109.9833333333329</v>
      </c>
      <c r="K188" s="31">
        <v>1079.55</v>
      </c>
      <c r="L188" s="31">
        <v>1046.1500000000001</v>
      </c>
      <c r="M188" s="31">
        <v>2.3257599999999998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4178.2</v>
      </c>
      <c r="D189" s="36">
        <v>4198.7333333333336</v>
      </c>
      <c r="E189" s="36">
        <v>4137.4666666666672</v>
      </c>
      <c r="F189" s="36">
        <v>4096.7333333333336</v>
      </c>
      <c r="G189" s="36">
        <v>4035.4666666666672</v>
      </c>
      <c r="H189" s="36">
        <v>4239.4666666666672</v>
      </c>
      <c r="I189" s="36">
        <v>4300.7333333333336</v>
      </c>
      <c r="J189" s="36">
        <v>4341.4666666666672</v>
      </c>
      <c r="K189" s="31">
        <v>4260</v>
      </c>
      <c r="L189" s="31">
        <v>4158</v>
      </c>
      <c r="M189" s="31">
        <v>0.83614999999999995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1459.05</v>
      </c>
      <c r="D190" s="36">
        <v>1477.6333333333332</v>
      </c>
      <c r="E190" s="36">
        <v>1435.4166666666665</v>
      </c>
      <c r="F190" s="36">
        <v>1411.7833333333333</v>
      </c>
      <c r="G190" s="36">
        <v>1369.5666666666666</v>
      </c>
      <c r="H190" s="36">
        <v>1501.2666666666664</v>
      </c>
      <c r="I190" s="36">
        <v>1543.4833333333331</v>
      </c>
      <c r="J190" s="36">
        <v>1567.1166666666663</v>
      </c>
      <c r="K190" s="31">
        <v>1519.85</v>
      </c>
      <c r="L190" s="31">
        <v>1454</v>
      </c>
      <c r="M190" s="31">
        <v>14.64579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889.35</v>
      </c>
      <c r="D191" s="36">
        <v>885.31666666666661</v>
      </c>
      <c r="E191" s="36">
        <v>878.03333333333319</v>
      </c>
      <c r="F191" s="36">
        <v>866.71666666666658</v>
      </c>
      <c r="G191" s="36">
        <v>859.43333333333317</v>
      </c>
      <c r="H191" s="36">
        <v>896.63333333333321</v>
      </c>
      <c r="I191" s="36">
        <v>903.91666666666652</v>
      </c>
      <c r="J191" s="36">
        <v>915.23333333333323</v>
      </c>
      <c r="K191" s="31">
        <v>892.6</v>
      </c>
      <c r="L191" s="31">
        <v>874</v>
      </c>
      <c r="M191" s="31">
        <v>1.43696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3124.65</v>
      </c>
      <c r="D192" s="36">
        <v>3133.9666666666672</v>
      </c>
      <c r="E192" s="36">
        <v>3067.9833333333345</v>
      </c>
      <c r="F192" s="36">
        <v>3011.3166666666675</v>
      </c>
      <c r="G192" s="36">
        <v>2945.3333333333348</v>
      </c>
      <c r="H192" s="36">
        <v>3190.6333333333341</v>
      </c>
      <c r="I192" s="36">
        <v>3256.6166666666668</v>
      </c>
      <c r="J192" s="36">
        <v>3313.2833333333338</v>
      </c>
      <c r="K192" s="31">
        <v>3199.95</v>
      </c>
      <c r="L192" s="31">
        <v>3077.3</v>
      </c>
      <c r="M192" s="31">
        <v>11.34667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537.95000000000005</v>
      </c>
      <c r="D193" s="36">
        <v>535</v>
      </c>
      <c r="E193" s="36">
        <v>527</v>
      </c>
      <c r="F193" s="36">
        <v>516.04999999999995</v>
      </c>
      <c r="G193" s="36">
        <v>508.04999999999995</v>
      </c>
      <c r="H193" s="36">
        <v>545.95000000000005</v>
      </c>
      <c r="I193" s="36">
        <v>553.95000000000005</v>
      </c>
      <c r="J193" s="36">
        <v>564.90000000000009</v>
      </c>
      <c r="K193" s="31">
        <v>543</v>
      </c>
      <c r="L193" s="31">
        <v>524.04999999999995</v>
      </c>
      <c r="M193" s="31">
        <v>18.791810000000002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523.85</v>
      </c>
      <c r="D194" s="36">
        <v>523.75</v>
      </c>
      <c r="E194" s="36">
        <v>514.6</v>
      </c>
      <c r="F194" s="36">
        <v>505.35</v>
      </c>
      <c r="G194" s="36">
        <v>496.20000000000005</v>
      </c>
      <c r="H194" s="36">
        <v>533</v>
      </c>
      <c r="I194" s="36">
        <v>542.15000000000009</v>
      </c>
      <c r="J194" s="36">
        <v>551.4</v>
      </c>
      <c r="K194" s="31">
        <v>532.9</v>
      </c>
      <c r="L194" s="31">
        <v>514.5</v>
      </c>
      <c r="M194" s="31">
        <v>11.525130000000001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2806.9</v>
      </c>
      <c r="D195" s="36">
        <v>2803.9666666666667</v>
      </c>
      <c r="E195" s="36">
        <v>2777.9333333333334</v>
      </c>
      <c r="F195" s="36">
        <v>2748.9666666666667</v>
      </c>
      <c r="G195" s="36">
        <v>2722.9333333333334</v>
      </c>
      <c r="H195" s="36">
        <v>2832.9333333333334</v>
      </c>
      <c r="I195" s="36">
        <v>2858.9666666666672</v>
      </c>
      <c r="J195" s="36">
        <v>2887.9333333333334</v>
      </c>
      <c r="K195" s="31">
        <v>2830</v>
      </c>
      <c r="L195" s="31">
        <v>2775</v>
      </c>
      <c r="M195" s="31">
        <v>28.808330000000002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1329.2</v>
      </c>
      <c r="D196" s="36">
        <v>1331.6333333333334</v>
      </c>
      <c r="E196" s="36">
        <v>1308.3166666666668</v>
      </c>
      <c r="F196" s="36">
        <v>1287.4333333333334</v>
      </c>
      <c r="G196" s="36">
        <v>1264.1166666666668</v>
      </c>
      <c r="H196" s="36">
        <v>1352.5166666666669</v>
      </c>
      <c r="I196" s="36">
        <v>1375.8333333333335</v>
      </c>
      <c r="J196" s="36">
        <v>1396.7166666666669</v>
      </c>
      <c r="K196" s="31">
        <v>1354.95</v>
      </c>
      <c r="L196" s="31">
        <v>1310.75</v>
      </c>
      <c r="M196" s="31">
        <v>6.2591599999999996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2592.5</v>
      </c>
      <c r="D197" s="36">
        <v>2580.35</v>
      </c>
      <c r="E197" s="36">
        <v>2540.1999999999998</v>
      </c>
      <c r="F197" s="36">
        <v>2487.9</v>
      </c>
      <c r="G197" s="36">
        <v>2447.75</v>
      </c>
      <c r="H197" s="36">
        <v>2632.6499999999996</v>
      </c>
      <c r="I197" s="36">
        <v>2672.8</v>
      </c>
      <c r="J197" s="36">
        <v>2725.0999999999995</v>
      </c>
      <c r="K197" s="31">
        <v>2620.5</v>
      </c>
      <c r="L197" s="31">
        <v>2528.0500000000002</v>
      </c>
      <c r="M197" s="31">
        <v>0.45262999999999998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137.69</v>
      </c>
      <c r="D198" s="36">
        <v>136.49666666666667</v>
      </c>
      <c r="E198" s="36">
        <v>134.19333333333333</v>
      </c>
      <c r="F198" s="36">
        <v>130.69666666666666</v>
      </c>
      <c r="G198" s="36">
        <v>128.39333333333332</v>
      </c>
      <c r="H198" s="36">
        <v>139.99333333333334</v>
      </c>
      <c r="I198" s="36">
        <v>142.29666666666668</v>
      </c>
      <c r="J198" s="36">
        <v>145.79333333333335</v>
      </c>
      <c r="K198" s="31">
        <v>138.80000000000001</v>
      </c>
      <c r="L198" s="31">
        <v>133</v>
      </c>
      <c r="M198" s="31">
        <v>10.26347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3173.65</v>
      </c>
      <c r="D199" s="36">
        <v>3174.5333333333333</v>
      </c>
      <c r="E199" s="36">
        <v>3128.7166666666667</v>
      </c>
      <c r="F199" s="36">
        <v>3083.7833333333333</v>
      </c>
      <c r="G199" s="36">
        <v>3037.9666666666667</v>
      </c>
      <c r="H199" s="36">
        <v>3219.4666666666667</v>
      </c>
      <c r="I199" s="36">
        <v>3265.2833333333333</v>
      </c>
      <c r="J199" s="36">
        <v>3310.2166666666667</v>
      </c>
      <c r="K199" s="31">
        <v>3220.35</v>
      </c>
      <c r="L199" s="31">
        <v>3129.6</v>
      </c>
      <c r="M199" s="31">
        <v>0.83669000000000004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648.75</v>
      </c>
      <c r="D200" s="36">
        <v>645.55000000000007</v>
      </c>
      <c r="E200" s="36">
        <v>634.20000000000016</v>
      </c>
      <c r="F200" s="36">
        <v>619.65000000000009</v>
      </c>
      <c r="G200" s="36">
        <v>608.30000000000018</v>
      </c>
      <c r="H200" s="36">
        <v>660.10000000000014</v>
      </c>
      <c r="I200" s="36">
        <v>671.45</v>
      </c>
      <c r="J200" s="36">
        <v>686.00000000000011</v>
      </c>
      <c r="K200" s="31">
        <v>656.9</v>
      </c>
      <c r="L200" s="31">
        <v>631</v>
      </c>
      <c r="M200" s="31">
        <v>8.4123699999999992</v>
      </c>
      <c r="N200" s="1"/>
      <c r="O200" s="1"/>
    </row>
    <row r="201" spans="1:15" ht="12.75" customHeight="1">
      <c r="A201" s="33">
        <v>191</v>
      </c>
      <c r="B201" s="53" t="s">
        <v>861</v>
      </c>
      <c r="C201" s="31">
        <v>411.1</v>
      </c>
      <c r="D201" s="36">
        <v>409.95</v>
      </c>
      <c r="E201" s="36">
        <v>395.45</v>
      </c>
      <c r="F201" s="36">
        <v>379.8</v>
      </c>
      <c r="G201" s="36">
        <v>365.3</v>
      </c>
      <c r="H201" s="36">
        <v>425.59999999999997</v>
      </c>
      <c r="I201" s="36">
        <v>440.09999999999997</v>
      </c>
      <c r="J201" s="36">
        <v>455.74999999999994</v>
      </c>
      <c r="K201" s="31">
        <v>424.45</v>
      </c>
      <c r="L201" s="31">
        <v>394.3</v>
      </c>
      <c r="M201" s="31">
        <v>42.797600000000003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668.85</v>
      </c>
      <c r="D202" s="36">
        <v>665.9</v>
      </c>
      <c r="E202" s="36">
        <v>656.94999999999993</v>
      </c>
      <c r="F202" s="36">
        <v>645.04999999999995</v>
      </c>
      <c r="G202" s="36">
        <v>636.09999999999991</v>
      </c>
      <c r="H202" s="36">
        <v>677.8</v>
      </c>
      <c r="I202" s="36">
        <v>686.75</v>
      </c>
      <c r="J202" s="36">
        <v>698.65</v>
      </c>
      <c r="K202" s="31">
        <v>674.85</v>
      </c>
      <c r="L202" s="31">
        <v>654</v>
      </c>
      <c r="M202" s="31">
        <v>17.37358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219.39</v>
      </c>
      <c r="D203" s="36">
        <v>216.89000000000001</v>
      </c>
      <c r="E203" s="36">
        <v>212.80000000000004</v>
      </c>
      <c r="F203" s="36">
        <v>206.21000000000004</v>
      </c>
      <c r="G203" s="36">
        <v>202.12000000000006</v>
      </c>
      <c r="H203" s="36">
        <v>223.48000000000002</v>
      </c>
      <c r="I203" s="36">
        <v>227.57</v>
      </c>
      <c r="J203" s="36">
        <v>234.16</v>
      </c>
      <c r="K203" s="31">
        <v>220.98</v>
      </c>
      <c r="L203" s="31">
        <v>210.3</v>
      </c>
      <c r="M203" s="31">
        <v>23.681609999999999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236.91</v>
      </c>
      <c r="D204" s="36">
        <v>238.15333333333334</v>
      </c>
      <c r="E204" s="36">
        <v>234.35666666666668</v>
      </c>
      <c r="F204" s="36">
        <v>231.80333333333334</v>
      </c>
      <c r="G204" s="36">
        <v>228.00666666666669</v>
      </c>
      <c r="H204" s="36">
        <v>240.70666666666668</v>
      </c>
      <c r="I204" s="36">
        <v>244.50333333333336</v>
      </c>
      <c r="J204" s="36">
        <v>247.05666666666667</v>
      </c>
      <c r="K204" s="31">
        <v>241.95</v>
      </c>
      <c r="L204" s="31">
        <v>235.6</v>
      </c>
      <c r="M204" s="31">
        <v>29.0364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325.05</v>
      </c>
      <c r="D205" s="36">
        <v>322.56666666666666</v>
      </c>
      <c r="E205" s="36">
        <v>319.13333333333333</v>
      </c>
      <c r="F205" s="36">
        <v>313.21666666666664</v>
      </c>
      <c r="G205" s="36">
        <v>309.7833333333333</v>
      </c>
      <c r="H205" s="36">
        <v>328.48333333333335</v>
      </c>
      <c r="I205" s="36">
        <v>331.91666666666663</v>
      </c>
      <c r="J205" s="36">
        <v>337.83333333333337</v>
      </c>
      <c r="K205" s="31">
        <v>326</v>
      </c>
      <c r="L205" s="31">
        <v>316.64999999999998</v>
      </c>
      <c r="M205" s="31">
        <v>7.8122699999999998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2133.6999999999998</v>
      </c>
      <c r="D206" s="36">
        <v>2107.9166666666665</v>
      </c>
      <c r="E206" s="36">
        <v>2037.833333333333</v>
      </c>
      <c r="F206" s="36">
        <v>1941.9666666666665</v>
      </c>
      <c r="G206" s="36">
        <v>1871.883333333333</v>
      </c>
      <c r="H206" s="36">
        <v>2203.7833333333328</v>
      </c>
      <c r="I206" s="36">
        <v>2273.8666666666659</v>
      </c>
      <c r="J206" s="36">
        <v>2369.7333333333331</v>
      </c>
      <c r="K206" s="31">
        <v>2178</v>
      </c>
      <c r="L206" s="31">
        <v>2012.05</v>
      </c>
      <c r="M206" s="31">
        <v>2.94109</v>
      </c>
      <c r="N206" s="1"/>
      <c r="O206" s="1"/>
    </row>
    <row r="207" spans="1:15" ht="12.75" customHeight="1">
      <c r="A207" s="33">
        <v>197</v>
      </c>
      <c r="B207" s="53" t="s">
        <v>862</v>
      </c>
      <c r="C207" s="31">
        <v>648.54999999999995</v>
      </c>
      <c r="D207" s="36">
        <v>636.83333333333337</v>
      </c>
      <c r="E207" s="36">
        <v>619.91666666666674</v>
      </c>
      <c r="F207" s="36">
        <v>591.28333333333342</v>
      </c>
      <c r="G207" s="36">
        <v>574.36666666666679</v>
      </c>
      <c r="H207" s="36">
        <v>665.4666666666667</v>
      </c>
      <c r="I207" s="36">
        <v>682.38333333333344</v>
      </c>
      <c r="J207" s="36">
        <v>711.01666666666665</v>
      </c>
      <c r="K207" s="31">
        <v>653.75</v>
      </c>
      <c r="L207" s="31">
        <v>608.20000000000005</v>
      </c>
      <c r="M207" s="31">
        <v>51.706989999999998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1583.7</v>
      </c>
      <c r="D208" s="36">
        <v>1586.1833333333332</v>
      </c>
      <c r="E208" s="36">
        <v>1574.3666666666663</v>
      </c>
      <c r="F208" s="36">
        <v>1565.0333333333331</v>
      </c>
      <c r="G208" s="36">
        <v>1553.2166666666662</v>
      </c>
      <c r="H208" s="36">
        <v>1595.5166666666664</v>
      </c>
      <c r="I208" s="36">
        <v>1607.3333333333335</v>
      </c>
      <c r="J208" s="36">
        <v>1616.6666666666665</v>
      </c>
      <c r="K208" s="31">
        <v>1598</v>
      </c>
      <c r="L208" s="31">
        <v>1576.85</v>
      </c>
      <c r="M208" s="31">
        <v>24.84299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4059.8</v>
      </c>
      <c r="D209" s="36">
        <v>4028.4</v>
      </c>
      <c r="E209" s="36">
        <v>3971.7000000000003</v>
      </c>
      <c r="F209" s="36">
        <v>3883.6000000000004</v>
      </c>
      <c r="G209" s="36">
        <v>3826.9000000000005</v>
      </c>
      <c r="H209" s="36">
        <v>4116.5</v>
      </c>
      <c r="I209" s="36">
        <v>4173.2</v>
      </c>
      <c r="J209" s="36">
        <v>4261.2999999999993</v>
      </c>
      <c r="K209" s="31">
        <v>4085.1</v>
      </c>
      <c r="L209" s="31">
        <v>3940.3</v>
      </c>
      <c r="M209" s="31">
        <v>7.0828899999999999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1604.05</v>
      </c>
      <c r="D210" s="36">
        <v>1604.3666666666668</v>
      </c>
      <c r="E210" s="36">
        <v>1587.7333333333336</v>
      </c>
      <c r="F210" s="36">
        <v>1571.4166666666667</v>
      </c>
      <c r="G210" s="36">
        <v>1554.7833333333335</v>
      </c>
      <c r="H210" s="36">
        <v>1620.6833333333336</v>
      </c>
      <c r="I210" s="36">
        <v>1637.3166666666668</v>
      </c>
      <c r="J210" s="36">
        <v>1653.6333333333337</v>
      </c>
      <c r="K210" s="31">
        <v>1621</v>
      </c>
      <c r="L210" s="31">
        <v>1588.05</v>
      </c>
      <c r="M210" s="31">
        <v>308.64103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672.8</v>
      </c>
      <c r="D211" s="36">
        <v>662.36666666666667</v>
      </c>
      <c r="E211" s="36">
        <v>649.73333333333335</v>
      </c>
      <c r="F211" s="36">
        <v>626.66666666666663</v>
      </c>
      <c r="G211" s="36">
        <v>614.0333333333333</v>
      </c>
      <c r="H211" s="36">
        <v>685.43333333333339</v>
      </c>
      <c r="I211" s="36">
        <v>698.06666666666683</v>
      </c>
      <c r="J211" s="36">
        <v>721.13333333333344</v>
      </c>
      <c r="K211" s="31">
        <v>675</v>
      </c>
      <c r="L211" s="31">
        <v>639.29999999999995</v>
      </c>
      <c r="M211" s="31">
        <v>123.77638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119.46</v>
      </c>
      <c r="D212" s="36">
        <v>117.46999999999998</v>
      </c>
      <c r="E212" s="36">
        <v>114.23999999999997</v>
      </c>
      <c r="F212" s="36">
        <v>109.01999999999998</v>
      </c>
      <c r="G212" s="36">
        <v>105.78999999999996</v>
      </c>
      <c r="H212" s="36">
        <v>122.68999999999997</v>
      </c>
      <c r="I212" s="36">
        <v>125.91999999999999</v>
      </c>
      <c r="J212" s="36">
        <v>131.13999999999999</v>
      </c>
      <c r="K212" s="31">
        <v>120.7</v>
      </c>
      <c r="L212" s="31">
        <v>112.25</v>
      </c>
      <c r="M212" s="31">
        <v>384.91498000000001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827.85</v>
      </c>
      <c r="D213" s="36">
        <v>823.6</v>
      </c>
      <c r="E213" s="36">
        <v>813.2</v>
      </c>
      <c r="F213" s="36">
        <v>798.55000000000007</v>
      </c>
      <c r="G213" s="36">
        <v>788.15000000000009</v>
      </c>
      <c r="H213" s="36">
        <v>838.25</v>
      </c>
      <c r="I213" s="36">
        <v>848.64999999999986</v>
      </c>
      <c r="J213" s="36">
        <v>863.3</v>
      </c>
      <c r="K213" s="31">
        <v>834</v>
      </c>
      <c r="L213" s="31">
        <v>808.95</v>
      </c>
      <c r="M213" s="31">
        <v>8.6552199999999999</v>
      </c>
      <c r="N213" s="1"/>
      <c r="O213" s="1"/>
    </row>
    <row r="214" spans="1:15" ht="12.75" customHeight="1">
      <c r="A214" s="33">
        <v>204</v>
      </c>
      <c r="B214" s="53" t="s">
        <v>863</v>
      </c>
      <c r="C214" s="31">
        <v>1225.8499999999999</v>
      </c>
      <c r="D214" s="36">
        <v>1222.6333333333332</v>
      </c>
      <c r="E214" s="36">
        <v>1193.2666666666664</v>
      </c>
      <c r="F214" s="36">
        <v>1160.6833333333332</v>
      </c>
      <c r="G214" s="36">
        <v>1131.3166666666664</v>
      </c>
      <c r="H214" s="36">
        <v>1255.2166666666665</v>
      </c>
      <c r="I214" s="36">
        <v>1284.5833333333333</v>
      </c>
      <c r="J214" s="36">
        <v>1317.1666666666665</v>
      </c>
      <c r="K214" s="31">
        <v>1252</v>
      </c>
      <c r="L214" s="31">
        <v>1190.05</v>
      </c>
      <c r="M214" s="31">
        <v>0.24027000000000001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1791.75</v>
      </c>
      <c r="D215" s="36">
        <v>1781.4833333333333</v>
      </c>
      <c r="E215" s="36">
        <v>1763.5166666666667</v>
      </c>
      <c r="F215" s="36">
        <v>1735.2833333333333</v>
      </c>
      <c r="G215" s="36">
        <v>1717.3166666666666</v>
      </c>
      <c r="H215" s="36">
        <v>1809.7166666666667</v>
      </c>
      <c r="I215" s="36">
        <v>1827.6833333333334</v>
      </c>
      <c r="J215" s="36">
        <v>1855.9166666666667</v>
      </c>
      <c r="K215" s="31">
        <v>1799.45</v>
      </c>
      <c r="L215" s="31">
        <v>1753.25</v>
      </c>
      <c r="M215" s="31">
        <v>8.5248799999999996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5417.75</v>
      </c>
      <c r="D216" s="36">
        <v>5445.25</v>
      </c>
      <c r="E216" s="36">
        <v>5377.5</v>
      </c>
      <c r="F216" s="36">
        <v>5337.25</v>
      </c>
      <c r="G216" s="36">
        <v>5269.5</v>
      </c>
      <c r="H216" s="36">
        <v>5485.5</v>
      </c>
      <c r="I216" s="36">
        <v>5553.25</v>
      </c>
      <c r="J216" s="36">
        <v>5593.5</v>
      </c>
      <c r="K216" s="31">
        <v>5513</v>
      </c>
      <c r="L216" s="31">
        <v>5405</v>
      </c>
      <c r="M216" s="31">
        <v>7.2361700000000004</v>
      </c>
      <c r="N216" s="1"/>
      <c r="O216" s="1"/>
    </row>
    <row r="217" spans="1:15" ht="12.75" customHeight="1">
      <c r="A217" s="33">
        <v>207</v>
      </c>
      <c r="B217" s="53" t="s">
        <v>864</v>
      </c>
      <c r="C217" s="31">
        <v>409</v>
      </c>
      <c r="D217" s="36">
        <v>410.66666666666669</v>
      </c>
      <c r="E217" s="36">
        <v>403.33333333333337</v>
      </c>
      <c r="F217" s="36">
        <v>397.66666666666669</v>
      </c>
      <c r="G217" s="36">
        <v>390.33333333333337</v>
      </c>
      <c r="H217" s="36">
        <v>416.33333333333337</v>
      </c>
      <c r="I217" s="36">
        <v>423.66666666666674</v>
      </c>
      <c r="J217" s="36">
        <v>429.33333333333337</v>
      </c>
      <c r="K217" s="31">
        <v>418</v>
      </c>
      <c r="L217" s="31">
        <v>405</v>
      </c>
      <c r="M217" s="31">
        <v>5.7711800000000002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651.6</v>
      </c>
      <c r="D218" s="36">
        <v>651.08333333333337</v>
      </c>
      <c r="E218" s="36">
        <v>645.51666666666677</v>
      </c>
      <c r="F218" s="36">
        <v>639.43333333333339</v>
      </c>
      <c r="G218" s="36">
        <v>633.86666666666679</v>
      </c>
      <c r="H218" s="36">
        <v>657.16666666666674</v>
      </c>
      <c r="I218" s="36">
        <v>662.73333333333335</v>
      </c>
      <c r="J218" s="36">
        <v>668.81666666666672</v>
      </c>
      <c r="K218" s="31">
        <v>656.65</v>
      </c>
      <c r="L218" s="31">
        <v>645</v>
      </c>
      <c r="M218" s="31">
        <v>26.10134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4849.5</v>
      </c>
      <c r="D219" s="36">
        <v>4873.25</v>
      </c>
      <c r="E219" s="36">
        <v>4779.3500000000004</v>
      </c>
      <c r="F219" s="36">
        <v>4709.2000000000007</v>
      </c>
      <c r="G219" s="36">
        <v>4615.3000000000011</v>
      </c>
      <c r="H219" s="36">
        <v>4943.3999999999996</v>
      </c>
      <c r="I219" s="36">
        <v>5037.2999999999993</v>
      </c>
      <c r="J219" s="36">
        <v>5107.4499999999989</v>
      </c>
      <c r="K219" s="31">
        <v>4967.1499999999996</v>
      </c>
      <c r="L219" s="31">
        <v>4803.1000000000004</v>
      </c>
      <c r="M219" s="31">
        <v>26.019659999999998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310.85000000000002</v>
      </c>
      <c r="D220" s="36">
        <v>311.83333333333331</v>
      </c>
      <c r="E220" s="36">
        <v>307.66666666666663</v>
      </c>
      <c r="F220" s="36">
        <v>304.48333333333329</v>
      </c>
      <c r="G220" s="36">
        <v>300.31666666666661</v>
      </c>
      <c r="H220" s="36">
        <v>315.01666666666665</v>
      </c>
      <c r="I220" s="36">
        <v>319.18333333333328</v>
      </c>
      <c r="J220" s="36">
        <v>322.36666666666667</v>
      </c>
      <c r="K220" s="31">
        <v>316</v>
      </c>
      <c r="L220" s="31">
        <v>308.64999999999998</v>
      </c>
      <c r="M220" s="31">
        <v>36.995379999999997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353.85</v>
      </c>
      <c r="D221" s="36">
        <v>351.43333333333339</v>
      </c>
      <c r="E221" s="36">
        <v>346.51666666666677</v>
      </c>
      <c r="F221" s="36">
        <v>339.18333333333339</v>
      </c>
      <c r="G221" s="36">
        <v>334.26666666666677</v>
      </c>
      <c r="H221" s="36">
        <v>358.76666666666677</v>
      </c>
      <c r="I221" s="36">
        <v>363.68333333333339</v>
      </c>
      <c r="J221" s="36">
        <v>371.01666666666677</v>
      </c>
      <c r="K221" s="31">
        <v>356.35</v>
      </c>
      <c r="L221" s="31">
        <v>344.1</v>
      </c>
      <c r="M221" s="31">
        <v>82.076359999999994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2717.05</v>
      </c>
      <c r="D222" s="36">
        <v>2716.5333333333333</v>
      </c>
      <c r="E222" s="36">
        <v>2675.6166666666668</v>
      </c>
      <c r="F222" s="36">
        <v>2634.1833333333334</v>
      </c>
      <c r="G222" s="36">
        <v>2593.2666666666669</v>
      </c>
      <c r="H222" s="36">
        <v>2757.9666666666667</v>
      </c>
      <c r="I222" s="36">
        <v>2798.8833333333337</v>
      </c>
      <c r="J222" s="36">
        <v>2840.3166666666666</v>
      </c>
      <c r="K222" s="31">
        <v>2757.45</v>
      </c>
      <c r="L222" s="31">
        <v>2675.1</v>
      </c>
      <c r="M222" s="31">
        <v>36.11927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634.35</v>
      </c>
      <c r="D223" s="36">
        <v>634.76666666666677</v>
      </c>
      <c r="E223" s="36">
        <v>623.58333333333348</v>
      </c>
      <c r="F223" s="36">
        <v>612.81666666666672</v>
      </c>
      <c r="G223" s="36">
        <v>601.63333333333344</v>
      </c>
      <c r="H223" s="36">
        <v>645.53333333333353</v>
      </c>
      <c r="I223" s="36">
        <v>656.7166666666667</v>
      </c>
      <c r="J223" s="36">
        <v>667.48333333333358</v>
      </c>
      <c r="K223" s="31">
        <v>645.95000000000005</v>
      </c>
      <c r="L223" s="31">
        <v>624</v>
      </c>
      <c r="M223" s="31">
        <v>3.3658700000000001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12030.3</v>
      </c>
      <c r="D224" s="36">
        <v>11881.066666666666</v>
      </c>
      <c r="E224" s="36">
        <v>11559.333333333332</v>
      </c>
      <c r="F224" s="36">
        <v>11088.366666666667</v>
      </c>
      <c r="G224" s="36">
        <v>10766.633333333333</v>
      </c>
      <c r="H224" s="36">
        <v>12352.033333333331</v>
      </c>
      <c r="I224" s="36">
        <v>12673.766666666665</v>
      </c>
      <c r="J224" s="36">
        <v>13144.73333333333</v>
      </c>
      <c r="K224" s="31">
        <v>12202.8</v>
      </c>
      <c r="L224" s="31">
        <v>11410.1</v>
      </c>
      <c r="M224" s="31">
        <v>0.74363000000000001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1041.5999999999999</v>
      </c>
      <c r="D225" s="36">
        <v>1052.6000000000001</v>
      </c>
      <c r="E225" s="36">
        <v>1020.0500000000002</v>
      </c>
      <c r="F225" s="36">
        <v>998.5</v>
      </c>
      <c r="G225" s="36">
        <v>965.95</v>
      </c>
      <c r="H225" s="36">
        <v>1074.1500000000003</v>
      </c>
      <c r="I225" s="36">
        <v>1106.7</v>
      </c>
      <c r="J225" s="36">
        <v>1128.2500000000005</v>
      </c>
      <c r="K225" s="31">
        <v>1085.1500000000001</v>
      </c>
      <c r="L225" s="31">
        <v>1031.05</v>
      </c>
      <c r="M225" s="31">
        <v>1.54813</v>
      </c>
      <c r="N225" s="1"/>
      <c r="O225" s="1"/>
    </row>
    <row r="226" spans="1:15" ht="12.75" customHeight="1">
      <c r="A226" s="33">
        <v>216</v>
      </c>
      <c r="B226" s="53" t="s">
        <v>865</v>
      </c>
      <c r="C226" s="31">
        <v>465.1</v>
      </c>
      <c r="D226" s="36">
        <v>464.93333333333334</v>
      </c>
      <c r="E226" s="36">
        <v>460.91666666666669</v>
      </c>
      <c r="F226" s="36">
        <v>456.73333333333335</v>
      </c>
      <c r="G226" s="36">
        <v>452.7166666666667</v>
      </c>
      <c r="H226" s="36">
        <v>469.11666666666667</v>
      </c>
      <c r="I226" s="36">
        <v>473.13333333333333</v>
      </c>
      <c r="J226" s="36">
        <v>477.31666666666666</v>
      </c>
      <c r="K226" s="31">
        <v>468.95</v>
      </c>
      <c r="L226" s="31">
        <v>460.75</v>
      </c>
      <c r="M226" s="31">
        <v>0.80518000000000001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54230.45</v>
      </c>
      <c r="D227" s="36">
        <v>54444.166666666664</v>
      </c>
      <c r="E227" s="36">
        <v>53288.333333333328</v>
      </c>
      <c r="F227" s="36">
        <v>52346.216666666667</v>
      </c>
      <c r="G227" s="36">
        <v>51190.383333333331</v>
      </c>
      <c r="H227" s="36">
        <v>55386.283333333326</v>
      </c>
      <c r="I227" s="36">
        <v>56542.116666666654</v>
      </c>
      <c r="J227" s="36">
        <v>57484.233333333323</v>
      </c>
      <c r="K227" s="31">
        <v>55600</v>
      </c>
      <c r="L227" s="31">
        <v>53502.05</v>
      </c>
      <c r="M227" s="31">
        <v>6.0920000000000002E-2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313.3</v>
      </c>
      <c r="D228" s="36">
        <v>311.73333333333335</v>
      </c>
      <c r="E228" s="36">
        <v>299.66666666666669</v>
      </c>
      <c r="F228" s="36">
        <v>286.03333333333336</v>
      </c>
      <c r="G228" s="36">
        <v>273.9666666666667</v>
      </c>
      <c r="H228" s="36">
        <v>325.36666666666667</v>
      </c>
      <c r="I228" s="36">
        <v>337.43333333333328</v>
      </c>
      <c r="J228" s="36">
        <v>351.06666666666666</v>
      </c>
      <c r="K228" s="31">
        <v>323.8</v>
      </c>
      <c r="L228" s="31">
        <v>298.10000000000002</v>
      </c>
      <c r="M228" s="31">
        <v>650.99838999999997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1223</v>
      </c>
      <c r="D229" s="36">
        <v>1219.5666666666666</v>
      </c>
      <c r="E229" s="36">
        <v>1205.4833333333331</v>
      </c>
      <c r="F229" s="36">
        <v>1187.9666666666665</v>
      </c>
      <c r="G229" s="36">
        <v>1173.883333333333</v>
      </c>
      <c r="H229" s="36">
        <v>1237.0833333333333</v>
      </c>
      <c r="I229" s="36">
        <v>1251.1666666666667</v>
      </c>
      <c r="J229" s="36">
        <v>1268.6833333333334</v>
      </c>
      <c r="K229" s="31">
        <v>1233.6500000000001</v>
      </c>
      <c r="L229" s="31">
        <v>1202.05</v>
      </c>
      <c r="M229" s="31">
        <v>201.22521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1909.65</v>
      </c>
      <c r="D230" s="36">
        <v>1903.0833333333333</v>
      </c>
      <c r="E230" s="36">
        <v>1883.6166666666666</v>
      </c>
      <c r="F230" s="36">
        <v>1857.5833333333333</v>
      </c>
      <c r="G230" s="36">
        <v>1838.1166666666666</v>
      </c>
      <c r="H230" s="36">
        <v>1929.1166666666666</v>
      </c>
      <c r="I230" s="36">
        <v>1948.5833333333333</v>
      </c>
      <c r="J230" s="36">
        <v>1974.6166666666666</v>
      </c>
      <c r="K230" s="31">
        <v>1922.55</v>
      </c>
      <c r="L230" s="31">
        <v>1877.05</v>
      </c>
      <c r="M230" s="31">
        <v>9.4713999999999992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694.25</v>
      </c>
      <c r="D231" s="36">
        <v>675.56666666666672</v>
      </c>
      <c r="E231" s="36">
        <v>653.63333333333344</v>
      </c>
      <c r="F231" s="36">
        <v>613.01666666666677</v>
      </c>
      <c r="G231" s="36">
        <v>591.08333333333348</v>
      </c>
      <c r="H231" s="36">
        <v>716.18333333333339</v>
      </c>
      <c r="I231" s="36">
        <v>738.11666666666656</v>
      </c>
      <c r="J231" s="36">
        <v>778.73333333333335</v>
      </c>
      <c r="K231" s="31">
        <v>697.5</v>
      </c>
      <c r="L231" s="31">
        <v>634.95000000000005</v>
      </c>
      <c r="M231" s="31">
        <v>92.800929999999994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777.45</v>
      </c>
      <c r="D232" s="36">
        <v>775.04999999999984</v>
      </c>
      <c r="E232" s="36">
        <v>767.1999999999997</v>
      </c>
      <c r="F232" s="36">
        <v>756.94999999999982</v>
      </c>
      <c r="G232" s="36">
        <v>749.09999999999968</v>
      </c>
      <c r="H232" s="36">
        <v>785.29999999999973</v>
      </c>
      <c r="I232" s="36">
        <v>793.14999999999986</v>
      </c>
      <c r="J232" s="36">
        <v>803.39999999999975</v>
      </c>
      <c r="K232" s="31">
        <v>782.9</v>
      </c>
      <c r="L232" s="31">
        <v>764.8</v>
      </c>
      <c r="M232" s="31">
        <v>6.2962499999999997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97.5</v>
      </c>
      <c r="D233" s="36">
        <v>93.94</v>
      </c>
      <c r="E233" s="36">
        <v>89.28</v>
      </c>
      <c r="F233" s="36">
        <v>81.06</v>
      </c>
      <c r="G233" s="36">
        <v>76.400000000000006</v>
      </c>
      <c r="H233" s="36">
        <v>102.16</v>
      </c>
      <c r="I233" s="36">
        <v>106.82</v>
      </c>
      <c r="J233" s="36">
        <v>115.03999999999999</v>
      </c>
      <c r="K233" s="31">
        <v>98.6</v>
      </c>
      <c r="L233" s="31">
        <v>85.72</v>
      </c>
      <c r="M233" s="31">
        <v>1289.9108200000001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75.66</v>
      </c>
      <c r="D234" s="36">
        <v>75.916666666666671</v>
      </c>
      <c r="E234" s="36">
        <v>74.793333333333337</v>
      </c>
      <c r="F234" s="36">
        <v>73.926666666666662</v>
      </c>
      <c r="G234" s="36">
        <v>72.803333333333327</v>
      </c>
      <c r="H234" s="36">
        <v>76.783333333333346</v>
      </c>
      <c r="I234" s="36">
        <v>77.90666666666668</v>
      </c>
      <c r="J234" s="36">
        <v>78.773333333333355</v>
      </c>
      <c r="K234" s="31">
        <v>77.040000000000006</v>
      </c>
      <c r="L234" s="31">
        <v>75.05</v>
      </c>
      <c r="M234" s="31">
        <v>455.53498000000002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112.72</v>
      </c>
      <c r="D235" s="36">
        <v>113.19</v>
      </c>
      <c r="E235" s="36">
        <v>111.38</v>
      </c>
      <c r="F235" s="36">
        <v>110.03999999999999</v>
      </c>
      <c r="G235" s="36">
        <v>108.22999999999999</v>
      </c>
      <c r="H235" s="36">
        <v>114.53</v>
      </c>
      <c r="I235" s="36">
        <v>116.34</v>
      </c>
      <c r="J235" s="36">
        <v>117.68</v>
      </c>
      <c r="K235" s="31">
        <v>115</v>
      </c>
      <c r="L235" s="31">
        <v>111.85</v>
      </c>
      <c r="M235" s="31">
        <v>41.827359999999999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464.4</v>
      </c>
      <c r="D236" s="36">
        <v>460.38333333333338</v>
      </c>
      <c r="E236" s="36">
        <v>452.91666666666674</v>
      </c>
      <c r="F236" s="36">
        <v>441.43333333333334</v>
      </c>
      <c r="G236" s="36">
        <v>433.9666666666667</v>
      </c>
      <c r="H236" s="36">
        <v>471.86666666666679</v>
      </c>
      <c r="I236" s="36">
        <v>479.33333333333337</v>
      </c>
      <c r="J236" s="36">
        <v>490.81666666666683</v>
      </c>
      <c r="K236" s="31">
        <v>467.85</v>
      </c>
      <c r="L236" s="31">
        <v>448.9</v>
      </c>
      <c r="M236" s="31">
        <v>10.19692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67.37</v>
      </c>
      <c r="D237" s="36">
        <v>67</v>
      </c>
      <c r="E237" s="36">
        <v>66.17</v>
      </c>
      <c r="F237" s="36">
        <v>64.97</v>
      </c>
      <c r="G237" s="36">
        <v>64.14</v>
      </c>
      <c r="H237" s="36">
        <v>68.2</v>
      </c>
      <c r="I237" s="36">
        <v>69.029999999999987</v>
      </c>
      <c r="J237" s="36">
        <v>70.23</v>
      </c>
      <c r="K237" s="31">
        <v>67.83</v>
      </c>
      <c r="L237" s="31">
        <v>65.8</v>
      </c>
      <c r="M237" s="31">
        <v>362.20596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292.39999999999998</v>
      </c>
      <c r="D238" s="36">
        <v>296.11666666666662</v>
      </c>
      <c r="E238" s="36">
        <v>287.28333333333325</v>
      </c>
      <c r="F238" s="36">
        <v>282.16666666666663</v>
      </c>
      <c r="G238" s="36">
        <v>273.33333333333326</v>
      </c>
      <c r="H238" s="36">
        <v>301.23333333333323</v>
      </c>
      <c r="I238" s="36">
        <v>310.06666666666661</v>
      </c>
      <c r="J238" s="36">
        <v>315.18333333333322</v>
      </c>
      <c r="K238" s="31">
        <v>304.95</v>
      </c>
      <c r="L238" s="31">
        <v>291</v>
      </c>
      <c r="M238" s="31">
        <v>174.45877999999999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494.05</v>
      </c>
      <c r="D239" s="36">
        <v>498.45</v>
      </c>
      <c r="E239" s="36">
        <v>486.25</v>
      </c>
      <c r="F239" s="36">
        <v>478.45</v>
      </c>
      <c r="G239" s="36">
        <v>466.25</v>
      </c>
      <c r="H239" s="36">
        <v>506.25</v>
      </c>
      <c r="I239" s="36">
        <v>518.44999999999993</v>
      </c>
      <c r="J239" s="36">
        <v>526.25</v>
      </c>
      <c r="K239" s="31">
        <v>510.65</v>
      </c>
      <c r="L239" s="31">
        <v>490.65</v>
      </c>
      <c r="M239" s="31">
        <v>420.73322999999999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305.39999999999998</v>
      </c>
      <c r="D240" s="36">
        <v>303</v>
      </c>
      <c r="E240" s="36">
        <v>296.39999999999998</v>
      </c>
      <c r="F240" s="36">
        <v>287.39999999999998</v>
      </c>
      <c r="G240" s="36">
        <v>280.79999999999995</v>
      </c>
      <c r="H240" s="36">
        <v>312</v>
      </c>
      <c r="I240" s="36">
        <v>318.60000000000002</v>
      </c>
      <c r="J240" s="36">
        <v>327.60000000000002</v>
      </c>
      <c r="K240" s="31">
        <v>309.60000000000002</v>
      </c>
      <c r="L240" s="31">
        <v>294</v>
      </c>
      <c r="M240" s="31">
        <v>13.380850000000001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349.7</v>
      </c>
      <c r="D241" s="36">
        <v>346.86666666666662</v>
      </c>
      <c r="E241" s="36">
        <v>334.08333333333326</v>
      </c>
      <c r="F241" s="36">
        <v>318.46666666666664</v>
      </c>
      <c r="G241" s="36">
        <v>305.68333333333328</v>
      </c>
      <c r="H241" s="36">
        <v>362.48333333333323</v>
      </c>
      <c r="I241" s="36">
        <v>375.26666666666665</v>
      </c>
      <c r="J241" s="36">
        <v>390.88333333333321</v>
      </c>
      <c r="K241" s="31">
        <v>359.65</v>
      </c>
      <c r="L241" s="31">
        <v>331.25</v>
      </c>
      <c r="M241" s="31">
        <v>184.68391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166.11</v>
      </c>
      <c r="D242" s="36">
        <v>166.53666666666666</v>
      </c>
      <c r="E242" s="36">
        <v>163.44333333333333</v>
      </c>
      <c r="F242" s="36">
        <v>160.77666666666667</v>
      </c>
      <c r="G242" s="36">
        <v>157.68333333333334</v>
      </c>
      <c r="H242" s="36">
        <v>169.20333333333332</v>
      </c>
      <c r="I242" s="36">
        <v>172.29666666666662</v>
      </c>
      <c r="J242" s="36">
        <v>174.96333333333331</v>
      </c>
      <c r="K242" s="31">
        <v>169.63</v>
      </c>
      <c r="L242" s="31">
        <v>163.87</v>
      </c>
      <c r="M242" s="31">
        <v>47.266419999999997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3007.55</v>
      </c>
      <c r="D243" s="36">
        <v>2966.1333333333337</v>
      </c>
      <c r="E243" s="36">
        <v>2911.4666666666672</v>
      </c>
      <c r="F243" s="36">
        <v>2815.3833333333337</v>
      </c>
      <c r="G243" s="36">
        <v>2760.7166666666672</v>
      </c>
      <c r="H243" s="36">
        <v>3062.2166666666672</v>
      </c>
      <c r="I243" s="36">
        <v>3116.8833333333341</v>
      </c>
      <c r="J243" s="36">
        <v>3212.9666666666672</v>
      </c>
      <c r="K243" s="31">
        <v>3020.8</v>
      </c>
      <c r="L243" s="31">
        <v>2870.05</v>
      </c>
      <c r="M243" s="31">
        <v>5.5017199999999997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569.6</v>
      </c>
      <c r="D244" s="36">
        <v>566.91666666666663</v>
      </c>
      <c r="E244" s="36">
        <v>555.08333333333326</v>
      </c>
      <c r="F244" s="36">
        <v>540.56666666666661</v>
      </c>
      <c r="G244" s="36">
        <v>528.73333333333323</v>
      </c>
      <c r="H244" s="36">
        <v>581.43333333333328</v>
      </c>
      <c r="I244" s="36">
        <v>593.26666666666654</v>
      </c>
      <c r="J244" s="36">
        <v>607.7833333333333</v>
      </c>
      <c r="K244" s="31">
        <v>578.75</v>
      </c>
      <c r="L244" s="31">
        <v>552.4</v>
      </c>
      <c r="M244" s="31">
        <v>23.959420000000001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174.43</v>
      </c>
      <c r="D245" s="36">
        <v>172.59333333333333</v>
      </c>
      <c r="E245" s="36">
        <v>170.04666666666668</v>
      </c>
      <c r="F245" s="36">
        <v>165.66333333333336</v>
      </c>
      <c r="G245" s="36">
        <v>163.1166666666667</v>
      </c>
      <c r="H245" s="36">
        <v>176.97666666666666</v>
      </c>
      <c r="I245" s="36">
        <v>179.52333333333334</v>
      </c>
      <c r="J245" s="36">
        <v>183.90666666666664</v>
      </c>
      <c r="K245" s="31">
        <v>175.14</v>
      </c>
      <c r="L245" s="31">
        <v>168.21</v>
      </c>
      <c r="M245" s="31">
        <v>111.78623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633.4</v>
      </c>
      <c r="D246" s="36">
        <v>630.88333333333333</v>
      </c>
      <c r="E246" s="36">
        <v>623.16666666666663</v>
      </c>
      <c r="F246" s="36">
        <v>612.93333333333328</v>
      </c>
      <c r="G246" s="36">
        <v>605.21666666666658</v>
      </c>
      <c r="H246" s="36">
        <v>641.11666666666667</v>
      </c>
      <c r="I246" s="36">
        <v>648.83333333333337</v>
      </c>
      <c r="J246" s="36">
        <v>659.06666666666672</v>
      </c>
      <c r="K246" s="31">
        <v>638.6</v>
      </c>
      <c r="L246" s="31">
        <v>620.65</v>
      </c>
      <c r="M246" s="31">
        <v>49.667169999999999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168.79</v>
      </c>
      <c r="D247" s="36">
        <v>167.86666666666665</v>
      </c>
      <c r="E247" s="36">
        <v>166.48333333333329</v>
      </c>
      <c r="F247" s="36">
        <v>164.17666666666665</v>
      </c>
      <c r="G247" s="36">
        <v>162.79333333333329</v>
      </c>
      <c r="H247" s="36">
        <v>170.17333333333329</v>
      </c>
      <c r="I247" s="36">
        <v>171.55666666666667</v>
      </c>
      <c r="J247" s="36">
        <v>173.86333333333329</v>
      </c>
      <c r="K247" s="31">
        <v>169.25</v>
      </c>
      <c r="L247" s="31">
        <v>165.56</v>
      </c>
      <c r="M247" s="31">
        <v>160.76455000000001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65.7</v>
      </c>
      <c r="D248" s="36">
        <v>65.583333333333329</v>
      </c>
      <c r="E248" s="36">
        <v>63.666666666666657</v>
      </c>
      <c r="F248" s="36">
        <v>61.633333333333326</v>
      </c>
      <c r="G248" s="36">
        <v>59.716666666666654</v>
      </c>
      <c r="H248" s="36">
        <v>67.61666666666666</v>
      </c>
      <c r="I248" s="36">
        <v>69.533333333333317</v>
      </c>
      <c r="J248" s="36">
        <v>71.566666666666663</v>
      </c>
      <c r="K248" s="31">
        <v>67.5</v>
      </c>
      <c r="L248" s="31">
        <v>63.55</v>
      </c>
      <c r="M248" s="31">
        <v>259.81950999999998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974.2</v>
      </c>
      <c r="D249" s="36">
        <v>977.0333333333333</v>
      </c>
      <c r="E249" s="36">
        <v>965.81666666666661</v>
      </c>
      <c r="F249" s="36">
        <v>957.43333333333328</v>
      </c>
      <c r="G249" s="36">
        <v>946.21666666666658</v>
      </c>
      <c r="H249" s="36">
        <v>985.41666666666663</v>
      </c>
      <c r="I249" s="36">
        <v>996.63333333333333</v>
      </c>
      <c r="J249" s="36">
        <v>1005.0166666666667</v>
      </c>
      <c r="K249" s="31">
        <v>988.25</v>
      </c>
      <c r="L249" s="31">
        <v>968.65</v>
      </c>
      <c r="M249" s="31">
        <v>24.46557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192.27</v>
      </c>
      <c r="D250" s="36">
        <v>194.47000000000003</v>
      </c>
      <c r="E250" s="36">
        <v>189.04000000000005</v>
      </c>
      <c r="F250" s="36">
        <v>185.81000000000003</v>
      </c>
      <c r="G250" s="36">
        <v>180.38000000000005</v>
      </c>
      <c r="H250" s="36">
        <v>197.70000000000005</v>
      </c>
      <c r="I250" s="36">
        <v>203.13</v>
      </c>
      <c r="J250" s="36">
        <v>206.36000000000004</v>
      </c>
      <c r="K250" s="31">
        <v>199.9</v>
      </c>
      <c r="L250" s="31">
        <v>191.24</v>
      </c>
      <c r="M250" s="31">
        <v>653.95254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1511.2</v>
      </c>
      <c r="D251" s="36">
        <v>1504.2</v>
      </c>
      <c r="E251" s="36">
        <v>1492.25</v>
      </c>
      <c r="F251" s="36">
        <v>1473.3</v>
      </c>
      <c r="G251" s="36">
        <v>1461.35</v>
      </c>
      <c r="H251" s="36">
        <v>1523.15</v>
      </c>
      <c r="I251" s="36">
        <v>1535.1000000000004</v>
      </c>
      <c r="J251" s="36">
        <v>1554.0500000000002</v>
      </c>
      <c r="K251" s="31">
        <v>1516.15</v>
      </c>
      <c r="L251" s="31">
        <v>1485.25</v>
      </c>
      <c r="M251" s="31">
        <v>0.90932000000000002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548.79999999999995</v>
      </c>
      <c r="D252" s="36">
        <v>544.91666666666663</v>
      </c>
      <c r="E252" s="36">
        <v>536.43333333333328</v>
      </c>
      <c r="F252" s="36">
        <v>524.06666666666661</v>
      </c>
      <c r="G252" s="36">
        <v>515.58333333333326</v>
      </c>
      <c r="H252" s="36">
        <v>557.2833333333333</v>
      </c>
      <c r="I252" s="36">
        <v>565.76666666666665</v>
      </c>
      <c r="J252" s="36">
        <v>578.13333333333333</v>
      </c>
      <c r="K252" s="31">
        <v>553.4</v>
      </c>
      <c r="L252" s="31">
        <v>532.54999999999995</v>
      </c>
      <c r="M252" s="31">
        <v>27.926819999999999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426.15</v>
      </c>
      <c r="D253" s="36">
        <v>428.2</v>
      </c>
      <c r="E253" s="36">
        <v>416.7</v>
      </c>
      <c r="F253" s="36">
        <v>407.25</v>
      </c>
      <c r="G253" s="36">
        <v>395.75</v>
      </c>
      <c r="H253" s="36">
        <v>437.65</v>
      </c>
      <c r="I253" s="36">
        <v>449.15</v>
      </c>
      <c r="J253" s="36">
        <v>458.59999999999997</v>
      </c>
      <c r="K253" s="31">
        <v>439.7</v>
      </c>
      <c r="L253" s="31">
        <v>418.75</v>
      </c>
      <c r="M253" s="31">
        <v>718.01651000000004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1396.65</v>
      </c>
      <c r="D254" s="36">
        <v>1398.5166666666667</v>
      </c>
      <c r="E254" s="36">
        <v>1384.5333333333333</v>
      </c>
      <c r="F254" s="36">
        <v>1372.4166666666667</v>
      </c>
      <c r="G254" s="36">
        <v>1358.4333333333334</v>
      </c>
      <c r="H254" s="36">
        <v>1410.6333333333332</v>
      </c>
      <c r="I254" s="36">
        <v>1424.6166666666663</v>
      </c>
      <c r="J254" s="36">
        <v>1436.7333333333331</v>
      </c>
      <c r="K254" s="31">
        <v>1412.5</v>
      </c>
      <c r="L254" s="31">
        <v>1386.4</v>
      </c>
      <c r="M254" s="31">
        <v>55.534999999999997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6947.35</v>
      </c>
      <c r="D255" s="36">
        <v>6930.416666666667</v>
      </c>
      <c r="E255" s="36">
        <v>6846.8333333333339</v>
      </c>
      <c r="F255" s="36">
        <v>6746.3166666666666</v>
      </c>
      <c r="G255" s="36">
        <v>6662.7333333333336</v>
      </c>
      <c r="H255" s="36">
        <v>7030.9333333333343</v>
      </c>
      <c r="I255" s="36">
        <v>7114.5166666666682</v>
      </c>
      <c r="J255" s="36">
        <v>7215.0333333333347</v>
      </c>
      <c r="K255" s="31">
        <v>7014</v>
      </c>
      <c r="L255" s="31">
        <v>6829.9</v>
      </c>
      <c r="M255" s="31">
        <v>2.3790399999999998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1833.95</v>
      </c>
      <c r="D256" s="36">
        <v>1831.9666666666665</v>
      </c>
      <c r="E256" s="36">
        <v>1821.583333333333</v>
      </c>
      <c r="F256" s="36">
        <v>1809.2166666666665</v>
      </c>
      <c r="G256" s="36">
        <v>1798.833333333333</v>
      </c>
      <c r="H256" s="36">
        <v>1844.333333333333</v>
      </c>
      <c r="I256" s="36">
        <v>1854.7166666666667</v>
      </c>
      <c r="J256" s="36">
        <v>1867.083333333333</v>
      </c>
      <c r="K256" s="31">
        <v>1842.35</v>
      </c>
      <c r="L256" s="31">
        <v>1819.6</v>
      </c>
      <c r="M256" s="31">
        <v>60.028449999999999</v>
      </c>
      <c r="N256" s="1"/>
      <c r="O256" s="1"/>
    </row>
    <row r="257" spans="1:15" ht="12.75" customHeight="1">
      <c r="A257" s="33">
        <v>247</v>
      </c>
      <c r="B257" s="53" t="s">
        <v>866</v>
      </c>
      <c r="C257" s="31">
        <v>160.08000000000001</v>
      </c>
      <c r="D257" s="36">
        <v>156.43333333333337</v>
      </c>
      <c r="E257" s="36">
        <v>151.86666666666673</v>
      </c>
      <c r="F257" s="36">
        <v>143.65333333333336</v>
      </c>
      <c r="G257" s="36">
        <v>139.08666666666673</v>
      </c>
      <c r="H257" s="36">
        <v>164.64666666666673</v>
      </c>
      <c r="I257" s="36">
        <v>169.2133333333334</v>
      </c>
      <c r="J257" s="36">
        <v>177.42666666666673</v>
      </c>
      <c r="K257" s="31">
        <v>161</v>
      </c>
      <c r="L257" s="31">
        <v>148.22</v>
      </c>
      <c r="M257" s="31">
        <v>147.56406000000001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992.95</v>
      </c>
      <c r="D258" s="36">
        <v>999.28333333333342</v>
      </c>
      <c r="E258" s="36">
        <v>985.61666666666679</v>
      </c>
      <c r="F258" s="36">
        <v>978.28333333333342</v>
      </c>
      <c r="G258" s="36">
        <v>964.61666666666679</v>
      </c>
      <c r="H258" s="36">
        <v>1006.6166666666668</v>
      </c>
      <c r="I258" s="36">
        <v>1020.2833333333335</v>
      </c>
      <c r="J258" s="36">
        <v>1027.6166666666668</v>
      </c>
      <c r="K258" s="31">
        <v>1012.95</v>
      </c>
      <c r="L258" s="31">
        <v>991.95</v>
      </c>
      <c r="M258" s="31">
        <v>1.0415700000000001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4375.8</v>
      </c>
      <c r="D259" s="36">
        <v>4356.0999999999995</v>
      </c>
      <c r="E259" s="36">
        <v>4315.9499999999989</v>
      </c>
      <c r="F259" s="36">
        <v>4256.0999999999995</v>
      </c>
      <c r="G259" s="36">
        <v>4215.9499999999989</v>
      </c>
      <c r="H259" s="36">
        <v>4415.9499999999989</v>
      </c>
      <c r="I259" s="36">
        <v>4456.0999999999985</v>
      </c>
      <c r="J259" s="36">
        <v>4515.9499999999989</v>
      </c>
      <c r="K259" s="31">
        <v>4396.25</v>
      </c>
      <c r="L259" s="31">
        <v>4296.25</v>
      </c>
      <c r="M259" s="31">
        <v>6.4826499999999996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1236.95</v>
      </c>
      <c r="D260" s="36">
        <v>1238.3666666666668</v>
      </c>
      <c r="E260" s="36">
        <v>1225.5833333333335</v>
      </c>
      <c r="F260" s="36">
        <v>1214.2166666666667</v>
      </c>
      <c r="G260" s="36">
        <v>1201.4333333333334</v>
      </c>
      <c r="H260" s="36">
        <v>1249.7333333333336</v>
      </c>
      <c r="I260" s="36">
        <v>1262.5166666666669</v>
      </c>
      <c r="J260" s="36">
        <v>1273.8833333333337</v>
      </c>
      <c r="K260" s="31">
        <v>1251.1500000000001</v>
      </c>
      <c r="L260" s="31">
        <v>1227</v>
      </c>
      <c r="M260" s="31">
        <v>4.6010499999999999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1858.8</v>
      </c>
      <c r="D261" s="36">
        <v>1853.1833333333334</v>
      </c>
      <c r="E261" s="36">
        <v>1836.6166666666668</v>
      </c>
      <c r="F261" s="36">
        <v>1814.4333333333334</v>
      </c>
      <c r="G261" s="36">
        <v>1797.8666666666668</v>
      </c>
      <c r="H261" s="36">
        <v>1875.3666666666668</v>
      </c>
      <c r="I261" s="36">
        <v>1891.9333333333334</v>
      </c>
      <c r="J261" s="36">
        <v>1914.1166666666668</v>
      </c>
      <c r="K261" s="31">
        <v>1869.75</v>
      </c>
      <c r="L261" s="31">
        <v>1831</v>
      </c>
      <c r="M261" s="31">
        <v>1.0517700000000001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4460.75</v>
      </c>
      <c r="D262" s="36">
        <v>4466</v>
      </c>
      <c r="E262" s="36">
        <v>4404.75</v>
      </c>
      <c r="F262" s="36">
        <v>4348.75</v>
      </c>
      <c r="G262" s="36">
        <v>4287.5</v>
      </c>
      <c r="H262" s="36">
        <v>4522</v>
      </c>
      <c r="I262" s="36">
        <v>4583.25</v>
      </c>
      <c r="J262" s="36">
        <v>4639.25</v>
      </c>
      <c r="K262" s="31">
        <v>4527.25</v>
      </c>
      <c r="L262" s="31">
        <v>4410</v>
      </c>
      <c r="M262" s="31">
        <v>0.83640000000000003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1991.3</v>
      </c>
      <c r="D263" s="36">
        <v>1990.9666666666665</v>
      </c>
      <c r="E263" s="36">
        <v>1945.333333333333</v>
      </c>
      <c r="F263" s="36">
        <v>1899.3666666666666</v>
      </c>
      <c r="G263" s="36">
        <v>1853.7333333333331</v>
      </c>
      <c r="H263" s="36">
        <v>2036.9333333333329</v>
      </c>
      <c r="I263" s="36">
        <v>2082.5666666666666</v>
      </c>
      <c r="J263" s="36">
        <v>2128.5333333333328</v>
      </c>
      <c r="K263" s="31">
        <v>2036.6</v>
      </c>
      <c r="L263" s="31">
        <v>1945</v>
      </c>
      <c r="M263" s="31">
        <v>3.71611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848.7</v>
      </c>
      <c r="D264" s="36">
        <v>848.98333333333323</v>
      </c>
      <c r="E264" s="36">
        <v>838.71666666666647</v>
      </c>
      <c r="F264" s="36">
        <v>828.73333333333323</v>
      </c>
      <c r="G264" s="36">
        <v>818.46666666666647</v>
      </c>
      <c r="H264" s="36">
        <v>858.96666666666647</v>
      </c>
      <c r="I264" s="36">
        <v>869.23333333333312</v>
      </c>
      <c r="J264" s="36">
        <v>879.21666666666647</v>
      </c>
      <c r="K264" s="31">
        <v>859.25</v>
      </c>
      <c r="L264" s="31">
        <v>839</v>
      </c>
      <c r="M264" s="31">
        <v>0.76024000000000003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564.20000000000005</v>
      </c>
      <c r="D265" s="36">
        <v>560.26666666666677</v>
      </c>
      <c r="E265" s="36">
        <v>552.53333333333353</v>
      </c>
      <c r="F265" s="36">
        <v>540.86666666666679</v>
      </c>
      <c r="G265" s="36">
        <v>533.13333333333355</v>
      </c>
      <c r="H265" s="36">
        <v>571.93333333333351</v>
      </c>
      <c r="I265" s="36">
        <v>579.66666666666686</v>
      </c>
      <c r="J265" s="36">
        <v>591.33333333333348</v>
      </c>
      <c r="K265" s="31">
        <v>568</v>
      </c>
      <c r="L265" s="31">
        <v>548.6</v>
      </c>
      <c r="M265" s="31">
        <v>3.7711600000000001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99.39</v>
      </c>
      <c r="D266" s="36">
        <v>98.416666666666671</v>
      </c>
      <c r="E266" s="36">
        <v>96.833333333333343</v>
      </c>
      <c r="F266" s="36">
        <v>94.276666666666671</v>
      </c>
      <c r="G266" s="36">
        <v>92.693333333333342</v>
      </c>
      <c r="H266" s="36">
        <v>100.97333333333334</v>
      </c>
      <c r="I266" s="36">
        <v>102.55666666666669</v>
      </c>
      <c r="J266" s="36">
        <v>105.11333333333334</v>
      </c>
      <c r="K266" s="31">
        <v>100</v>
      </c>
      <c r="L266" s="31">
        <v>95.86</v>
      </c>
      <c r="M266" s="31">
        <v>36.203510000000001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682.35</v>
      </c>
      <c r="D267" s="36">
        <v>688.7833333333333</v>
      </c>
      <c r="E267" s="36">
        <v>673.66666666666663</v>
      </c>
      <c r="F267" s="36">
        <v>664.98333333333335</v>
      </c>
      <c r="G267" s="36">
        <v>649.86666666666667</v>
      </c>
      <c r="H267" s="36">
        <v>697.46666666666658</v>
      </c>
      <c r="I267" s="36">
        <v>712.58333333333337</v>
      </c>
      <c r="J267" s="36">
        <v>721.26666666666654</v>
      </c>
      <c r="K267" s="31">
        <v>703.9</v>
      </c>
      <c r="L267" s="31">
        <v>680.1</v>
      </c>
      <c r="M267" s="31">
        <v>19.840589999999999</v>
      </c>
      <c r="N267" s="1"/>
      <c r="O267" s="1"/>
    </row>
    <row r="268" spans="1:15" ht="12.75" customHeight="1">
      <c r="A268" s="33">
        <v>258</v>
      </c>
      <c r="B268" s="53" t="s">
        <v>867</v>
      </c>
      <c r="C268" s="31">
        <v>338.8</v>
      </c>
      <c r="D268" s="36">
        <v>335.76666666666665</v>
      </c>
      <c r="E268" s="36">
        <v>331.5333333333333</v>
      </c>
      <c r="F268" s="36">
        <v>324.26666666666665</v>
      </c>
      <c r="G268" s="36">
        <v>320.0333333333333</v>
      </c>
      <c r="H268" s="36">
        <v>343.0333333333333</v>
      </c>
      <c r="I268" s="36">
        <v>347.26666666666665</v>
      </c>
      <c r="J268" s="36">
        <v>354.5333333333333</v>
      </c>
      <c r="K268" s="31">
        <v>340</v>
      </c>
      <c r="L268" s="31">
        <v>328.5</v>
      </c>
      <c r="M268" s="31">
        <v>27.325109999999999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881.35</v>
      </c>
      <c r="D269" s="36">
        <v>885.44999999999993</v>
      </c>
      <c r="E269" s="36">
        <v>875.89999999999986</v>
      </c>
      <c r="F269" s="36">
        <v>870.44999999999993</v>
      </c>
      <c r="G269" s="36">
        <v>860.89999999999986</v>
      </c>
      <c r="H269" s="36">
        <v>890.89999999999986</v>
      </c>
      <c r="I269" s="36">
        <v>900.44999999999982</v>
      </c>
      <c r="J269" s="36">
        <v>905.89999999999986</v>
      </c>
      <c r="K269" s="31">
        <v>895</v>
      </c>
      <c r="L269" s="31">
        <v>880</v>
      </c>
      <c r="M269" s="31">
        <v>15.19772</v>
      </c>
      <c r="N269" s="1"/>
      <c r="O269" s="1"/>
    </row>
    <row r="270" spans="1:15" ht="12.75" customHeight="1">
      <c r="A270" s="33">
        <v>260</v>
      </c>
      <c r="B270" s="53" t="s">
        <v>868</v>
      </c>
      <c r="C270" s="31">
        <v>860.05</v>
      </c>
      <c r="D270" s="36">
        <v>846.4</v>
      </c>
      <c r="E270" s="36">
        <v>832.75</v>
      </c>
      <c r="F270" s="36">
        <v>805.45</v>
      </c>
      <c r="G270" s="36">
        <v>791.80000000000007</v>
      </c>
      <c r="H270" s="36">
        <v>873.69999999999993</v>
      </c>
      <c r="I270" s="36">
        <v>887.3499999999998</v>
      </c>
      <c r="J270" s="36">
        <v>914.64999999999986</v>
      </c>
      <c r="K270" s="31">
        <v>860.05</v>
      </c>
      <c r="L270" s="31">
        <v>819.1</v>
      </c>
      <c r="M270" s="31">
        <v>0.41044999999999998</v>
      </c>
      <c r="N270" s="1"/>
      <c r="O270" s="1"/>
    </row>
    <row r="271" spans="1:15" ht="12.75" customHeight="1">
      <c r="A271" s="33">
        <v>261</v>
      </c>
      <c r="B271" s="53" t="s">
        <v>869</v>
      </c>
      <c r="C271" s="31">
        <v>107.13</v>
      </c>
      <c r="D271" s="36">
        <v>108.40666666666668</v>
      </c>
      <c r="E271" s="36">
        <v>105.02333333333335</v>
      </c>
      <c r="F271" s="36">
        <v>102.91666666666667</v>
      </c>
      <c r="G271" s="36">
        <v>99.533333333333346</v>
      </c>
      <c r="H271" s="36">
        <v>110.51333333333336</v>
      </c>
      <c r="I271" s="36">
        <v>113.89666666666669</v>
      </c>
      <c r="J271" s="36">
        <v>116.00333333333337</v>
      </c>
      <c r="K271" s="31">
        <v>111.79</v>
      </c>
      <c r="L271" s="31">
        <v>106.3</v>
      </c>
      <c r="M271" s="31">
        <v>70.706829999999997</v>
      </c>
      <c r="N271" s="1"/>
      <c r="O271" s="1"/>
    </row>
    <row r="272" spans="1:15" ht="12.75" customHeight="1">
      <c r="A272" s="33">
        <v>262</v>
      </c>
      <c r="B272" s="53" t="s">
        <v>831</v>
      </c>
      <c r="C272" s="31">
        <v>554.5</v>
      </c>
      <c r="D272" s="36">
        <v>551.75</v>
      </c>
      <c r="E272" s="36">
        <v>543.5</v>
      </c>
      <c r="F272" s="36">
        <v>532.5</v>
      </c>
      <c r="G272" s="36">
        <v>524.25</v>
      </c>
      <c r="H272" s="36">
        <v>562.75</v>
      </c>
      <c r="I272" s="36">
        <v>571</v>
      </c>
      <c r="J272" s="36">
        <v>582</v>
      </c>
      <c r="K272" s="31">
        <v>560</v>
      </c>
      <c r="L272" s="31">
        <v>540.75</v>
      </c>
      <c r="M272" s="31">
        <v>4.2113300000000002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752.5</v>
      </c>
      <c r="D273" s="36">
        <v>750.7833333333333</v>
      </c>
      <c r="E273" s="36">
        <v>738.71666666666658</v>
      </c>
      <c r="F273" s="36">
        <v>724.93333333333328</v>
      </c>
      <c r="G273" s="36">
        <v>712.86666666666656</v>
      </c>
      <c r="H273" s="36">
        <v>764.56666666666661</v>
      </c>
      <c r="I273" s="36">
        <v>776.63333333333321</v>
      </c>
      <c r="J273" s="36">
        <v>790.41666666666663</v>
      </c>
      <c r="K273" s="31">
        <v>762.85</v>
      </c>
      <c r="L273" s="31">
        <v>737</v>
      </c>
      <c r="M273" s="31">
        <v>4.8793600000000001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972.45</v>
      </c>
      <c r="D274" s="36">
        <v>964.41666666666663</v>
      </c>
      <c r="E274" s="36">
        <v>953.88333333333321</v>
      </c>
      <c r="F274" s="36">
        <v>935.31666666666661</v>
      </c>
      <c r="G274" s="36">
        <v>924.78333333333319</v>
      </c>
      <c r="H274" s="36">
        <v>982.98333333333323</v>
      </c>
      <c r="I274" s="36">
        <v>993.51666666666677</v>
      </c>
      <c r="J274" s="36">
        <v>1012.0833333333333</v>
      </c>
      <c r="K274" s="31">
        <v>974.95</v>
      </c>
      <c r="L274" s="31">
        <v>945.85</v>
      </c>
      <c r="M274" s="31">
        <v>23.859850000000002</v>
      </c>
      <c r="N274" s="1"/>
      <c r="O274" s="1"/>
    </row>
    <row r="275" spans="1:15" ht="12.75" customHeight="1">
      <c r="A275" s="33">
        <v>265</v>
      </c>
      <c r="B275" s="53" t="s">
        <v>870</v>
      </c>
      <c r="C275" s="31">
        <v>334.7</v>
      </c>
      <c r="D275" s="36">
        <v>336.1</v>
      </c>
      <c r="E275" s="36">
        <v>333.20000000000005</v>
      </c>
      <c r="F275" s="36">
        <v>331.70000000000005</v>
      </c>
      <c r="G275" s="36">
        <v>328.80000000000007</v>
      </c>
      <c r="H275" s="36">
        <v>337.6</v>
      </c>
      <c r="I275" s="36">
        <v>340.5</v>
      </c>
      <c r="J275" s="36">
        <v>342</v>
      </c>
      <c r="K275" s="31">
        <v>339</v>
      </c>
      <c r="L275" s="31">
        <v>334.6</v>
      </c>
      <c r="M275" s="31">
        <v>87.293629999999993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582.25</v>
      </c>
      <c r="D276" s="36">
        <v>574.73333333333335</v>
      </c>
      <c r="E276" s="36">
        <v>565.4666666666667</v>
      </c>
      <c r="F276" s="36">
        <v>548.68333333333339</v>
      </c>
      <c r="G276" s="36">
        <v>539.41666666666674</v>
      </c>
      <c r="H276" s="36">
        <v>591.51666666666665</v>
      </c>
      <c r="I276" s="36">
        <v>600.7833333333333</v>
      </c>
      <c r="J276" s="36">
        <v>617.56666666666661</v>
      </c>
      <c r="K276" s="31">
        <v>584</v>
      </c>
      <c r="L276" s="31">
        <v>557.95000000000005</v>
      </c>
      <c r="M276" s="31">
        <v>25.517849999999999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585.15</v>
      </c>
      <c r="D277" s="36">
        <v>582.75</v>
      </c>
      <c r="E277" s="36">
        <v>571.54999999999995</v>
      </c>
      <c r="F277" s="36">
        <v>557.94999999999993</v>
      </c>
      <c r="G277" s="36">
        <v>546.74999999999989</v>
      </c>
      <c r="H277" s="36">
        <v>596.35</v>
      </c>
      <c r="I277" s="36">
        <v>607.55000000000007</v>
      </c>
      <c r="J277" s="36">
        <v>621.15000000000009</v>
      </c>
      <c r="K277" s="31">
        <v>593.95000000000005</v>
      </c>
      <c r="L277" s="31">
        <v>569.15</v>
      </c>
      <c r="M277" s="31">
        <v>3.98109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722.9</v>
      </c>
      <c r="D278" s="36">
        <v>724.69999999999993</v>
      </c>
      <c r="E278" s="36">
        <v>712.69999999999982</v>
      </c>
      <c r="F278" s="36">
        <v>702.49999999999989</v>
      </c>
      <c r="G278" s="36">
        <v>690.49999999999977</v>
      </c>
      <c r="H278" s="36">
        <v>734.89999999999986</v>
      </c>
      <c r="I278" s="36">
        <v>746.90000000000009</v>
      </c>
      <c r="J278" s="36">
        <v>757.09999999999991</v>
      </c>
      <c r="K278" s="31">
        <v>736.7</v>
      </c>
      <c r="L278" s="31">
        <v>714.5</v>
      </c>
      <c r="M278" s="31">
        <v>1.46868</v>
      </c>
      <c r="N278" s="1"/>
      <c r="O278" s="1"/>
    </row>
    <row r="279" spans="1:15" ht="12.75" customHeight="1">
      <c r="A279" s="33">
        <v>269</v>
      </c>
      <c r="B279" s="53" t="s">
        <v>871</v>
      </c>
      <c r="C279" s="31">
        <v>646</v>
      </c>
      <c r="D279" s="36">
        <v>638.25</v>
      </c>
      <c r="E279" s="36">
        <v>626.65</v>
      </c>
      <c r="F279" s="36">
        <v>607.29999999999995</v>
      </c>
      <c r="G279" s="36">
        <v>595.69999999999993</v>
      </c>
      <c r="H279" s="36">
        <v>657.6</v>
      </c>
      <c r="I279" s="36">
        <v>669.19999999999993</v>
      </c>
      <c r="J279" s="36">
        <v>688.55000000000007</v>
      </c>
      <c r="K279" s="31">
        <v>649.85</v>
      </c>
      <c r="L279" s="31">
        <v>618.9</v>
      </c>
      <c r="M279" s="31">
        <v>13.77144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1250.5999999999999</v>
      </c>
      <c r="D280" s="36">
        <v>1246.5333333333333</v>
      </c>
      <c r="E280" s="36">
        <v>1224.0666666666666</v>
      </c>
      <c r="F280" s="36">
        <v>1197.5333333333333</v>
      </c>
      <c r="G280" s="36">
        <v>1175.0666666666666</v>
      </c>
      <c r="H280" s="36">
        <v>1273.0666666666666</v>
      </c>
      <c r="I280" s="36">
        <v>1295.5333333333333</v>
      </c>
      <c r="J280" s="36">
        <v>1322.0666666666666</v>
      </c>
      <c r="K280" s="31">
        <v>1269</v>
      </c>
      <c r="L280" s="31">
        <v>1220</v>
      </c>
      <c r="M280" s="31">
        <v>4.1843899999999996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508.3</v>
      </c>
      <c r="D281" s="36">
        <v>512.5</v>
      </c>
      <c r="E281" s="36">
        <v>499.85</v>
      </c>
      <c r="F281" s="36">
        <v>491.40000000000003</v>
      </c>
      <c r="G281" s="36">
        <v>478.75000000000006</v>
      </c>
      <c r="H281" s="36">
        <v>520.95000000000005</v>
      </c>
      <c r="I281" s="36">
        <v>533.60000000000014</v>
      </c>
      <c r="J281" s="36">
        <v>542.04999999999995</v>
      </c>
      <c r="K281" s="31">
        <v>525.15</v>
      </c>
      <c r="L281" s="31">
        <v>504.05</v>
      </c>
      <c r="M281" s="31">
        <v>20.337620000000001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843.1</v>
      </c>
      <c r="D282" s="36">
        <v>848.6</v>
      </c>
      <c r="E282" s="36">
        <v>832.2</v>
      </c>
      <c r="F282" s="36">
        <v>821.30000000000007</v>
      </c>
      <c r="G282" s="36">
        <v>804.90000000000009</v>
      </c>
      <c r="H282" s="36">
        <v>859.5</v>
      </c>
      <c r="I282" s="36">
        <v>875.89999999999986</v>
      </c>
      <c r="J282" s="36">
        <v>886.8</v>
      </c>
      <c r="K282" s="31">
        <v>865</v>
      </c>
      <c r="L282" s="31">
        <v>837.7</v>
      </c>
      <c r="M282" s="31">
        <v>1.7946800000000001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4175.2</v>
      </c>
      <c r="D283" s="36">
        <v>4210.25</v>
      </c>
      <c r="E283" s="36">
        <v>4110.5</v>
      </c>
      <c r="F283" s="36">
        <v>4045.8</v>
      </c>
      <c r="G283" s="36">
        <v>3946.05</v>
      </c>
      <c r="H283" s="36">
        <v>4274.95</v>
      </c>
      <c r="I283" s="36">
        <v>4374.7</v>
      </c>
      <c r="J283" s="36">
        <v>4439.3999999999996</v>
      </c>
      <c r="K283" s="31">
        <v>4310</v>
      </c>
      <c r="L283" s="31">
        <v>4145.55</v>
      </c>
      <c r="M283" s="31">
        <v>2.5541399999999999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375.8</v>
      </c>
      <c r="D284" s="36">
        <v>376.18333333333334</v>
      </c>
      <c r="E284" s="36">
        <v>365.41666666666669</v>
      </c>
      <c r="F284" s="36">
        <v>355.03333333333336</v>
      </c>
      <c r="G284" s="36">
        <v>344.26666666666671</v>
      </c>
      <c r="H284" s="36">
        <v>386.56666666666666</v>
      </c>
      <c r="I284" s="36">
        <v>397.33333333333331</v>
      </c>
      <c r="J284" s="36">
        <v>407.71666666666664</v>
      </c>
      <c r="K284" s="31">
        <v>386.95</v>
      </c>
      <c r="L284" s="31">
        <v>365.8</v>
      </c>
      <c r="M284" s="31">
        <v>70.986810000000006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1853.85</v>
      </c>
      <c r="D285" s="36">
        <v>1843.4333333333334</v>
      </c>
      <c r="E285" s="36">
        <v>1801.3666666666668</v>
      </c>
      <c r="F285" s="36">
        <v>1748.8833333333334</v>
      </c>
      <c r="G285" s="36">
        <v>1706.8166666666668</v>
      </c>
      <c r="H285" s="36">
        <v>1895.9166666666667</v>
      </c>
      <c r="I285" s="36">
        <v>1937.9833333333333</v>
      </c>
      <c r="J285" s="36">
        <v>1990.4666666666667</v>
      </c>
      <c r="K285" s="31">
        <v>1885.5</v>
      </c>
      <c r="L285" s="31">
        <v>1790.95</v>
      </c>
      <c r="M285" s="31">
        <v>21.076889999999999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318.25</v>
      </c>
      <c r="D286" s="36">
        <v>314.76666666666665</v>
      </c>
      <c r="E286" s="36">
        <v>307.43333333333328</v>
      </c>
      <c r="F286" s="36">
        <v>296.61666666666662</v>
      </c>
      <c r="G286" s="36">
        <v>289.28333333333325</v>
      </c>
      <c r="H286" s="36">
        <v>325.58333333333331</v>
      </c>
      <c r="I286" s="36">
        <v>332.91666666666669</v>
      </c>
      <c r="J286" s="36">
        <v>343.73333333333335</v>
      </c>
      <c r="K286" s="31">
        <v>322.10000000000002</v>
      </c>
      <c r="L286" s="31">
        <v>303.95</v>
      </c>
      <c r="M286" s="31">
        <v>15.186109999999999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4991.3</v>
      </c>
      <c r="D287" s="36">
        <v>4965.8999999999996</v>
      </c>
      <c r="E287" s="36">
        <v>4806.2999999999993</v>
      </c>
      <c r="F287" s="36">
        <v>4621.2999999999993</v>
      </c>
      <c r="G287" s="36">
        <v>4461.6999999999989</v>
      </c>
      <c r="H287" s="36">
        <v>5150.8999999999996</v>
      </c>
      <c r="I287" s="36">
        <v>5310.5</v>
      </c>
      <c r="J287" s="36">
        <v>5495.5</v>
      </c>
      <c r="K287" s="31">
        <v>5125.5</v>
      </c>
      <c r="L287" s="31">
        <v>4780.8999999999996</v>
      </c>
      <c r="M287" s="31">
        <v>1.6033200000000001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1468.8</v>
      </c>
      <c r="D288" s="36">
        <v>1452.6000000000001</v>
      </c>
      <c r="E288" s="36">
        <v>1426.2000000000003</v>
      </c>
      <c r="F288" s="36">
        <v>1383.6000000000001</v>
      </c>
      <c r="G288" s="36">
        <v>1357.2000000000003</v>
      </c>
      <c r="H288" s="36">
        <v>1495.2000000000003</v>
      </c>
      <c r="I288" s="36">
        <v>1521.6000000000004</v>
      </c>
      <c r="J288" s="36">
        <v>1564.2000000000003</v>
      </c>
      <c r="K288" s="31">
        <v>1479</v>
      </c>
      <c r="L288" s="31">
        <v>1410</v>
      </c>
      <c r="M288" s="31">
        <v>3.9801600000000001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1329.4</v>
      </c>
      <c r="D289" s="36">
        <v>1317.2</v>
      </c>
      <c r="E289" s="36">
        <v>1297.2</v>
      </c>
      <c r="F289" s="36">
        <v>1265</v>
      </c>
      <c r="G289" s="36">
        <v>1245</v>
      </c>
      <c r="H289" s="36">
        <v>1349.4</v>
      </c>
      <c r="I289" s="36">
        <v>1369.4</v>
      </c>
      <c r="J289" s="36">
        <v>1401.6000000000001</v>
      </c>
      <c r="K289" s="31">
        <v>1337.2</v>
      </c>
      <c r="L289" s="31">
        <v>1285</v>
      </c>
      <c r="M289" s="31">
        <v>1.99929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587.25</v>
      </c>
      <c r="D290" s="36">
        <v>592.1</v>
      </c>
      <c r="E290" s="36">
        <v>550.6</v>
      </c>
      <c r="F290" s="36">
        <v>513.95000000000005</v>
      </c>
      <c r="G290" s="36">
        <v>472.45000000000005</v>
      </c>
      <c r="H290" s="36">
        <v>628.75</v>
      </c>
      <c r="I290" s="36">
        <v>670.25</v>
      </c>
      <c r="J290" s="36">
        <v>706.9</v>
      </c>
      <c r="K290" s="31">
        <v>633.6</v>
      </c>
      <c r="L290" s="31">
        <v>555.45000000000005</v>
      </c>
      <c r="M290" s="31">
        <v>117.01049999999999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273.60000000000002</v>
      </c>
      <c r="D291" s="36">
        <v>274</v>
      </c>
      <c r="E291" s="36">
        <v>272.5</v>
      </c>
      <c r="F291" s="36">
        <v>271.39999999999998</v>
      </c>
      <c r="G291" s="36">
        <v>269.89999999999998</v>
      </c>
      <c r="H291" s="36">
        <v>275.10000000000002</v>
      </c>
      <c r="I291" s="36">
        <v>276.60000000000002</v>
      </c>
      <c r="J291" s="36">
        <v>277.70000000000005</v>
      </c>
      <c r="K291" s="31">
        <v>275.5</v>
      </c>
      <c r="L291" s="31">
        <v>272.89999999999998</v>
      </c>
      <c r="M291" s="31">
        <v>2.4952800000000002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214.23</v>
      </c>
      <c r="D292" s="36">
        <v>211.60999999999999</v>
      </c>
      <c r="E292" s="36">
        <v>207.91999999999996</v>
      </c>
      <c r="F292" s="36">
        <v>201.60999999999999</v>
      </c>
      <c r="G292" s="36">
        <v>197.91999999999996</v>
      </c>
      <c r="H292" s="36">
        <v>217.91999999999996</v>
      </c>
      <c r="I292" s="36">
        <v>221.60999999999996</v>
      </c>
      <c r="J292" s="36">
        <v>227.91999999999996</v>
      </c>
      <c r="K292" s="31">
        <v>215.3</v>
      </c>
      <c r="L292" s="31">
        <v>205.3</v>
      </c>
      <c r="M292" s="31">
        <v>24.011859999999999</v>
      </c>
      <c r="N292" s="1"/>
      <c r="O292" s="1"/>
    </row>
    <row r="293" spans="1:15" ht="12.75" customHeight="1">
      <c r="A293" s="33">
        <v>283</v>
      </c>
      <c r="B293" s="53" t="s">
        <v>832</v>
      </c>
      <c r="C293" s="31">
        <v>4101.1499999999996</v>
      </c>
      <c r="D293" s="36">
        <v>4100.5166666666664</v>
      </c>
      <c r="E293" s="36">
        <v>4043.1833333333325</v>
      </c>
      <c r="F293" s="36">
        <v>3985.2166666666662</v>
      </c>
      <c r="G293" s="36">
        <v>3927.8833333333323</v>
      </c>
      <c r="H293" s="36">
        <v>4158.4833333333327</v>
      </c>
      <c r="I293" s="36">
        <v>4215.8166666666666</v>
      </c>
      <c r="J293" s="36">
        <v>4273.7833333333328</v>
      </c>
      <c r="K293" s="31">
        <v>4157.8500000000004</v>
      </c>
      <c r="L293" s="31">
        <v>4042.55</v>
      </c>
      <c r="M293" s="31">
        <v>1.2785899999999999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885.5</v>
      </c>
      <c r="D294" s="36">
        <v>885.5333333333333</v>
      </c>
      <c r="E294" s="36">
        <v>871.46666666666658</v>
      </c>
      <c r="F294" s="36">
        <v>857.43333333333328</v>
      </c>
      <c r="G294" s="36">
        <v>843.36666666666656</v>
      </c>
      <c r="H294" s="36">
        <v>899.56666666666661</v>
      </c>
      <c r="I294" s="36">
        <v>913.63333333333321</v>
      </c>
      <c r="J294" s="36">
        <v>927.66666666666663</v>
      </c>
      <c r="K294" s="31">
        <v>899.6</v>
      </c>
      <c r="L294" s="31">
        <v>871.5</v>
      </c>
      <c r="M294" s="31">
        <v>8.7553699999999992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739.3</v>
      </c>
      <c r="D295" s="36">
        <v>737.91666666666663</v>
      </c>
      <c r="E295" s="36">
        <v>727.08333333333326</v>
      </c>
      <c r="F295" s="36">
        <v>714.86666666666667</v>
      </c>
      <c r="G295" s="36">
        <v>704.0333333333333</v>
      </c>
      <c r="H295" s="36">
        <v>750.13333333333321</v>
      </c>
      <c r="I295" s="36">
        <v>760.96666666666647</v>
      </c>
      <c r="J295" s="36">
        <v>773.18333333333317</v>
      </c>
      <c r="K295" s="31">
        <v>748.75</v>
      </c>
      <c r="L295" s="31">
        <v>725.7</v>
      </c>
      <c r="M295" s="31">
        <v>2.8592499999999998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1746.2</v>
      </c>
      <c r="D296" s="36">
        <v>1752.0500000000002</v>
      </c>
      <c r="E296" s="36">
        <v>1723.2000000000003</v>
      </c>
      <c r="F296" s="36">
        <v>1700.2</v>
      </c>
      <c r="G296" s="36">
        <v>1671.3500000000001</v>
      </c>
      <c r="H296" s="36">
        <v>1775.0500000000004</v>
      </c>
      <c r="I296" s="36">
        <v>1803.9000000000003</v>
      </c>
      <c r="J296" s="36">
        <v>1826.9000000000005</v>
      </c>
      <c r="K296" s="31">
        <v>1780.9</v>
      </c>
      <c r="L296" s="31">
        <v>1729.05</v>
      </c>
      <c r="M296" s="31">
        <v>74.872069999999994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2121.5</v>
      </c>
      <c r="D297" s="36">
        <v>2122.5166666666669</v>
      </c>
      <c r="E297" s="36">
        <v>2105.0333333333338</v>
      </c>
      <c r="F297" s="36">
        <v>2088.5666666666671</v>
      </c>
      <c r="G297" s="36">
        <v>2071.0833333333339</v>
      </c>
      <c r="H297" s="36">
        <v>2138.9833333333336</v>
      </c>
      <c r="I297" s="36">
        <v>2156.4666666666662</v>
      </c>
      <c r="J297" s="36">
        <v>2172.9333333333334</v>
      </c>
      <c r="K297" s="31">
        <v>2140</v>
      </c>
      <c r="L297" s="31">
        <v>2106.0500000000002</v>
      </c>
      <c r="M297" s="31">
        <v>0.32561000000000001</v>
      </c>
      <c r="N297" s="1"/>
      <c r="O297" s="1"/>
    </row>
    <row r="298" spans="1:15" ht="12.75" customHeight="1">
      <c r="A298" s="33">
        <v>288</v>
      </c>
      <c r="B298" s="53" t="s">
        <v>843</v>
      </c>
      <c r="C298" s="31">
        <v>174.75</v>
      </c>
      <c r="D298" s="36">
        <v>175.29333333333332</v>
      </c>
      <c r="E298" s="36">
        <v>173.21666666666664</v>
      </c>
      <c r="F298" s="36">
        <v>171.68333333333331</v>
      </c>
      <c r="G298" s="36">
        <v>169.60666666666663</v>
      </c>
      <c r="H298" s="36">
        <v>176.82666666666665</v>
      </c>
      <c r="I298" s="36">
        <v>178.90333333333331</v>
      </c>
      <c r="J298" s="36">
        <v>180.43666666666667</v>
      </c>
      <c r="K298" s="31">
        <v>177.37</v>
      </c>
      <c r="L298" s="31">
        <v>173.76</v>
      </c>
      <c r="M298" s="31">
        <v>44.584220000000002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5169.95</v>
      </c>
      <c r="D299" s="36">
        <v>5164.95</v>
      </c>
      <c r="E299" s="36">
        <v>5116</v>
      </c>
      <c r="F299" s="36">
        <v>5062.05</v>
      </c>
      <c r="G299" s="36">
        <v>5013.1000000000004</v>
      </c>
      <c r="H299" s="36">
        <v>5218.8999999999996</v>
      </c>
      <c r="I299" s="36">
        <v>5267.8499999999985</v>
      </c>
      <c r="J299" s="36">
        <v>5321.7999999999993</v>
      </c>
      <c r="K299" s="31">
        <v>5213.8999999999996</v>
      </c>
      <c r="L299" s="31">
        <v>5111</v>
      </c>
      <c r="M299" s="31">
        <v>2.4453999999999998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782.05</v>
      </c>
      <c r="D300" s="36">
        <v>779.58333333333337</v>
      </c>
      <c r="E300" s="36">
        <v>767.4666666666667</v>
      </c>
      <c r="F300" s="36">
        <v>752.88333333333333</v>
      </c>
      <c r="G300" s="36">
        <v>740.76666666666665</v>
      </c>
      <c r="H300" s="36">
        <v>794.16666666666674</v>
      </c>
      <c r="I300" s="36">
        <v>806.2833333333333</v>
      </c>
      <c r="J300" s="36">
        <v>820.86666666666679</v>
      </c>
      <c r="K300" s="31">
        <v>791.7</v>
      </c>
      <c r="L300" s="31">
        <v>765</v>
      </c>
      <c r="M300" s="31">
        <v>28.858080000000001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5665.15</v>
      </c>
      <c r="D301" s="36">
        <v>5677.3166666666666</v>
      </c>
      <c r="E301" s="36">
        <v>5639.6333333333332</v>
      </c>
      <c r="F301" s="36">
        <v>5614.1166666666668</v>
      </c>
      <c r="G301" s="36">
        <v>5576.4333333333334</v>
      </c>
      <c r="H301" s="36">
        <v>5702.833333333333</v>
      </c>
      <c r="I301" s="36">
        <v>5740.5166666666655</v>
      </c>
      <c r="J301" s="36">
        <v>5766.0333333333328</v>
      </c>
      <c r="K301" s="31">
        <v>5715</v>
      </c>
      <c r="L301" s="31">
        <v>5651.8</v>
      </c>
      <c r="M301" s="31">
        <v>1.444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3519.45</v>
      </c>
      <c r="D302" s="36">
        <v>3526.1333333333332</v>
      </c>
      <c r="E302" s="36">
        <v>3494.3166666666666</v>
      </c>
      <c r="F302" s="36">
        <v>3469.1833333333334</v>
      </c>
      <c r="G302" s="36">
        <v>3437.3666666666668</v>
      </c>
      <c r="H302" s="36">
        <v>3551.2666666666664</v>
      </c>
      <c r="I302" s="36">
        <v>3583.083333333333</v>
      </c>
      <c r="J302" s="36">
        <v>3608.2166666666662</v>
      </c>
      <c r="K302" s="31">
        <v>3557.95</v>
      </c>
      <c r="L302" s="31">
        <v>3501</v>
      </c>
      <c r="M302" s="31">
        <v>31.840599999999998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532.29999999999995</v>
      </c>
      <c r="D303" s="36">
        <v>532.13333333333333</v>
      </c>
      <c r="E303" s="36">
        <v>525.66666666666663</v>
      </c>
      <c r="F303" s="36">
        <v>519.0333333333333</v>
      </c>
      <c r="G303" s="36">
        <v>512.56666666666661</v>
      </c>
      <c r="H303" s="36">
        <v>538.76666666666665</v>
      </c>
      <c r="I303" s="36">
        <v>545.23333333333335</v>
      </c>
      <c r="J303" s="36">
        <v>551.86666666666667</v>
      </c>
      <c r="K303" s="31">
        <v>538.6</v>
      </c>
      <c r="L303" s="31">
        <v>525.5</v>
      </c>
      <c r="M303" s="31">
        <v>2.0848300000000002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434.55</v>
      </c>
      <c r="D304" s="36">
        <v>434.84999999999997</v>
      </c>
      <c r="E304" s="36">
        <v>429.69999999999993</v>
      </c>
      <c r="F304" s="36">
        <v>424.84999999999997</v>
      </c>
      <c r="G304" s="36">
        <v>419.69999999999993</v>
      </c>
      <c r="H304" s="36">
        <v>439.69999999999993</v>
      </c>
      <c r="I304" s="36">
        <v>444.84999999999991</v>
      </c>
      <c r="J304" s="36">
        <v>449.69999999999993</v>
      </c>
      <c r="K304" s="31">
        <v>440</v>
      </c>
      <c r="L304" s="31">
        <v>430</v>
      </c>
      <c r="M304" s="31">
        <v>47.86618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262.7</v>
      </c>
      <c r="D305" s="36">
        <v>260.0333333333333</v>
      </c>
      <c r="E305" s="36">
        <v>255.96666666666658</v>
      </c>
      <c r="F305" s="36">
        <v>249.23333333333329</v>
      </c>
      <c r="G305" s="36">
        <v>245.16666666666657</v>
      </c>
      <c r="H305" s="36">
        <v>266.76666666666659</v>
      </c>
      <c r="I305" s="36">
        <v>270.83333333333331</v>
      </c>
      <c r="J305" s="36">
        <v>277.56666666666661</v>
      </c>
      <c r="K305" s="31">
        <v>264.10000000000002</v>
      </c>
      <c r="L305" s="31">
        <v>253.3</v>
      </c>
      <c r="M305" s="31">
        <v>8.5959099999999999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147.56</v>
      </c>
      <c r="D306" s="36">
        <v>146.27000000000001</v>
      </c>
      <c r="E306" s="36">
        <v>143.54000000000002</v>
      </c>
      <c r="F306" s="36">
        <v>139.52000000000001</v>
      </c>
      <c r="G306" s="36">
        <v>136.79000000000002</v>
      </c>
      <c r="H306" s="36">
        <v>150.29000000000002</v>
      </c>
      <c r="I306" s="36">
        <v>153.01999999999998</v>
      </c>
      <c r="J306" s="36">
        <v>157.04000000000002</v>
      </c>
      <c r="K306" s="31">
        <v>149</v>
      </c>
      <c r="L306" s="31">
        <v>142.25</v>
      </c>
      <c r="M306" s="31">
        <v>25.647919999999999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1160.55</v>
      </c>
      <c r="D307" s="36">
        <v>1139.5666666666668</v>
      </c>
      <c r="E307" s="36">
        <v>1109.1333333333337</v>
      </c>
      <c r="F307" s="36">
        <v>1057.7166666666669</v>
      </c>
      <c r="G307" s="36">
        <v>1027.2833333333338</v>
      </c>
      <c r="H307" s="36">
        <v>1190.9833333333336</v>
      </c>
      <c r="I307" s="36">
        <v>1221.4166666666665</v>
      </c>
      <c r="J307" s="36">
        <v>1272.8333333333335</v>
      </c>
      <c r="K307" s="31">
        <v>1170</v>
      </c>
      <c r="L307" s="31">
        <v>1088.1500000000001</v>
      </c>
      <c r="M307" s="31">
        <v>78.504800000000003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7884</v>
      </c>
      <c r="D308" s="36">
        <v>7958.7166666666672</v>
      </c>
      <c r="E308" s="36">
        <v>7786.2833333333347</v>
      </c>
      <c r="F308" s="36">
        <v>7688.5666666666675</v>
      </c>
      <c r="G308" s="36">
        <v>7516.133333333335</v>
      </c>
      <c r="H308" s="36">
        <v>8056.4333333333343</v>
      </c>
      <c r="I308" s="36">
        <v>8228.8666666666668</v>
      </c>
      <c r="J308" s="36">
        <v>8326.5833333333339</v>
      </c>
      <c r="K308" s="31">
        <v>8131.15</v>
      </c>
      <c r="L308" s="31">
        <v>7861</v>
      </c>
      <c r="M308" s="31">
        <v>0.86623000000000006</v>
      </c>
      <c r="N308" s="1"/>
      <c r="O308" s="1"/>
    </row>
    <row r="309" spans="1:15" ht="12.75" customHeight="1">
      <c r="A309" s="33">
        <v>299</v>
      </c>
      <c r="B309" s="53" t="s">
        <v>872</v>
      </c>
      <c r="C309" s="31">
        <v>710.35</v>
      </c>
      <c r="D309" s="36">
        <v>712.93333333333339</v>
      </c>
      <c r="E309" s="36">
        <v>702.41666666666674</v>
      </c>
      <c r="F309" s="36">
        <v>694.48333333333335</v>
      </c>
      <c r="G309" s="36">
        <v>683.9666666666667</v>
      </c>
      <c r="H309" s="36">
        <v>720.86666666666679</v>
      </c>
      <c r="I309" s="36">
        <v>731.38333333333344</v>
      </c>
      <c r="J309" s="36">
        <v>739.31666666666683</v>
      </c>
      <c r="K309" s="31">
        <v>723.45</v>
      </c>
      <c r="L309" s="31">
        <v>705</v>
      </c>
      <c r="M309" s="31">
        <v>1.6064499999999999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1815.65</v>
      </c>
      <c r="D310" s="36">
        <v>1810.8333333333333</v>
      </c>
      <c r="E310" s="36">
        <v>1796.8166666666666</v>
      </c>
      <c r="F310" s="36">
        <v>1777.9833333333333</v>
      </c>
      <c r="G310" s="36">
        <v>1763.9666666666667</v>
      </c>
      <c r="H310" s="36">
        <v>1829.6666666666665</v>
      </c>
      <c r="I310" s="36">
        <v>1843.6833333333334</v>
      </c>
      <c r="J310" s="36">
        <v>1862.5166666666664</v>
      </c>
      <c r="K310" s="31">
        <v>1824.85</v>
      </c>
      <c r="L310" s="31">
        <v>1792</v>
      </c>
      <c r="M310" s="31">
        <v>12.637879999999999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102.6</v>
      </c>
      <c r="D311" s="36">
        <v>96.719999999999985</v>
      </c>
      <c r="E311" s="36">
        <v>90.839999999999975</v>
      </c>
      <c r="F311" s="36">
        <v>79.079999999999984</v>
      </c>
      <c r="G311" s="36">
        <v>73.199999999999974</v>
      </c>
      <c r="H311" s="36">
        <v>108.47999999999998</v>
      </c>
      <c r="I311" s="36">
        <v>114.36</v>
      </c>
      <c r="J311" s="36">
        <v>126.11999999999998</v>
      </c>
      <c r="K311" s="31">
        <v>102.6</v>
      </c>
      <c r="L311" s="31">
        <v>84.96</v>
      </c>
      <c r="M311" s="31">
        <v>890.95984999999996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137272.65</v>
      </c>
      <c r="D312" s="36">
        <v>135368.06666666668</v>
      </c>
      <c r="E312" s="36">
        <v>132860.13333333336</v>
      </c>
      <c r="F312" s="36">
        <v>128447.61666666668</v>
      </c>
      <c r="G312" s="36">
        <v>125939.68333333336</v>
      </c>
      <c r="H312" s="36">
        <v>139780.58333333337</v>
      </c>
      <c r="I312" s="36">
        <v>142288.51666666666</v>
      </c>
      <c r="J312" s="36">
        <v>146701.03333333335</v>
      </c>
      <c r="K312" s="31">
        <v>137876</v>
      </c>
      <c r="L312" s="31">
        <v>130955.55</v>
      </c>
      <c r="M312" s="31">
        <v>0.22892999999999999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1876.75</v>
      </c>
      <c r="D313" s="36">
        <v>1885.75</v>
      </c>
      <c r="E313" s="36">
        <v>1862.55</v>
      </c>
      <c r="F313" s="36">
        <v>1848.35</v>
      </c>
      <c r="G313" s="36">
        <v>1825.1499999999999</v>
      </c>
      <c r="H313" s="36">
        <v>1899.95</v>
      </c>
      <c r="I313" s="36">
        <v>1923.1499999999999</v>
      </c>
      <c r="J313" s="36">
        <v>1937.3500000000001</v>
      </c>
      <c r="K313" s="31">
        <v>1908.95</v>
      </c>
      <c r="L313" s="31">
        <v>1871.55</v>
      </c>
      <c r="M313" s="31">
        <v>1.131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1400.25</v>
      </c>
      <c r="D314" s="36">
        <v>1394.3500000000001</v>
      </c>
      <c r="E314" s="36">
        <v>1376.9000000000003</v>
      </c>
      <c r="F314" s="36">
        <v>1353.5500000000002</v>
      </c>
      <c r="G314" s="36">
        <v>1336.1000000000004</v>
      </c>
      <c r="H314" s="36">
        <v>1417.7000000000003</v>
      </c>
      <c r="I314" s="36">
        <v>1435.15</v>
      </c>
      <c r="J314" s="36">
        <v>1458.5000000000002</v>
      </c>
      <c r="K314" s="31">
        <v>1411.8</v>
      </c>
      <c r="L314" s="31">
        <v>1371</v>
      </c>
      <c r="M314" s="31">
        <v>7.2829600000000001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1753.05</v>
      </c>
      <c r="D315" s="36">
        <v>1741.9166666666667</v>
      </c>
      <c r="E315" s="36">
        <v>1712.3333333333335</v>
      </c>
      <c r="F315" s="36">
        <v>1671.6166666666668</v>
      </c>
      <c r="G315" s="36">
        <v>1642.0333333333335</v>
      </c>
      <c r="H315" s="36">
        <v>1782.6333333333334</v>
      </c>
      <c r="I315" s="36">
        <v>1812.2166666666669</v>
      </c>
      <c r="J315" s="36">
        <v>1852.9333333333334</v>
      </c>
      <c r="K315" s="31">
        <v>1771.5</v>
      </c>
      <c r="L315" s="31">
        <v>1701.2</v>
      </c>
      <c r="M315" s="31">
        <v>4.9506800000000002</v>
      </c>
      <c r="N315" s="1"/>
      <c r="O315" s="1"/>
    </row>
    <row r="316" spans="1:15" ht="12.75" customHeight="1">
      <c r="A316" s="33">
        <v>306</v>
      </c>
      <c r="B316" s="53" t="s">
        <v>873</v>
      </c>
      <c r="C316" s="31">
        <v>643.45000000000005</v>
      </c>
      <c r="D316" s="36">
        <v>642.35</v>
      </c>
      <c r="E316" s="36">
        <v>631.90000000000009</v>
      </c>
      <c r="F316" s="36">
        <v>620.35</v>
      </c>
      <c r="G316" s="36">
        <v>609.90000000000009</v>
      </c>
      <c r="H316" s="36">
        <v>653.90000000000009</v>
      </c>
      <c r="I316" s="36">
        <v>664.35000000000014</v>
      </c>
      <c r="J316" s="36">
        <v>675.90000000000009</v>
      </c>
      <c r="K316" s="31">
        <v>652.79999999999995</v>
      </c>
      <c r="L316" s="31">
        <v>630.79999999999995</v>
      </c>
      <c r="M316" s="31">
        <v>2.9816600000000002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298.7</v>
      </c>
      <c r="D317" s="36">
        <v>298.45</v>
      </c>
      <c r="E317" s="36">
        <v>291.34999999999997</v>
      </c>
      <c r="F317" s="36">
        <v>284</v>
      </c>
      <c r="G317" s="36">
        <v>276.89999999999998</v>
      </c>
      <c r="H317" s="36">
        <v>305.79999999999995</v>
      </c>
      <c r="I317" s="36">
        <v>312.89999999999998</v>
      </c>
      <c r="J317" s="36">
        <v>320.24999999999994</v>
      </c>
      <c r="K317" s="31">
        <v>305.55</v>
      </c>
      <c r="L317" s="31">
        <v>291.10000000000002</v>
      </c>
      <c r="M317" s="31">
        <v>66.325069999999997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2805.5</v>
      </c>
      <c r="D318" s="36">
        <v>2799.85</v>
      </c>
      <c r="E318" s="36">
        <v>2769.2999999999997</v>
      </c>
      <c r="F318" s="36">
        <v>2733.1</v>
      </c>
      <c r="G318" s="36">
        <v>2702.5499999999997</v>
      </c>
      <c r="H318" s="36">
        <v>2836.0499999999997</v>
      </c>
      <c r="I318" s="36">
        <v>2866.6</v>
      </c>
      <c r="J318" s="36">
        <v>2902.7999999999997</v>
      </c>
      <c r="K318" s="31">
        <v>2830.4</v>
      </c>
      <c r="L318" s="31">
        <v>2763.65</v>
      </c>
      <c r="M318" s="31">
        <v>22.760819999999999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466.9</v>
      </c>
      <c r="D319" s="36">
        <v>460.05</v>
      </c>
      <c r="E319" s="36">
        <v>451.6</v>
      </c>
      <c r="F319" s="36">
        <v>436.3</v>
      </c>
      <c r="G319" s="36">
        <v>427.85</v>
      </c>
      <c r="H319" s="36">
        <v>475.35</v>
      </c>
      <c r="I319" s="36">
        <v>483.79999999999995</v>
      </c>
      <c r="J319" s="36">
        <v>499.1</v>
      </c>
      <c r="K319" s="31">
        <v>468.5</v>
      </c>
      <c r="L319" s="31">
        <v>444.75</v>
      </c>
      <c r="M319" s="31">
        <v>3.9336799999999998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625.95000000000005</v>
      </c>
      <c r="D320" s="36">
        <v>619.16666666666663</v>
      </c>
      <c r="E320" s="36">
        <v>601.93333333333328</v>
      </c>
      <c r="F320" s="36">
        <v>577.91666666666663</v>
      </c>
      <c r="G320" s="36">
        <v>560.68333333333328</v>
      </c>
      <c r="H320" s="36">
        <v>643.18333333333328</v>
      </c>
      <c r="I320" s="36">
        <v>660.41666666666663</v>
      </c>
      <c r="J320" s="36">
        <v>684.43333333333328</v>
      </c>
      <c r="K320" s="31">
        <v>636.4</v>
      </c>
      <c r="L320" s="31">
        <v>595.15</v>
      </c>
      <c r="M320" s="31">
        <v>10.620469999999999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210.55</v>
      </c>
      <c r="D321" s="36">
        <v>208.32000000000002</v>
      </c>
      <c r="E321" s="36">
        <v>203.29000000000005</v>
      </c>
      <c r="F321" s="36">
        <v>196.03000000000003</v>
      </c>
      <c r="G321" s="36">
        <v>191.00000000000006</v>
      </c>
      <c r="H321" s="36">
        <v>215.58000000000004</v>
      </c>
      <c r="I321" s="36">
        <v>220.61</v>
      </c>
      <c r="J321" s="36">
        <v>227.87000000000003</v>
      </c>
      <c r="K321" s="31">
        <v>213.35</v>
      </c>
      <c r="L321" s="31">
        <v>201.06</v>
      </c>
      <c r="M321" s="31">
        <v>120.89115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217.78</v>
      </c>
      <c r="D322" s="36">
        <v>213.68999999999997</v>
      </c>
      <c r="E322" s="36">
        <v>207.37999999999994</v>
      </c>
      <c r="F322" s="36">
        <v>196.97999999999996</v>
      </c>
      <c r="G322" s="36">
        <v>190.66999999999993</v>
      </c>
      <c r="H322" s="36">
        <v>224.08999999999995</v>
      </c>
      <c r="I322" s="36">
        <v>230.39999999999995</v>
      </c>
      <c r="J322" s="36">
        <v>240.79999999999995</v>
      </c>
      <c r="K322" s="31">
        <v>220</v>
      </c>
      <c r="L322" s="31">
        <v>203.29</v>
      </c>
      <c r="M322" s="31">
        <v>100.65855000000001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2104.4</v>
      </c>
      <c r="D323" s="36">
        <v>2101.9</v>
      </c>
      <c r="E323" s="36">
        <v>2081.8000000000002</v>
      </c>
      <c r="F323" s="36">
        <v>2059.2000000000003</v>
      </c>
      <c r="G323" s="36">
        <v>2039.1000000000004</v>
      </c>
      <c r="H323" s="36">
        <v>2124.5</v>
      </c>
      <c r="I323" s="36">
        <v>2144.5999999999995</v>
      </c>
      <c r="J323" s="36">
        <v>2167.1999999999998</v>
      </c>
      <c r="K323" s="31">
        <v>2122</v>
      </c>
      <c r="L323" s="31">
        <v>2079.3000000000002</v>
      </c>
      <c r="M323" s="31">
        <v>6.6342699999999999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657.95</v>
      </c>
      <c r="D324" s="36">
        <v>660.51666666666677</v>
      </c>
      <c r="E324" s="36">
        <v>646.53333333333353</v>
      </c>
      <c r="F324" s="36">
        <v>635.11666666666679</v>
      </c>
      <c r="G324" s="36">
        <v>621.13333333333355</v>
      </c>
      <c r="H324" s="36">
        <v>671.93333333333351</v>
      </c>
      <c r="I324" s="36">
        <v>685.91666666666686</v>
      </c>
      <c r="J324" s="36">
        <v>697.33333333333348</v>
      </c>
      <c r="K324" s="31">
        <v>674.5</v>
      </c>
      <c r="L324" s="31">
        <v>649.1</v>
      </c>
      <c r="M324" s="31">
        <v>39.922809999999998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12487.25</v>
      </c>
      <c r="D325" s="36">
        <v>12536.216666666667</v>
      </c>
      <c r="E325" s="36">
        <v>12409.233333333334</v>
      </c>
      <c r="F325" s="36">
        <v>12331.216666666667</v>
      </c>
      <c r="G325" s="36">
        <v>12204.233333333334</v>
      </c>
      <c r="H325" s="36">
        <v>12614.233333333334</v>
      </c>
      <c r="I325" s="36">
        <v>12741.216666666667</v>
      </c>
      <c r="J325" s="36">
        <v>12819.233333333334</v>
      </c>
      <c r="K325" s="31">
        <v>12663.2</v>
      </c>
      <c r="L325" s="31">
        <v>12458.2</v>
      </c>
      <c r="M325" s="31">
        <v>2.8586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2707.25</v>
      </c>
      <c r="D326" s="36">
        <v>2688.4833333333331</v>
      </c>
      <c r="E326" s="36">
        <v>2638.7166666666662</v>
      </c>
      <c r="F326" s="36">
        <v>2570.1833333333329</v>
      </c>
      <c r="G326" s="36">
        <v>2520.4166666666661</v>
      </c>
      <c r="H326" s="36">
        <v>2757.0166666666664</v>
      </c>
      <c r="I326" s="36">
        <v>2806.7833333333338</v>
      </c>
      <c r="J326" s="36">
        <v>2875.3166666666666</v>
      </c>
      <c r="K326" s="31">
        <v>2738.25</v>
      </c>
      <c r="L326" s="31">
        <v>2619.9499999999998</v>
      </c>
      <c r="M326" s="31">
        <v>0.57215000000000005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1094</v>
      </c>
      <c r="D327" s="36">
        <v>1072.7333333333333</v>
      </c>
      <c r="E327" s="36">
        <v>1047.4666666666667</v>
      </c>
      <c r="F327" s="36">
        <v>1000.9333333333334</v>
      </c>
      <c r="G327" s="36">
        <v>975.66666666666674</v>
      </c>
      <c r="H327" s="36">
        <v>1119.2666666666667</v>
      </c>
      <c r="I327" s="36">
        <v>1144.5333333333335</v>
      </c>
      <c r="J327" s="36">
        <v>1191.0666666666666</v>
      </c>
      <c r="K327" s="31">
        <v>1098</v>
      </c>
      <c r="L327" s="31">
        <v>1026.2</v>
      </c>
      <c r="M327" s="31">
        <v>25.451730000000001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947.6</v>
      </c>
      <c r="D328" s="36">
        <v>943.13333333333333</v>
      </c>
      <c r="E328" s="36">
        <v>921.61666666666667</v>
      </c>
      <c r="F328" s="36">
        <v>895.63333333333333</v>
      </c>
      <c r="G328" s="36">
        <v>874.11666666666667</v>
      </c>
      <c r="H328" s="36">
        <v>969.11666666666667</v>
      </c>
      <c r="I328" s="36">
        <v>990.63333333333333</v>
      </c>
      <c r="J328" s="36">
        <v>1016.6166666666667</v>
      </c>
      <c r="K328" s="31">
        <v>964.65</v>
      </c>
      <c r="L328" s="31">
        <v>917.15</v>
      </c>
      <c r="M328" s="31">
        <v>13.42456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5047.7</v>
      </c>
      <c r="D329" s="36">
        <v>5087.1166666666668</v>
      </c>
      <c r="E329" s="36">
        <v>4984.2333333333336</v>
      </c>
      <c r="F329" s="36">
        <v>4920.7666666666664</v>
      </c>
      <c r="G329" s="36">
        <v>4817.8833333333332</v>
      </c>
      <c r="H329" s="36">
        <v>5150.5833333333339</v>
      </c>
      <c r="I329" s="36">
        <v>5253.4666666666672</v>
      </c>
      <c r="J329" s="36">
        <v>5316.9333333333343</v>
      </c>
      <c r="K329" s="31">
        <v>5190</v>
      </c>
      <c r="L329" s="31">
        <v>5023.6499999999996</v>
      </c>
      <c r="M329" s="31">
        <v>13.766679999999999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676.8</v>
      </c>
      <c r="D330" s="36">
        <v>675.4</v>
      </c>
      <c r="E330" s="36">
        <v>671.8</v>
      </c>
      <c r="F330" s="36">
        <v>666.8</v>
      </c>
      <c r="G330" s="36">
        <v>663.19999999999993</v>
      </c>
      <c r="H330" s="36">
        <v>680.4</v>
      </c>
      <c r="I330" s="36">
        <v>684.00000000000011</v>
      </c>
      <c r="J330" s="36">
        <v>689</v>
      </c>
      <c r="K330" s="31">
        <v>679</v>
      </c>
      <c r="L330" s="31">
        <v>670.4</v>
      </c>
      <c r="M330" s="31">
        <v>0.29397000000000001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1315.35</v>
      </c>
      <c r="D331" s="36">
        <v>1322.5333333333333</v>
      </c>
      <c r="E331" s="36">
        <v>1295.0666666666666</v>
      </c>
      <c r="F331" s="36">
        <v>1274.7833333333333</v>
      </c>
      <c r="G331" s="36">
        <v>1247.3166666666666</v>
      </c>
      <c r="H331" s="36">
        <v>1342.8166666666666</v>
      </c>
      <c r="I331" s="36">
        <v>1370.2833333333333</v>
      </c>
      <c r="J331" s="36">
        <v>1390.5666666666666</v>
      </c>
      <c r="K331" s="31">
        <v>1350</v>
      </c>
      <c r="L331" s="31">
        <v>1302.25</v>
      </c>
      <c r="M331" s="31">
        <v>1.4660500000000001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2072.4499999999998</v>
      </c>
      <c r="D332" s="36">
        <v>2057.1333333333332</v>
      </c>
      <c r="E332" s="36">
        <v>2025.2666666666664</v>
      </c>
      <c r="F332" s="36">
        <v>1978.0833333333333</v>
      </c>
      <c r="G332" s="36">
        <v>1946.2166666666665</v>
      </c>
      <c r="H332" s="36">
        <v>2104.3166666666666</v>
      </c>
      <c r="I332" s="36">
        <v>2136.1833333333334</v>
      </c>
      <c r="J332" s="36">
        <v>2183.3666666666663</v>
      </c>
      <c r="K332" s="31">
        <v>2089</v>
      </c>
      <c r="L332" s="31">
        <v>2009.95</v>
      </c>
      <c r="M332" s="31">
        <v>1.5923400000000001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482.3</v>
      </c>
      <c r="D333" s="36">
        <v>478.73333333333329</v>
      </c>
      <c r="E333" s="36">
        <v>472.46666666666658</v>
      </c>
      <c r="F333" s="36">
        <v>462.63333333333327</v>
      </c>
      <c r="G333" s="36">
        <v>456.36666666666656</v>
      </c>
      <c r="H333" s="36">
        <v>488.56666666666661</v>
      </c>
      <c r="I333" s="36">
        <v>494.83333333333337</v>
      </c>
      <c r="J333" s="36">
        <v>504.66666666666663</v>
      </c>
      <c r="K333" s="31">
        <v>485</v>
      </c>
      <c r="L333" s="31">
        <v>468.9</v>
      </c>
      <c r="M333" s="31">
        <v>1.0517000000000001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73</v>
      </c>
      <c r="D334" s="36">
        <v>72.683333333333337</v>
      </c>
      <c r="E334" s="36">
        <v>71.936666666666667</v>
      </c>
      <c r="F334" s="36">
        <v>70.873333333333335</v>
      </c>
      <c r="G334" s="36">
        <v>70.126666666666665</v>
      </c>
      <c r="H334" s="36">
        <v>73.74666666666667</v>
      </c>
      <c r="I334" s="36">
        <v>74.493333333333339</v>
      </c>
      <c r="J334" s="36">
        <v>75.556666666666672</v>
      </c>
      <c r="K334" s="31">
        <v>73.430000000000007</v>
      </c>
      <c r="L334" s="31">
        <v>71.62</v>
      </c>
      <c r="M334" s="31">
        <v>42.197809999999997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568.04999999999995</v>
      </c>
      <c r="D335" s="36">
        <v>562.81666666666661</v>
      </c>
      <c r="E335" s="36">
        <v>553.23333333333323</v>
      </c>
      <c r="F335" s="36">
        <v>538.41666666666663</v>
      </c>
      <c r="G335" s="36">
        <v>528.83333333333326</v>
      </c>
      <c r="H335" s="36">
        <v>577.63333333333321</v>
      </c>
      <c r="I335" s="36">
        <v>587.2166666666667</v>
      </c>
      <c r="J335" s="36">
        <v>602.03333333333319</v>
      </c>
      <c r="K335" s="31">
        <v>572.4</v>
      </c>
      <c r="L335" s="31">
        <v>548</v>
      </c>
      <c r="M335" s="31">
        <v>7.6387999999999998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2869.85</v>
      </c>
      <c r="D336" s="36">
        <v>2884.4333333333329</v>
      </c>
      <c r="E336" s="36">
        <v>2819.1666666666661</v>
      </c>
      <c r="F336" s="36">
        <v>2768.4833333333331</v>
      </c>
      <c r="G336" s="36">
        <v>2703.2166666666662</v>
      </c>
      <c r="H336" s="36">
        <v>2935.1166666666659</v>
      </c>
      <c r="I336" s="36">
        <v>3000.3833333333332</v>
      </c>
      <c r="J336" s="36">
        <v>3051.0666666666657</v>
      </c>
      <c r="K336" s="31">
        <v>2949.7</v>
      </c>
      <c r="L336" s="31">
        <v>2833.75</v>
      </c>
      <c r="M336" s="31">
        <v>8.5035000000000007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4066.6</v>
      </c>
      <c r="D337" s="36">
        <v>4035.0166666666664</v>
      </c>
      <c r="E337" s="36">
        <v>3916.583333333333</v>
      </c>
      <c r="F337" s="36">
        <v>3766.5666666666666</v>
      </c>
      <c r="G337" s="36">
        <v>3648.1333333333332</v>
      </c>
      <c r="H337" s="36">
        <v>4185.0333333333328</v>
      </c>
      <c r="I337" s="36">
        <v>4303.4666666666662</v>
      </c>
      <c r="J337" s="36">
        <v>4453.4833333333327</v>
      </c>
      <c r="K337" s="31">
        <v>4153.45</v>
      </c>
      <c r="L337" s="31">
        <v>3885</v>
      </c>
      <c r="M337" s="31">
        <v>15.07246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1742.65</v>
      </c>
      <c r="D338" s="36">
        <v>1739.5333333333335</v>
      </c>
      <c r="E338" s="36">
        <v>1719.166666666667</v>
      </c>
      <c r="F338" s="36">
        <v>1695.6833333333334</v>
      </c>
      <c r="G338" s="36">
        <v>1675.3166666666668</v>
      </c>
      <c r="H338" s="36">
        <v>1763.0166666666671</v>
      </c>
      <c r="I338" s="36">
        <v>1783.3833333333334</v>
      </c>
      <c r="J338" s="36">
        <v>1806.8666666666672</v>
      </c>
      <c r="K338" s="31">
        <v>1759.9</v>
      </c>
      <c r="L338" s="31">
        <v>1716.05</v>
      </c>
      <c r="M338" s="31">
        <v>6.4912299999999998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1318.05</v>
      </c>
      <c r="D339" s="36">
        <v>1295.8166666666668</v>
      </c>
      <c r="E339" s="36">
        <v>1266.6333333333337</v>
      </c>
      <c r="F339" s="36">
        <v>1215.2166666666669</v>
      </c>
      <c r="G339" s="36">
        <v>1186.0333333333338</v>
      </c>
      <c r="H339" s="36">
        <v>1347.2333333333336</v>
      </c>
      <c r="I339" s="36">
        <v>1376.4166666666665</v>
      </c>
      <c r="J339" s="36">
        <v>1427.8333333333335</v>
      </c>
      <c r="K339" s="31">
        <v>1325</v>
      </c>
      <c r="L339" s="31">
        <v>1244.4000000000001</v>
      </c>
      <c r="M339" s="31">
        <v>11.754799999999999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181.14</v>
      </c>
      <c r="D340" s="36">
        <v>180.14</v>
      </c>
      <c r="E340" s="36">
        <v>176.37999999999997</v>
      </c>
      <c r="F340" s="36">
        <v>171.61999999999998</v>
      </c>
      <c r="G340" s="36">
        <v>167.85999999999996</v>
      </c>
      <c r="H340" s="36">
        <v>184.89999999999998</v>
      </c>
      <c r="I340" s="36">
        <v>188.65999999999997</v>
      </c>
      <c r="J340" s="36">
        <v>193.42</v>
      </c>
      <c r="K340" s="31">
        <v>183.9</v>
      </c>
      <c r="L340" s="31">
        <v>175.38</v>
      </c>
      <c r="M340" s="31">
        <v>223.86963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338.15</v>
      </c>
      <c r="D341" s="36">
        <v>338.84999999999997</v>
      </c>
      <c r="E341" s="36">
        <v>333.34999999999991</v>
      </c>
      <c r="F341" s="36">
        <v>328.54999999999995</v>
      </c>
      <c r="G341" s="36">
        <v>323.0499999999999</v>
      </c>
      <c r="H341" s="36">
        <v>343.64999999999992</v>
      </c>
      <c r="I341" s="36">
        <v>349.15000000000003</v>
      </c>
      <c r="J341" s="36">
        <v>353.94999999999993</v>
      </c>
      <c r="K341" s="31">
        <v>344.35</v>
      </c>
      <c r="L341" s="31">
        <v>334.05</v>
      </c>
      <c r="M341" s="31">
        <v>121.32738000000001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102.38</v>
      </c>
      <c r="D342" s="36">
        <v>103.34333333333332</v>
      </c>
      <c r="E342" s="36">
        <v>100.85666666666664</v>
      </c>
      <c r="F342" s="36">
        <v>99.333333333333314</v>
      </c>
      <c r="G342" s="36">
        <v>96.846666666666636</v>
      </c>
      <c r="H342" s="36">
        <v>104.86666666666665</v>
      </c>
      <c r="I342" s="36">
        <v>107.35333333333332</v>
      </c>
      <c r="J342" s="36">
        <v>108.87666666666665</v>
      </c>
      <c r="K342" s="31">
        <v>105.83</v>
      </c>
      <c r="L342" s="31">
        <v>101.82</v>
      </c>
      <c r="M342" s="31">
        <v>692.56056999999998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284.02999999999997</v>
      </c>
      <c r="D343" s="36">
        <v>277.72666666666669</v>
      </c>
      <c r="E343" s="36">
        <v>267.9933333333334</v>
      </c>
      <c r="F343" s="36">
        <v>251.95666666666671</v>
      </c>
      <c r="G343" s="36">
        <v>242.22333333333341</v>
      </c>
      <c r="H343" s="36">
        <v>293.76333333333338</v>
      </c>
      <c r="I343" s="36">
        <v>303.49666666666673</v>
      </c>
      <c r="J343" s="36">
        <v>319.53333333333336</v>
      </c>
      <c r="K343" s="31">
        <v>287.45999999999998</v>
      </c>
      <c r="L343" s="31">
        <v>261.69</v>
      </c>
      <c r="M343" s="31">
        <v>125.3327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232.73</v>
      </c>
      <c r="D344" s="36">
        <v>233.98666666666665</v>
      </c>
      <c r="E344" s="36">
        <v>230.52333333333331</v>
      </c>
      <c r="F344" s="36">
        <v>228.31666666666666</v>
      </c>
      <c r="G344" s="36">
        <v>224.85333333333332</v>
      </c>
      <c r="H344" s="36">
        <v>236.1933333333333</v>
      </c>
      <c r="I344" s="36">
        <v>239.65666666666661</v>
      </c>
      <c r="J344" s="36">
        <v>241.86333333333329</v>
      </c>
      <c r="K344" s="31">
        <v>237.45</v>
      </c>
      <c r="L344" s="31">
        <v>231.78</v>
      </c>
      <c r="M344" s="31">
        <v>56.860759999999999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57.16</v>
      </c>
      <c r="D345" s="36">
        <v>56.98</v>
      </c>
      <c r="E345" s="36">
        <v>56.459999999999994</v>
      </c>
      <c r="F345" s="36">
        <v>55.76</v>
      </c>
      <c r="G345" s="36">
        <v>55.239999999999995</v>
      </c>
      <c r="H345" s="36">
        <v>57.679999999999993</v>
      </c>
      <c r="I345" s="36">
        <v>58.199999999999989</v>
      </c>
      <c r="J345" s="36">
        <v>58.899999999999991</v>
      </c>
      <c r="K345" s="31">
        <v>57.5</v>
      </c>
      <c r="L345" s="31">
        <v>56.28</v>
      </c>
      <c r="M345" s="31">
        <v>40.750160000000001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392.6</v>
      </c>
      <c r="D346" s="36">
        <v>389.76666666666665</v>
      </c>
      <c r="E346" s="36">
        <v>384.5333333333333</v>
      </c>
      <c r="F346" s="36">
        <v>376.46666666666664</v>
      </c>
      <c r="G346" s="36">
        <v>371.23333333333329</v>
      </c>
      <c r="H346" s="36">
        <v>397.83333333333331</v>
      </c>
      <c r="I346" s="36">
        <v>403.06666666666666</v>
      </c>
      <c r="J346" s="36">
        <v>411.13333333333333</v>
      </c>
      <c r="K346" s="31">
        <v>395</v>
      </c>
      <c r="L346" s="31">
        <v>381.7</v>
      </c>
      <c r="M346" s="31">
        <v>368.68466000000001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1255.2</v>
      </c>
      <c r="D347" s="36">
        <v>1258.6333333333332</v>
      </c>
      <c r="E347" s="36">
        <v>1248.2666666666664</v>
      </c>
      <c r="F347" s="36">
        <v>1241.3333333333333</v>
      </c>
      <c r="G347" s="36">
        <v>1230.9666666666665</v>
      </c>
      <c r="H347" s="36">
        <v>1265.5666666666664</v>
      </c>
      <c r="I347" s="36">
        <v>1275.9333333333332</v>
      </c>
      <c r="J347" s="36">
        <v>1282.8666666666663</v>
      </c>
      <c r="K347" s="31">
        <v>1269</v>
      </c>
      <c r="L347" s="31">
        <v>1251.7</v>
      </c>
      <c r="M347" s="31">
        <v>1.6836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186.57</v>
      </c>
      <c r="D348" s="36">
        <v>186.34333333333333</v>
      </c>
      <c r="E348" s="36">
        <v>184.03666666666666</v>
      </c>
      <c r="F348" s="36">
        <v>181.50333333333333</v>
      </c>
      <c r="G348" s="36">
        <v>179.19666666666666</v>
      </c>
      <c r="H348" s="36">
        <v>188.87666666666667</v>
      </c>
      <c r="I348" s="36">
        <v>191.18333333333334</v>
      </c>
      <c r="J348" s="36">
        <v>193.71666666666667</v>
      </c>
      <c r="K348" s="31">
        <v>188.65</v>
      </c>
      <c r="L348" s="31">
        <v>183.81</v>
      </c>
      <c r="M348" s="31">
        <v>75.953779999999995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3531.55</v>
      </c>
      <c r="D349" s="36">
        <v>3539.65</v>
      </c>
      <c r="E349" s="36">
        <v>3510.5</v>
      </c>
      <c r="F349" s="36">
        <v>3489.45</v>
      </c>
      <c r="G349" s="36">
        <v>3460.2999999999997</v>
      </c>
      <c r="H349" s="36">
        <v>3560.7000000000003</v>
      </c>
      <c r="I349" s="36">
        <v>3589.8500000000008</v>
      </c>
      <c r="J349" s="36">
        <v>3610.9000000000005</v>
      </c>
      <c r="K349" s="31">
        <v>3568.8</v>
      </c>
      <c r="L349" s="31">
        <v>3518.6</v>
      </c>
      <c r="M349" s="31">
        <v>1.8873899999999999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2541.4</v>
      </c>
      <c r="D350" s="36">
        <v>2547.0333333333333</v>
      </c>
      <c r="E350" s="36">
        <v>2513.0666666666666</v>
      </c>
      <c r="F350" s="36">
        <v>2484.7333333333331</v>
      </c>
      <c r="G350" s="36">
        <v>2450.7666666666664</v>
      </c>
      <c r="H350" s="36">
        <v>2575.3666666666668</v>
      </c>
      <c r="I350" s="36">
        <v>2609.333333333333</v>
      </c>
      <c r="J350" s="36">
        <v>2637.666666666667</v>
      </c>
      <c r="K350" s="31">
        <v>2581</v>
      </c>
      <c r="L350" s="31">
        <v>2518.6999999999998</v>
      </c>
      <c r="M350" s="31">
        <v>13.110440000000001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83.4</v>
      </c>
      <c r="D351" s="36">
        <v>84.093333333333348</v>
      </c>
      <c r="E351" s="36">
        <v>80.236666666666693</v>
      </c>
      <c r="F351" s="36">
        <v>77.073333333333352</v>
      </c>
      <c r="G351" s="36">
        <v>73.216666666666697</v>
      </c>
      <c r="H351" s="36">
        <v>87.256666666666689</v>
      </c>
      <c r="I351" s="36">
        <v>91.113333333333344</v>
      </c>
      <c r="J351" s="36">
        <v>94.276666666666685</v>
      </c>
      <c r="K351" s="31">
        <v>87.95</v>
      </c>
      <c r="L351" s="31">
        <v>80.930000000000007</v>
      </c>
      <c r="M351" s="31">
        <v>38.451749999999997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632.54999999999995</v>
      </c>
      <c r="D352" s="36">
        <v>631.54999999999995</v>
      </c>
      <c r="E352" s="36">
        <v>622.19999999999993</v>
      </c>
      <c r="F352" s="36">
        <v>611.85</v>
      </c>
      <c r="G352" s="36">
        <v>602.5</v>
      </c>
      <c r="H352" s="36">
        <v>641.89999999999986</v>
      </c>
      <c r="I352" s="36">
        <v>651.24999999999977</v>
      </c>
      <c r="J352" s="36">
        <v>661.5999999999998</v>
      </c>
      <c r="K352" s="31">
        <v>640.9</v>
      </c>
      <c r="L352" s="31">
        <v>621.20000000000005</v>
      </c>
      <c r="M352" s="31">
        <v>7.5869999999999997</v>
      </c>
      <c r="N352" s="1"/>
      <c r="O352" s="1"/>
    </row>
    <row r="353" spans="1:15" ht="12.75" customHeight="1">
      <c r="A353" s="33">
        <v>343</v>
      </c>
      <c r="B353" s="53" t="s">
        <v>874</v>
      </c>
      <c r="C353" s="31">
        <v>5261.45</v>
      </c>
      <c r="D353" s="36">
        <v>5144.2</v>
      </c>
      <c r="E353" s="36">
        <v>4988.45</v>
      </c>
      <c r="F353" s="36">
        <v>4715.45</v>
      </c>
      <c r="G353" s="36">
        <v>4559.7</v>
      </c>
      <c r="H353" s="36">
        <v>5417.2</v>
      </c>
      <c r="I353" s="36">
        <v>5572.95</v>
      </c>
      <c r="J353" s="36">
        <v>5845.95</v>
      </c>
      <c r="K353" s="31">
        <v>5299.95</v>
      </c>
      <c r="L353" s="31">
        <v>4871.2</v>
      </c>
      <c r="M353" s="31">
        <v>2.2084000000000001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345.3</v>
      </c>
      <c r="D354" s="36">
        <v>343.81666666666661</v>
      </c>
      <c r="E354" s="36">
        <v>340.63333333333321</v>
      </c>
      <c r="F354" s="36">
        <v>335.96666666666658</v>
      </c>
      <c r="G354" s="36">
        <v>332.78333333333319</v>
      </c>
      <c r="H354" s="36">
        <v>348.48333333333323</v>
      </c>
      <c r="I354" s="36">
        <v>351.66666666666663</v>
      </c>
      <c r="J354" s="36">
        <v>356.33333333333326</v>
      </c>
      <c r="K354" s="31">
        <v>347</v>
      </c>
      <c r="L354" s="31">
        <v>339.15</v>
      </c>
      <c r="M354" s="31">
        <v>1.72478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1742.85</v>
      </c>
      <c r="D355" s="36">
        <v>1733.95</v>
      </c>
      <c r="E355" s="36">
        <v>1698.9</v>
      </c>
      <c r="F355" s="36">
        <v>1654.95</v>
      </c>
      <c r="G355" s="36">
        <v>1619.9</v>
      </c>
      <c r="H355" s="36">
        <v>1777.9</v>
      </c>
      <c r="I355" s="36">
        <v>1812.9499999999998</v>
      </c>
      <c r="J355" s="36">
        <v>1856.9</v>
      </c>
      <c r="K355" s="31">
        <v>1769</v>
      </c>
      <c r="L355" s="31">
        <v>1690</v>
      </c>
      <c r="M355" s="31">
        <v>15.056089999999999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319.55</v>
      </c>
      <c r="D356" s="36">
        <v>319.13333333333333</v>
      </c>
      <c r="E356" s="36">
        <v>312.51666666666665</v>
      </c>
      <c r="F356" s="36">
        <v>305.48333333333335</v>
      </c>
      <c r="G356" s="36">
        <v>298.86666666666667</v>
      </c>
      <c r="H356" s="36">
        <v>326.16666666666663</v>
      </c>
      <c r="I356" s="36">
        <v>332.7833333333333</v>
      </c>
      <c r="J356" s="36">
        <v>339.81666666666661</v>
      </c>
      <c r="K356" s="31">
        <v>325.75</v>
      </c>
      <c r="L356" s="31">
        <v>312.10000000000002</v>
      </c>
      <c r="M356" s="31">
        <v>282.59305000000001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543.5</v>
      </c>
      <c r="D357" s="36">
        <v>548.56666666666661</v>
      </c>
      <c r="E357" s="36">
        <v>536.33333333333326</v>
      </c>
      <c r="F357" s="36">
        <v>529.16666666666663</v>
      </c>
      <c r="G357" s="36">
        <v>516.93333333333328</v>
      </c>
      <c r="H357" s="36">
        <v>555.73333333333323</v>
      </c>
      <c r="I357" s="36">
        <v>567.96666666666658</v>
      </c>
      <c r="J357" s="36">
        <v>575.13333333333321</v>
      </c>
      <c r="K357" s="31">
        <v>560.79999999999995</v>
      </c>
      <c r="L357" s="31">
        <v>541.4</v>
      </c>
      <c r="M357" s="31">
        <v>59.331029999999998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1724.3</v>
      </c>
      <c r="D358" s="36">
        <v>1726.7333333333336</v>
      </c>
      <c r="E358" s="36">
        <v>1708.4666666666672</v>
      </c>
      <c r="F358" s="36">
        <v>1692.6333333333337</v>
      </c>
      <c r="G358" s="36">
        <v>1674.3666666666672</v>
      </c>
      <c r="H358" s="36">
        <v>1742.5666666666671</v>
      </c>
      <c r="I358" s="36">
        <v>1760.8333333333335</v>
      </c>
      <c r="J358" s="36">
        <v>1776.666666666667</v>
      </c>
      <c r="K358" s="31">
        <v>1745</v>
      </c>
      <c r="L358" s="31">
        <v>1710.9</v>
      </c>
      <c r="M358" s="31">
        <v>3.7374499999999999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456.3</v>
      </c>
      <c r="D359" s="36">
        <v>457.09999999999997</v>
      </c>
      <c r="E359" s="36">
        <v>446.39999999999992</v>
      </c>
      <c r="F359" s="36">
        <v>436.49999999999994</v>
      </c>
      <c r="G359" s="36">
        <v>425.7999999999999</v>
      </c>
      <c r="H359" s="36">
        <v>466.99999999999994</v>
      </c>
      <c r="I359" s="36">
        <v>477.7</v>
      </c>
      <c r="J359" s="36">
        <v>487.59999999999997</v>
      </c>
      <c r="K359" s="31">
        <v>467.8</v>
      </c>
      <c r="L359" s="31">
        <v>447.2</v>
      </c>
      <c r="M359" s="31">
        <v>18.189689999999999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11108.4</v>
      </c>
      <c r="D360" s="36">
        <v>11168.449999999999</v>
      </c>
      <c r="E360" s="36">
        <v>10940.949999999997</v>
      </c>
      <c r="F360" s="36">
        <v>10773.499999999998</v>
      </c>
      <c r="G360" s="36">
        <v>10545.999999999996</v>
      </c>
      <c r="H360" s="36">
        <v>11335.899999999998</v>
      </c>
      <c r="I360" s="36">
        <v>11563.400000000001</v>
      </c>
      <c r="J360" s="36">
        <v>11730.849999999999</v>
      </c>
      <c r="K360" s="31">
        <v>11395.95</v>
      </c>
      <c r="L360" s="31">
        <v>11001</v>
      </c>
      <c r="M360" s="31">
        <v>5.4175000000000004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1497.75</v>
      </c>
      <c r="D361" s="36">
        <v>1474.4166666666667</v>
      </c>
      <c r="E361" s="36">
        <v>1438.6333333333334</v>
      </c>
      <c r="F361" s="36">
        <v>1379.5166666666667</v>
      </c>
      <c r="G361" s="36">
        <v>1343.7333333333333</v>
      </c>
      <c r="H361" s="36">
        <v>1533.5333333333335</v>
      </c>
      <c r="I361" s="36">
        <v>1569.3166666666668</v>
      </c>
      <c r="J361" s="36">
        <v>1628.4333333333336</v>
      </c>
      <c r="K361" s="31">
        <v>1510.2</v>
      </c>
      <c r="L361" s="31">
        <v>1415.3</v>
      </c>
      <c r="M361" s="31">
        <v>11.59657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291.85000000000002</v>
      </c>
      <c r="D362" s="36">
        <v>286.56666666666666</v>
      </c>
      <c r="E362" s="36">
        <v>279.13333333333333</v>
      </c>
      <c r="F362" s="36">
        <v>266.41666666666669</v>
      </c>
      <c r="G362" s="36">
        <v>258.98333333333335</v>
      </c>
      <c r="H362" s="36">
        <v>299.2833333333333</v>
      </c>
      <c r="I362" s="36">
        <v>306.71666666666658</v>
      </c>
      <c r="J362" s="36">
        <v>319.43333333333328</v>
      </c>
      <c r="K362" s="31">
        <v>294</v>
      </c>
      <c r="L362" s="31">
        <v>273.85000000000002</v>
      </c>
      <c r="M362" s="31">
        <v>41.174500000000002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4008.15</v>
      </c>
      <c r="D363" s="36">
        <v>3997.1666666666665</v>
      </c>
      <c r="E363" s="36">
        <v>3962.333333333333</v>
      </c>
      <c r="F363" s="36">
        <v>3916.5166666666664</v>
      </c>
      <c r="G363" s="36">
        <v>3881.6833333333329</v>
      </c>
      <c r="H363" s="36">
        <v>4042.9833333333331</v>
      </c>
      <c r="I363" s="36">
        <v>4077.8166666666662</v>
      </c>
      <c r="J363" s="36">
        <v>4123.6333333333332</v>
      </c>
      <c r="K363" s="31">
        <v>4032</v>
      </c>
      <c r="L363" s="31">
        <v>3951.35</v>
      </c>
      <c r="M363" s="31">
        <v>1.9403900000000001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775.95</v>
      </c>
      <c r="D364" s="36">
        <v>773.11666666666679</v>
      </c>
      <c r="E364" s="36">
        <v>762.63333333333355</v>
      </c>
      <c r="F364" s="36">
        <v>749.31666666666672</v>
      </c>
      <c r="G364" s="36">
        <v>738.83333333333348</v>
      </c>
      <c r="H364" s="36">
        <v>786.43333333333362</v>
      </c>
      <c r="I364" s="36">
        <v>796.91666666666674</v>
      </c>
      <c r="J364" s="36">
        <v>810.23333333333369</v>
      </c>
      <c r="K364" s="31">
        <v>783.6</v>
      </c>
      <c r="L364" s="31">
        <v>759.8</v>
      </c>
      <c r="M364" s="31">
        <v>9.0008300000000006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514.35</v>
      </c>
      <c r="D365" s="36">
        <v>515.75</v>
      </c>
      <c r="E365" s="36">
        <v>508.6</v>
      </c>
      <c r="F365" s="36">
        <v>502.85</v>
      </c>
      <c r="G365" s="36">
        <v>495.70000000000005</v>
      </c>
      <c r="H365" s="36">
        <v>521.5</v>
      </c>
      <c r="I365" s="36">
        <v>528.65000000000009</v>
      </c>
      <c r="J365" s="36">
        <v>534.4</v>
      </c>
      <c r="K365" s="31">
        <v>522.9</v>
      </c>
      <c r="L365" s="31">
        <v>510</v>
      </c>
      <c r="M365" s="31">
        <v>3.2807900000000001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1489.3</v>
      </c>
      <c r="D366" s="36">
        <v>1467.75</v>
      </c>
      <c r="E366" s="36">
        <v>1440.5</v>
      </c>
      <c r="F366" s="36">
        <v>1391.7</v>
      </c>
      <c r="G366" s="36">
        <v>1364.45</v>
      </c>
      <c r="H366" s="36">
        <v>1516.55</v>
      </c>
      <c r="I366" s="36">
        <v>1543.8</v>
      </c>
      <c r="J366" s="36">
        <v>1592.6</v>
      </c>
      <c r="K366" s="31">
        <v>1495</v>
      </c>
      <c r="L366" s="31">
        <v>1418.95</v>
      </c>
      <c r="M366" s="31">
        <v>10.82352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41004.1</v>
      </c>
      <c r="D367" s="36">
        <v>40904.783333333333</v>
      </c>
      <c r="E367" s="36">
        <v>40349.316666666666</v>
      </c>
      <c r="F367" s="36">
        <v>39694.533333333333</v>
      </c>
      <c r="G367" s="36">
        <v>39139.066666666666</v>
      </c>
      <c r="H367" s="36">
        <v>41559.566666666666</v>
      </c>
      <c r="I367" s="36">
        <v>42115.033333333326</v>
      </c>
      <c r="J367" s="36">
        <v>42769.816666666666</v>
      </c>
      <c r="K367" s="31">
        <v>41460.25</v>
      </c>
      <c r="L367" s="31">
        <v>40250</v>
      </c>
      <c r="M367" s="31">
        <v>0.21987999999999999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1648.9</v>
      </c>
      <c r="D368" s="36">
        <v>1636.0333333333335</v>
      </c>
      <c r="E368" s="36">
        <v>1617.0666666666671</v>
      </c>
      <c r="F368" s="36">
        <v>1585.2333333333336</v>
      </c>
      <c r="G368" s="36">
        <v>1566.2666666666671</v>
      </c>
      <c r="H368" s="36">
        <v>1667.866666666667</v>
      </c>
      <c r="I368" s="36">
        <v>1686.8333333333337</v>
      </c>
      <c r="J368" s="36">
        <v>1718.666666666667</v>
      </c>
      <c r="K368" s="31">
        <v>1655</v>
      </c>
      <c r="L368" s="31">
        <v>1604.2</v>
      </c>
      <c r="M368" s="31">
        <v>5.6960300000000004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4818.5</v>
      </c>
      <c r="D369" s="36">
        <v>4805.3166666666666</v>
      </c>
      <c r="E369" s="36">
        <v>4773.1833333333334</v>
      </c>
      <c r="F369" s="36">
        <v>4727.8666666666668</v>
      </c>
      <c r="G369" s="36">
        <v>4695.7333333333336</v>
      </c>
      <c r="H369" s="36">
        <v>4850.6333333333332</v>
      </c>
      <c r="I369" s="36">
        <v>4882.7666666666664</v>
      </c>
      <c r="J369" s="36">
        <v>4928.083333333333</v>
      </c>
      <c r="K369" s="31">
        <v>4837.45</v>
      </c>
      <c r="L369" s="31">
        <v>4760</v>
      </c>
      <c r="M369" s="31">
        <v>2.7562700000000002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350.6</v>
      </c>
      <c r="D370" s="36">
        <v>347.51666666666671</v>
      </c>
      <c r="E370" s="36">
        <v>336.68333333333339</v>
      </c>
      <c r="F370" s="36">
        <v>322.76666666666671</v>
      </c>
      <c r="G370" s="36">
        <v>311.93333333333339</v>
      </c>
      <c r="H370" s="36">
        <v>361.43333333333339</v>
      </c>
      <c r="I370" s="36">
        <v>372.26666666666677</v>
      </c>
      <c r="J370" s="36">
        <v>386.18333333333339</v>
      </c>
      <c r="K370" s="31">
        <v>358.35</v>
      </c>
      <c r="L370" s="31">
        <v>333.6</v>
      </c>
      <c r="M370" s="31">
        <v>128.59504000000001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3565.3</v>
      </c>
      <c r="D371" s="36">
        <v>3629.7666666666664</v>
      </c>
      <c r="E371" s="36">
        <v>3484.5333333333328</v>
      </c>
      <c r="F371" s="36">
        <v>3403.7666666666664</v>
      </c>
      <c r="G371" s="36">
        <v>3258.5333333333328</v>
      </c>
      <c r="H371" s="36">
        <v>3710.5333333333328</v>
      </c>
      <c r="I371" s="36">
        <v>3855.7666666666664</v>
      </c>
      <c r="J371" s="36">
        <v>3936.5333333333328</v>
      </c>
      <c r="K371" s="31">
        <v>3775</v>
      </c>
      <c r="L371" s="31">
        <v>3549</v>
      </c>
      <c r="M371" s="31">
        <v>3.6737500000000001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3108.9</v>
      </c>
      <c r="D372" s="36">
        <v>3126.7166666666667</v>
      </c>
      <c r="E372" s="36">
        <v>3079.4333333333334</v>
      </c>
      <c r="F372" s="36">
        <v>3049.9666666666667</v>
      </c>
      <c r="G372" s="36">
        <v>3002.6833333333334</v>
      </c>
      <c r="H372" s="36">
        <v>3156.1833333333334</v>
      </c>
      <c r="I372" s="36">
        <v>3203.4666666666672</v>
      </c>
      <c r="J372" s="36">
        <v>3232.9333333333334</v>
      </c>
      <c r="K372" s="31">
        <v>3174</v>
      </c>
      <c r="L372" s="31">
        <v>3097.25</v>
      </c>
      <c r="M372" s="31">
        <v>1.7000500000000001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932</v>
      </c>
      <c r="D373" s="36">
        <v>933.19999999999993</v>
      </c>
      <c r="E373" s="36">
        <v>923.84999999999991</v>
      </c>
      <c r="F373" s="36">
        <v>915.69999999999993</v>
      </c>
      <c r="G373" s="36">
        <v>906.34999999999991</v>
      </c>
      <c r="H373" s="36">
        <v>941.34999999999991</v>
      </c>
      <c r="I373" s="36">
        <v>950.7</v>
      </c>
      <c r="J373" s="36">
        <v>958.84999999999991</v>
      </c>
      <c r="K373" s="31">
        <v>942.55</v>
      </c>
      <c r="L373" s="31">
        <v>925.05</v>
      </c>
      <c r="M373" s="31">
        <v>10.777369999999999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166.55</v>
      </c>
      <c r="D374" s="36">
        <v>163.52000000000001</v>
      </c>
      <c r="E374" s="36">
        <v>159.04000000000002</v>
      </c>
      <c r="F374" s="36">
        <v>151.53</v>
      </c>
      <c r="G374" s="36">
        <v>147.05000000000001</v>
      </c>
      <c r="H374" s="36">
        <v>171.03000000000003</v>
      </c>
      <c r="I374" s="36">
        <v>175.51</v>
      </c>
      <c r="J374" s="36">
        <v>183.02000000000004</v>
      </c>
      <c r="K374" s="31">
        <v>168</v>
      </c>
      <c r="L374" s="31">
        <v>156.01</v>
      </c>
      <c r="M374" s="31">
        <v>136.12003000000001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2029.15</v>
      </c>
      <c r="D375" s="36">
        <v>2040.05</v>
      </c>
      <c r="E375" s="36">
        <v>2000.1</v>
      </c>
      <c r="F375" s="36">
        <v>1971.05</v>
      </c>
      <c r="G375" s="36">
        <v>1931.1</v>
      </c>
      <c r="H375" s="36">
        <v>2069.1</v>
      </c>
      <c r="I375" s="36">
        <v>2109.0500000000002</v>
      </c>
      <c r="J375" s="36">
        <v>2138.1</v>
      </c>
      <c r="K375" s="31">
        <v>2080</v>
      </c>
      <c r="L375" s="31">
        <v>2011</v>
      </c>
      <c r="M375" s="31">
        <v>0.23055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6322.25</v>
      </c>
      <c r="D376" s="36">
        <v>6294.8166666666666</v>
      </c>
      <c r="E376" s="36">
        <v>6214.1333333333332</v>
      </c>
      <c r="F376" s="36">
        <v>6106.0166666666664</v>
      </c>
      <c r="G376" s="36">
        <v>6025.333333333333</v>
      </c>
      <c r="H376" s="36">
        <v>6402.9333333333334</v>
      </c>
      <c r="I376" s="36">
        <v>6483.6166666666659</v>
      </c>
      <c r="J376" s="36">
        <v>6591.7333333333336</v>
      </c>
      <c r="K376" s="31">
        <v>6375.5</v>
      </c>
      <c r="L376" s="31">
        <v>6186.7</v>
      </c>
      <c r="M376" s="31">
        <v>6.2812000000000001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380.55</v>
      </c>
      <c r="D377" s="36">
        <v>385.65000000000003</v>
      </c>
      <c r="E377" s="36">
        <v>374.25000000000006</v>
      </c>
      <c r="F377" s="36">
        <v>367.95000000000005</v>
      </c>
      <c r="G377" s="36">
        <v>356.55000000000007</v>
      </c>
      <c r="H377" s="36">
        <v>391.95000000000005</v>
      </c>
      <c r="I377" s="36">
        <v>403.35</v>
      </c>
      <c r="J377" s="36">
        <v>409.65000000000003</v>
      </c>
      <c r="K377" s="31">
        <v>397.05</v>
      </c>
      <c r="L377" s="31">
        <v>379.35</v>
      </c>
      <c r="M377" s="31">
        <v>36.792189999999998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525.1</v>
      </c>
      <c r="D378" s="36">
        <v>527.46666666666658</v>
      </c>
      <c r="E378" s="36">
        <v>517.68333333333317</v>
      </c>
      <c r="F378" s="36">
        <v>510.26666666666654</v>
      </c>
      <c r="G378" s="36">
        <v>500.48333333333312</v>
      </c>
      <c r="H378" s="36">
        <v>534.88333333333321</v>
      </c>
      <c r="I378" s="36">
        <v>544.66666666666674</v>
      </c>
      <c r="J378" s="36">
        <v>552.08333333333326</v>
      </c>
      <c r="K378" s="31">
        <v>537.25</v>
      </c>
      <c r="L378" s="31">
        <v>520.04999999999995</v>
      </c>
      <c r="M378" s="31">
        <v>90.229659999999996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337.15</v>
      </c>
      <c r="D379" s="36">
        <v>335.41666666666669</v>
      </c>
      <c r="E379" s="36">
        <v>332.03333333333336</v>
      </c>
      <c r="F379" s="36">
        <v>326.91666666666669</v>
      </c>
      <c r="G379" s="36">
        <v>323.53333333333336</v>
      </c>
      <c r="H379" s="36">
        <v>340.53333333333336</v>
      </c>
      <c r="I379" s="36">
        <v>343.91666666666669</v>
      </c>
      <c r="J379" s="36">
        <v>349.03333333333336</v>
      </c>
      <c r="K379" s="31">
        <v>338.8</v>
      </c>
      <c r="L379" s="31">
        <v>330.3</v>
      </c>
      <c r="M379" s="31">
        <v>125.73882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713.75</v>
      </c>
      <c r="D380" s="36">
        <v>713.76666666666677</v>
      </c>
      <c r="E380" s="36">
        <v>703.03333333333353</v>
      </c>
      <c r="F380" s="36">
        <v>692.31666666666672</v>
      </c>
      <c r="G380" s="36">
        <v>681.58333333333348</v>
      </c>
      <c r="H380" s="36">
        <v>724.48333333333358</v>
      </c>
      <c r="I380" s="36">
        <v>735.21666666666692</v>
      </c>
      <c r="J380" s="36">
        <v>745.93333333333362</v>
      </c>
      <c r="K380" s="31">
        <v>724.5</v>
      </c>
      <c r="L380" s="31">
        <v>703.05</v>
      </c>
      <c r="M380" s="31">
        <v>6.4284100000000004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1887.75</v>
      </c>
      <c r="D381" s="36">
        <v>1847.8333333333333</v>
      </c>
      <c r="E381" s="36">
        <v>1795.6666666666665</v>
      </c>
      <c r="F381" s="36">
        <v>1703.5833333333333</v>
      </c>
      <c r="G381" s="36">
        <v>1651.4166666666665</v>
      </c>
      <c r="H381" s="36">
        <v>1939.9166666666665</v>
      </c>
      <c r="I381" s="36">
        <v>1992.083333333333</v>
      </c>
      <c r="J381" s="36">
        <v>2084.1666666666665</v>
      </c>
      <c r="K381" s="31">
        <v>1900</v>
      </c>
      <c r="L381" s="31">
        <v>1755.75</v>
      </c>
      <c r="M381" s="31">
        <v>16.05106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677.3</v>
      </c>
      <c r="D382" s="36">
        <v>680.76666666666665</v>
      </c>
      <c r="E382" s="36">
        <v>672.5333333333333</v>
      </c>
      <c r="F382" s="36">
        <v>667.76666666666665</v>
      </c>
      <c r="G382" s="36">
        <v>659.5333333333333</v>
      </c>
      <c r="H382" s="36">
        <v>685.5333333333333</v>
      </c>
      <c r="I382" s="36">
        <v>693.76666666666665</v>
      </c>
      <c r="J382" s="36">
        <v>698.5333333333333</v>
      </c>
      <c r="K382" s="31">
        <v>689</v>
      </c>
      <c r="L382" s="31">
        <v>676</v>
      </c>
      <c r="M382" s="31">
        <v>0.98018000000000005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159.1</v>
      </c>
      <c r="D383" s="36">
        <v>159.45666666666668</v>
      </c>
      <c r="E383" s="36">
        <v>157.41333333333336</v>
      </c>
      <c r="F383" s="36">
        <v>155.72666666666669</v>
      </c>
      <c r="G383" s="36">
        <v>153.68333333333337</v>
      </c>
      <c r="H383" s="36">
        <v>161.14333333333335</v>
      </c>
      <c r="I383" s="36">
        <v>163.1866666666667</v>
      </c>
      <c r="J383" s="36">
        <v>164.87333333333333</v>
      </c>
      <c r="K383" s="31">
        <v>161.5</v>
      </c>
      <c r="L383" s="31">
        <v>157.77000000000001</v>
      </c>
      <c r="M383" s="31">
        <v>3.8650699999999998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17117.05</v>
      </c>
      <c r="D384" s="36">
        <v>17067.2</v>
      </c>
      <c r="E384" s="36">
        <v>16845.400000000001</v>
      </c>
      <c r="F384" s="36">
        <v>16573.75</v>
      </c>
      <c r="G384" s="36">
        <v>16351.95</v>
      </c>
      <c r="H384" s="36">
        <v>17338.850000000002</v>
      </c>
      <c r="I384" s="36">
        <v>17560.649999999998</v>
      </c>
      <c r="J384" s="36">
        <v>17832.300000000003</v>
      </c>
      <c r="K384" s="31">
        <v>17289</v>
      </c>
      <c r="L384" s="31">
        <v>16795.55</v>
      </c>
      <c r="M384" s="31">
        <v>8.3099999999999993E-2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116.55</v>
      </c>
      <c r="D385" s="36">
        <v>117.14666666666666</v>
      </c>
      <c r="E385" s="36">
        <v>115.16333333333333</v>
      </c>
      <c r="F385" s="36">
        <v>113.77666666666667</v>
      </c>
      <c r="G385" s="36">
        <v>111.79333333333334</v>
      </c>
      <c r="H385" s="36">
        <v>118.53333333333332</v>
      </c>
      <c r="I385" s="36">
        <v>120.51666666666664</v>
      </c>
      <c r="J385" s="36">
        <v>121.90333333333331</v>
      </c>
      <c r="K385" s="31">
        <v>119.13</v>
      </c>
      <c r="L385" s="31">
        <v>115.76</v>
      </c>
      <c r="M385" s="31">
        <v>399.17998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686.4</v>
      </c>
      <c r="D386" s="36">
        <v>682.01666666666665</v>
      </c>
      <c r="E386" s="36">
        <v>657.58333333333326</v>
      </c>
      <c r="F386" s="36">
        <v>628.76666666666665</v>
      </c>
      <c r="G386" s="36">
        <v>604.33333333333326</v>
      </c>
      <c r="H386" s="36">
        <v>710.83333333333326</v>
      </c>
      <c r="I386" s="36">
        <v>735.26666666666665</v>
      </c>
      <c r="J386" s="36">
        <v>764.08333333333326</v>
      </c>
      <c r="K386" s="31">
        <v>706.45</v>
      </c>
      <c r="L386" s="31">
        <v>653.20000000000005</v>
      </c>
      <c r="M386" s="31">
        <v>29.391639999999999</v>
      </c>
      <c r="N386" s="1"/>
      <c r="O386" s="1"/>
    </row>
    <row r="387" spans="1:15" ht="12.75" customHeight="1">
      <c r="A387" s="33">
        <v>377</v>
      </c>
      <c r="B387" s="53" t="s">
        <v>875</v>
      </c>
      <c r="C387" s="31">
        <v>1744</v>
      </c>
      <c r="D387" s="36">
        <v>1736.25</v>
      </c>
      <c r="E387" s="36">
        <v>1716.5</v>
      </c>
      <c r="F387" s="36">
        <v>1689</v>
      </c>
      <c r="G387" s="36">
        <v>1669.25</v>
      </c>
      <c r="H387" s="36">
        <v>1763.75</v>
      </c>
      <c r="I387" s="36">
        <v>1783.5</v>
      </c>
      <c r="J387" s="36">
        <v>1811</v>
      </c>
      <c r="K387" s="31">
        <v>1756</v>
      </c>
      <c r="L387" s="31">
        <v>1708.75</v>
      </c>
      <c r="M387" s="31">
        <v>0.53942000000000001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237.95</v>
      </c>
      <c r="D388" s="36">
        <v>238.20000000000002</v>
      </c>
      <c r="E388" s="36">
        <v>235.65000000000003</v>
      </c>
      <c r="F388" s="36">
        <v>233.35000000000002</v>
      </c>
      <c r="G388" s="36">
        <v>230.80000000000004</v>
      </c>
      <c r="H388" s="36">
        <v>240.50000000000003</v>
      </c>
      <c r="I388" s="36">
        <v>243.05000000000004</v>
      </c>
      <c r="J388" s="36">
        <v>245.35000000000002</v>
      </c>
      <c r="K388" s="31">
        <v>240.75</v>
      </c>
      <c r="L388" s="31">
        <v>235.9</v>
      </c>
      <c r="M388" s="31">
        <v>37.976700000000001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604.54999999999995</v>
      </c>
      <c r="D389" s="36">
        <v>605.58333333333337</v>
      </c>
      <c r="E389" s="36">
        <v>595.16666666666674</v>
      </c>
      <c r="F389" s="36">
        <v>585.78333333333342</v>
      </c>
      <c r="G389" s="36">
        <v>575.36666666666679</v>
      </c>
      <c r="H389" s="36">
        <v>614.9666666666667</v>
      </c>
      <c r="I389" s="36">
        <v>625.38333333333344</v>
      </c>
      <c r="J389" s="36">
        <v>634.76666666666665</v>
      </c>
      <c r="K389" s="31">
        <v>616</v>
      </c>
      <c r="L389" s="31">
        <v>596.20000000000005</v>
      </c>
      <c r="M389" s="31">
        <v>142.97279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589.35</v>
      </c>
      <c r="D390" s="36">
        <v>587.6</v>
      </c>
      <c r="E390" s="36">
        <v>582.40000000000009</v>
      </c>
      <c r="F390" s="36">
        <v>575.45000000000005</v>
      </c>
      <c r="G390" s="36">
        <v>570.25000000000011</v>
      </c>
      <c r="H390" s="36">
        <v>594.55000000000007</v>
      </c>
      <c r="I390" s="36">
        <v>599.75000000000011</v>
      </c>
      <c r="J390" s="36">
        <v>606.70000000000005</v>
      </c>
      <c r="K390" s="31">
        <v>592.79999999999995</v>
      </c>
      <c r="L390" s="31">
        <v>580.65</v>
      </c>
      <c r="M390" s="31">
        <v>1.0895900000000001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691.9</v>
      </c>
      <c r="D391" s="36">
        <v>696.4666666666667</v>
      </c>
      <c r="E391" s="36">
        <v>683.43333333333339</v>
      </c>
      <c r="F391" s="36">
        <v>674.9666666666667</v>
      </c>
      <c r="G391" s="36">
        <v>661.93333333333339</v>
      </c>
      <c r="H391" s="36">
        <v>704.93333333333339</v>
      </c>
      <c r="I391" s="36">
        <v>717.9666666666667</v>
      </c>
      <c r="J391" s="36">
        <v>726.43333333333339</v>
      </c>
      <c r="K391" s="31">
        <v>709.5</v>
      </c>
      <c r="L391" s="31">
        <v>688</v>
      </c>
      <c r="M391" s="31">
        <v>11.634829999999999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1719.45</v>
      </c>
      <c r="D392" s="36">
        <v>1727.3999999999999</v>
      </c>
      <c r="E392" s="36">
        <v>1697.0499999999997</v>
      </c>
      <c r="F392" s="36">
        <v>1674.6499999999999</v>
      </c>
      <c r="G392" s="36">
        <v>1644.2999999999997</v>
      </c>
      <c r="H392" s="36">
        <v>1749.7999999999997</v>
      </c>
      <c r="I392" s="36">
        <v>1780.1499999999996</v>
      </c>
      <c r="J392" s="36">
        <v>1802.5499999999997</v>
      </c>
      <c r="K392" s="31">
        <v>1757.75</v>
      </c>
      <c r="L392" s="31">
        <v>1705</v>
      </c>
      <c r="M392" s="31">
        <v>2.0545399999999998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593.75</v>
      </c>
      <c r="D393" s="36">
        <v>594.58333333333337</v>
      </c>
      <c r="E393" s="36">
        <v>582.16666666666674</v>
      </c>
      <c r="F393" s="36">
        <v>570.58333333333337</v>
      </c>
      <c r="G393" s="36">
        <v>558.16666666666674</v>
      </c>
      <c r="H393" s="36">
        <v>606.16666666666674</v>
      </c>
      <c r="I393" s="36">
        <v>618.58333333333348</v>
      </c>
      <c r="J393" s="36">
        <v>630.16666666666674</v>
      </c>
      <c r="K393" s="31">
        <v>607</v>
      </c>
      <c r="L393" s="31">
        <v>583</v>
      </c>
      <c r="M393" s="31">
        <v>181.66209000000001</v>
      </c>
      <c r="N393" s="1"/>
      <c r="O393" s="1"/>
    </row>
    <row r="394" spans="1:15" ht="12.75" customHeight="1">
      <c r="A394" s="33">
        <v>384</v>
      </c>
      <c r="B394" s="53" t="s">
        <v>876</v>
      </c>
      <c r="C394" s="31">
        <v>505.95</v>
      </c>
      <c r="D394" s="36">
        <v>506.98333333333335</v>
      </c>
      <c r="E394" s="36">
        <v>492.4666666666667</v>
      </c>
      <c r="F394" s="36">
        <v>478.98333333333335</v>
      </c>
      <c r="G394" s="36">
        <v>464.4666666666667</v>
      </c>
      <c r="H394" s="36">
        <v>520.4666666666667</v>
      </c>
      <c r="I394" s="36">
        <v>534.98333333333335</v>
      </c>
      <c r="J394" s="36">
        <v>548.4666666666667</v>
      </c>
      <c r="K394" s="31">
        <v>521.5</v>
      </c>
      <c r="L394" s="31">
        <v>493.5</v>
      </c>
      <c r="M394" s="31">
        <v>101.09238000000001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1105.0999999999999</v>
      </c>
      <c r="D395" s="36">
        <v>1113.8666666666666</v>
      </c>
      <c r="E395" s="36">
        <v>1088.9333333333332</v>
      </c>
      <c r="F395" s="36">
        <v>1072.7666666666667</v>
      </c>
      <c r="G395" s="36">
        <v>1047.8333333333333</v>
      </c>
      <c r="H395" s="36">
        <v>1130.0333333333331</v>
      </c>
      <c r="I395" s="36">
        <v>1154.9666666666665</v>
      </c>
      <c r="J395" s="36">
        <v>1171.133333333333</v>
      </c>
      <c r="K395" s="31">
        <v>1138.8</v>
      </c>
      <c r="L395" s="31">
        <v>1097.7</v>
      </c>
      <c r="M395" s="31">
        <v>3.9304399999999999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318.14999999999998</v>
      </c>
      <c r="D396" s="36">
        <v>322</v>
      </c>
      <c r="E396" s="36">
        <v>311.5</v>
      </c>
      <c r="F396" s="36">
        <v>304.85000000000002</v>
      </c>
      <c r="G396" s="36">
        <v>294.35000000000002</v>
      </c>
      <c r="H396" s="36">
        <v>328.65</v>
      </c>
      <c r="I396" s="36">
        <v>339.15</v>
      </c>
      <c r="J396" s="36">
        <v>345.79999999999995</v>
      </c>
      <c r="K396" s="31">
        <v>332.5</v>
      </c>
      <c r="L396" s="31">
        <v>315.35000000000002</v>
      </c>
      <c r="M396" s="31">
        <v>26.800979999999999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890.95</v>
      </c>
      <c r="D397" s="36">
        <v>888.61666666666667</v>
      </c>
      <c r="E397" s="36">
        <v>877.33333333333337</v>
      </c>
      <c r="F397" s="36">
        <v>863.7166666666667</v>
      </c>
      <c r="G397" s="36">
        <v>852.43333333333339</v>
      </c>
      <c r="H397" s="36">
        <v>902.23333333333335</v>
      </c>
      <c r="I397" s="36">
        <v>913.51666666666665</v>
      </c>
      <c r="J397" s="36">
        <v>927.13333333333333</v>
      </c>
      <c r="K397" s="31">
        <v>899.9</v>
      </c>
      <c r="L397" s="31">
        <v>875</v>
      </c>
      <c r="M397" s="31">
        <v>6.6322000000000001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216.65</v>
      </c>
      <c r="D398" s="36">
        <v>218.23000000000002</v>
      </c>
      <c r="E398" s="36">
        <v>213.97000000000003</v>
      </c>
      <c r="F398" s="36">
        <v>211.29000000000002</v>
      </c>
      <c r="G398" s="36">
        <v>207.03000000000003</v>
      </c>
      <c r="H398" s="36">
        <v>220.91000000000003</v>
      </c>
      <c r="I398" s="36">
        <v>225.17000000000002</v>
      </c>
      <c r="J398" s="36">
        <v>227.85000000000002</v>
      </c>
      <c r="K398" s="31">
        <v>222.49</v>
      </c>
      <c r="L398" s="31">
        <v>215.55</v>
      </c>
      <c r="M398" s="31">
        <v>115.58475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3602.65</v>
      </c>
      <c r="D399" s="36">
        <v>3581.2166666666667</v>
      </c>
      <c r="E399" s="36">
        <v>3551.4333333333334</v>
      </c>
      <c r="F399" s="36">
        <v>3500.2166666666667</v>
      </c>
      <c r="G399" s="36">
        <v>3470.4333333333334</v>
      </c>
      <c r="H399" s="36">
        <v>3632.4333333333334</v>
      </c>
      <c r="I399" s="36">
        <v>3662.2166666666672</v>
      </c>
      <c r="J399" s="36">
        <v>3713.4333333333334</v>
      </c>
      <c r="K399" s="31">
        <v>3611</v>
      </c>
      <c r="L399" s="31">
        <v>3530</v>
      </c>
      <c r="M399" s="31">
        <v>0.17898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76.08</v>
      </c>
      <c r="D400" s="36">
        <v>75.613333333333344</v>
      </c>
      <c r="E400" s="36">
        <v>73.446666666666687</v>
      </c>
      <c r="F400" s="36">
        <v>70.813333333333347</v>
      </c>
      <c r="G400" s="36">
        <v>68.64666666666669</v>
      </c>
      <c r="H400" s="36">
        <v>78.246666666666684</v>
      </c>
      <c r="I400" s="36">
        <v>80.413333333333341</v>
      </c>
      <c r="J400" s="36">
        <v>83.046666666666681</v>
      </c>
      <c r="K400" s="31">
        <v>77.78</v>
      </c>
      <c r="L400" s="31">
        <v>72.98</v>
      </c>
      <c r="M400" s="31">
        <v>72.457729999999998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1986.9</v>
      </c>
      <c r="D401" s="36">
        <v>1953.9333333333334</v>
      </c>
      <c r="E401" s="36">
        <v>1920.9666666666667</v>
      </c>
      <c r="F401" s="36">
        <v>1855.0333333333333</v>
      </c>
      <c r="G401" s="36">
        <v>1822.0666666666666</v>
      </c>
      <c r="H401" s="36">
        <v>2019.8666666666668</v>
      </c>
      <c r="I401" s="36">
        <v>2052.8333333333335</v>
      </c>
      <c r="J401" s="36">
        <v>2118.7666666666669</v>
      </c>
      <c r="K401" s="31">
        <v>1986.9</v>
      </c>
      <c r="L401" s="31">
        <v>1888</v>
      </c>
      <c r="M401" s="31">
        <v>1.56616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210.62</v>
      </c>
      <c r="D402" s="36">
        <v>208.50666666666666</v>
      </c>
      <c r="E402" s="36">
        <v>205.51333333333332</v>
      </c>
      <c r="F402" s="36">
        <v>200.40666666666667</v>
      </c>
      <c r="G402" s="36">
        <v>197.41333333333333</v>
      </c>
      <c r="H402" s="36">
        <v>213.61333333333332</v>
      </c>
      <c r="I402" s="36">
        <v>216.60666666666665</v>
      </c>
      <c r="J402" s="36">
        <v>221.71333333333331</v>
      </c>
      <c r="K402" s="31">
        <v>211.5</v>
      </c>
      <c r="L402" s="31">
        <v>203.4</v>
      </c>
      <c r="M402" s="31">
        <v>13.02633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2991.4</v>
      </c>
      <c r="D403" s="36">
        <v>2987.7333333333336</v>
      </c>
      <c r="E403" s="36">
        <v>2956.4666666666672</v>
      </c>
      <c r="F403" s="36">
        <v>2921.5333333333338</v>
      </c>
      <c r="G403" s="36">
        <v>2890.2666666666673</v>
      </c>
      <c r="H403" s="36">
        <v>3022.666666666667</v>
      </c>
      <c r="I403" s="36">
        <v>3053.9333333333334</v>
      </c>
      <c r="J403" s="36">
        <v>3088.8666666666668</v>
      </c>
      <c r="K403" s="31">
        <v>3019</v>
      </c>
      <c r="L403" s="31">
        <v>2952.8</v>
      </c>
      <c r="M403" s="31">
        <v>59.566809999999997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107.87</v>
      </c>
      <c r="D404" s="36">
        <v>107.45666666666666</v>
      </c>
      <c r="E404" s="36">
        <v>105.31333333333333</v>
      </c>
      <c r="F404" s="36">
        <v>102.75666666666667</v>
      </c>
      <c r="G404" s="36">
        <v>100.61333333333334</v>
      </c>
      <c r="H404" s="36">
        <v>110.01333333333332</v>
      </c>
      <c r="I404" s="36">
        <v>112.15666666666667</v>
      </c>
      <c r="J404" s="36">
        <v>114.71333333333331</v>
      </c>
      <c r="K404" s="31">
        <v>109.6</v>
      </c>
      <c r="L404" s="31">
        <v>104.9</v>
      </c>
      <c r="M404" s="31">
        <v>26.435949999999998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1768.1</v>
      </c>
      <c r="D405" s="36">
        <v>1756.45</v>
      </c>
      <c r="E405" s="36">
        <v>1721.9</v>
      </c>
      <c r="F405" s="36">
        <v>1675.7</v>
      </c>
      <c r="G405" s="36">
        <v>1641.15</v>
      </c>
      <c r="H405" s="36">
        <v>1802.65</v>
      </c>
      <c r="I405" s="36">
        <v>1837.1999999999998</v>
      </c>
      <c r="J405" s="36">
        <v>1883.4</v>
      </c>
      <c r="K405" s="31">
        <v>1791</v>
      </c>
      <c r="L405" s="31">
        <v>1710.25</v>
      </c>
      <c r="M405" s="31">
        <v>1.17862</v>
      </c>
      <c r="N405" s="1"/>
      <c r="O405" s="1"/>
    </row>
    <row r="406" spans="1:15" ht="12.75" customHeight="1">
      <c r="A406" s="33">
        <v>396</v>
      </c>
      <c r="B406" s="53" t="s">
        <v>877</v>
      </c>
      <c r="C406" s="31">
        <v>81.819999999999993</v>
      </c>
      <c r="D406" s="36">
        <v>82.203333333333333</v>
      </c>
      <c r="E406" s="36">
        <v>80.856666666666669</v>
      </c>
      <c r="F406" s="36">
        <v>79.893333333333331</v>
      </c>
      <c r="G406" s="36">
        <v>78.546666666666667</v>
      </c>
      <c r="H406" s="36">
        <v>83.166666666666671</v>
      </c>
      <c r="I406" s="36">
        <v>84.513333333333335</v>
      </c>
      <c r="J406" s="36">
        <v>85.476666666666674</v>
      </c>
      <c r="K406" s="31">
        <v>83.55</v>
      </c>
      <c r="L406" s="31">
        <v>81.239999999999995</v>
      </c>
      <c r="M406" s="31">
        <v>14.47288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743.6</v>
      </c>
      <c r="D407" s="36">
        <v>738.38333333333321</v>
      </c>
      <c r="E407" s="36">
        <v>731.76666666666642</v>
      </c>
      <c r="F407" s="36">
        <v>719.93333333333317</v>
      </c>
      <c r="G407" s="36">
        <v>713.31666666666638</v>
      </c>
      <c r="H407" s="36">
        <v>750.21666666666647</v>
      </c>
      <c r="I407" s="36">
        <v>756.83333333333326</v>
      </c>
      <c r="J407" s="36">
        <v>768.66666666666652</v>
      </c>
      <c r="K407" s="31">
        <v>745</v>
      </c>
      <c r="L407" s="31">
        <v>726.55</v>
      </c>
      <c r="M407" s="31">
        <v>18.326619999999998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1632.95</v>
      </c>
      <c r="D408" s="36">
        <v>1620.8666666666668</v>
      </c>
      <c r="E408" s="36">
        <v>1591.7333333333336</v>
      </c>
      <c r="F408" s="36">
        <v>1550.5166666666669</v>
      </c>
      <c r="G408" s="36">
        <v>1521.3833333333337</v>
      </c>
      <c r="H408" s="36">
        <v>1662.0833333333335</v>
      </c>
      <c r="I408" s="36">
        <v>1691.2166666666667</v>
      </c>
      <c r="J408" s="36">
        <v>1732.4333333333334</v>
      </c>
      <c r="K408" s="31">
        <v>1650</v>
      </c>
      <c r="L408" s="31">
        <v>1579.65</v>
      </c>
      <c r="M408" s="31">
        <v>20.990929999999999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144.47999999999999</v>
      </c>
      <c r="D409" s="36">
        <v>145.38333333333333</v>
      </c>
      <c r="E409" s="36">
        <v>142.51666666666665</v>
      </c>
      <c r="F409" s="36">
        <v>140.55333333333331</v>
      </c>
      <c r="G409" s="36">
        <v>137.68666666666664</v>
      </c>
      <c r="H409" s="36">
        <v>147.34666666666666</v>
      </c>
      <c r="I409" s="36">
        <v>150.21333333333334</v>
      </c>
      <c r="J409" s="36">
        <v>152.17666666666668</v>
      </c>
      <c r="K409" s="31">
        <v>148.25</v>
      </c>
      <c r="L409" s="31">
        <v>143.41999999999999</v>
      </c>
      <c r="M409" s="31">
        <v>142.71564000000001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5650.15</v>
      </c>
      <c r="D410" s="36">
        <v>5653.4666666666672</v>
      </c>
      <c r="E410" s="36">
        <v>5609.9333333333343</v>
      </c>
      <c r="F410" s="36">
        <v>5569.7166666666672</v>
      </c>
      <c r="G410" s="36">
        <v>5526.1833333333343</v>
      </c>
      <c r="H410" s="36">
        <v>5693.6833333333343</v>
      </c>
      <c r="I410" s="36">
        <v>5737.2166666666672</v>
      </c>
      <c r="J410" s="36">
        <v>5777.4333333333343</v>
      </c>
      <c r="K410" s="31">
        <v>5697</v>
      </c>
      <c r="L410" s="31">
        <v>5613.25</v>
      </c>
      <c r="M410" s="31">
        <v>0.86104999999999998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2367.65</v>
      </c>
      <c r="D411" s="36">
        <v>2354.9500000000003</v>
      </c>
      <c r="E411" s="36">
        <v>2329.9500000000007</v>
      </c>
      <c r="F411" s="36">
        <v>2292.2500000000005</v>
      </c>
      <c r="G411" s="36">
        <v>2267.2500000000009</v>
      </c>
      <c r="H411" s="36">
        <v>2392.6500000000005</v>
      </c>
      <c r="I411" s="36">
        <v>2417.6499999999996</v>
      </c>
      <c r="J411" s="36">
        <v>2455.3500000000004</v>
      </c>
      <c r="K411" s="31">
        <v>2379.9499999999998</v>
      </c>
      <c r="L411" s="31">
        <v>2317.25</v>
      </c>
      <c r="M411" s="31">
        <v>11.75151</v>
      </c>
      <c r="N411" s="1"/>
      <c r="O411" s="1"/>
    </row>
    <row r="412" spans="1:15" ht="12.75" customHeight="1">
      <c r="A412" s="33">
        <v>402</v>
      </c>
      <c r="B412" s="53" t="s">
        <v>833</v>
      </c>
      <c r="C412" s="31">
        <v>2139.0500000000002</v>
      </c>
      <c r="D412" s="36">
        <v>2118.9666666666667</v>
      </c>
      <c r="E412" s="36">
        <v>2069.9333333333334</v>
      </c>
      <c r="F412" s="36">
        <v>2000.8166666666666</v>
      </c>
      <c r="G412" s="36">
        <v>1951.7833333333333</v>
      </c>
      <c r="H412" s="36">
        <v>2188.0833333333335</v>
      </c>
      <c r="I412" s="36">
        <v>2237.1166666666672</v>
      </c>
      <c r="J412" s="36">
        <v>2306.2333333333336</v>
      </c>
      <c r="K412" s="31">
        <v>2168</v>
      </c>
      <c r="L412" s="31">
        <v>2049.85</v>
      </c>
      <c r="M412" s="31">
        <v>0.61507000000000001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189.88</v>
      </c>
      <c r="D413" s="36">
        <v>190.47333333333336</v>
      </c>
      <c r="E413" s="36">
        <v>188.20666666666671</v>
      </c>
      <c r="F413" s="36">
        <v>186.53333333333336</v>
      </c>
      <c r="G413" s="36">
        <v>184.26666666666671</v>
      </c>
      <c r="H413" s="36">
        <v>192.1466666666667</v>
      </c>
      <c r="I413" s="36">
        <v>194.41333333333336</v>
      </c>
      <c r="J413" s="36">
        <v>196.0866666666667</v>
      </c>
      <c r="K413" s="31">
        <v>192.74</v>
      </c>
      <c r="L413" s="31">
        <v>188.8</v>
      </c>
      <c r="M413" s="31">
        <v>173.12871999999999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6557.7</v>
      </c>
      <c r="D414" s="36">
        <v>6546.5166666666673</v>
      </c>
      <c r="E414" s="36">
        <v>6443.0333333333347</v>
      </c>
      <c r="F414" s="36">
        <v>6328.3666666666677</v>
      </c>
      <c r="G414" s="36">
        <v>6224.883333333335</v>
      </c>
      <c r="H414" s="36">
        <v>6661.1833333333343</v>
      </c>
      <c r="I414" s="36">
        <v>6764.6666666666661</v>
      </c>
      <c r="J414" s="36">
        <v>6879.3333333333339</v>
      </c>
      <c r="K414" s="31">
        <v>6650</v>
      </c>
      <c r="L414" s="31">
        <v>6431.85</v>
      </c>
      <c r="M414" s="31">
        <v>0.21135999999999999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1625.4</v>
      </c>
      <c r="D415" s="36">
        <v>1604.8166666666666</v>
      </c>
      <c r="E415" s="36">
        <v>1573.6333333333332</v>
      </c>
      <c r="F415" s="36">
        <v>1521.8666666666666</v>
      </c>
      <c r="G415" s="36">
        <v>1490.6833333333332</v>
      </c>
      <c r="H415" s="36">
        <v>1656.5833333333333</v>
      </c>
      <c r="I415" s="36">
        <v>1687.7666666666667</v>
      </c>
      <c r="J415" s="36">
        <v>1739.5333333333333</v>
      </c>
      <c r="K415" s="31">
        <v>1636</v>
      </c>
      <c r="L415" s="31">
        <v>1553.05</v>
      </c>
      <c r="M415" s="31">
        <v>1.2620499999999999</v>
      </c>
      <c r="N415" s="1"/>
      <c r="O415" s="1"/>
    </row>
    <row r="416" spans="1:15" ht="12.75" customHeight="1">
      <c r="A416" s="33">
        <v>406</v>
      </c>
      <c r="B416" s="53" t="s">
        <v>834</v>
      </c>
      <c r="C416" s="31">
        <v>541.25</v>
      </c>
      <c r="D416" s="36">
        <v>540.41666666666663</v>
      </c>
      <c r="E416" s="36">
        <v>530.83333333333326</v>
      </c>
      <c r="F416" s="36">
        <v>520.41666666666663</v>
      </c>
      <c r="G416" s="36">
        <v>510.83333333333326</v>
      </c>
      <c r="H416" s="36">
        <v>550.83333333333326</v>
      </c>
      <c r="I416" s="36">
        <v>560.41666666666652</v>
      </c>
      <c r="J416" s="36">
        <v>570.83333333333326</v>
      </c>
      <c r="K416" s="31">
        <v>550</v>
      </c>
      <c r="L416" s="31">
        <v>530</v>
      </c>
      <c r="M416" s="31">
        <v>1.9284600000000001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4126.3</v>
      </c>
      <c r="D417" s="36">
        <v>4083.2000000000003</v>
      </c>
      <c r="E417" s="36">
        <v>3999.7000000000007</v>
      </c>
      <c r="F417" s="36">
        <v>3873.1000000000004</v>
      </c>
      <c r="G417" s="36">
        <v>3789.6000000000008</v>
      </c>
      <c r="H417" s="36">
        <v>4209.8000000000011</v>
      </c>
      <c r="I417" s="36">
        <v>4293.2999999999993</v>
      </c>
      <c r="J417" s="36">
        <v>4419.9000000000005</v>
      </c>
      <c r="K417" s="31">
        <v>4166.7</v>
      </c>
      <c r="L417" s="31">
        <v>3956.6</v>
      </c>
      <c r="M417" s="31">
        <v>10.078200000000001</v>
      </c>
      <c r="N417" s="1"/>
      <c r="O417" s="1"/>
    </row>
    <row r="418" spans="1:15" ht="12.75" customHeight="1">
      <c r="A418" s="33">
        <v>408</v>
      </c>
      <c r="B418" s="53" t="s">
        <v>878</v>
      </c>
      <c r="C418" s="31">
        <v>752.2</v>
      </c>
      <c r="D418" s="36">
        <v>762.66666666666663</v>
      </c>
      <c r="E418" s="36">
        <v>737.5333333333333</v>
      </c>
      <c r="F418" s="36">
        <v>722.86666666666667</v>
      </c>
      <c r="G418" s="36">
        <v>697.73333333333335</v>
      </c>
      <c r="H418" s="36">
        <v>777.33333333333326</v>
      </c>
      <c r="I418" s="36">
        <v>802.4666666666667</v>
      </c>
      <c r="J418" s="36">
        <v>817.13333333333321</v>
      </c>
      <c r="K418" s="31">
        <v>787.8</v>
      </c>
      <c r="L418" s="31">
        <v>748</v>
      </c>
      <c r="M418" s="31">
        <v>2.40069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27552</v>
      </c>
      <c r="D419" s="36">
        <v>27634.350000000002</v>
      </c>
      <c r="E419" s="36">
        <v>27168.800000000003</v>
      </c>
      <c r="F419" s="36">
        <v>26785.600000000002</v>
      </c>
      <c r="G419" s="36">
        <v>26320.050000000003</v>
      </c>
      <c r="H419" s="36">
        <v>28017.550000000003</v>
      </c>
      <c r="I419" s="36">
        <v>28483.1</v>
      </c>
      <c r="J419" s="36">
        <v>28866.300000000003</v>
      </c>
      <c r="K419" s="31">
        <v>28099.9</v>
      </c>
      <c r="L419" s="31">
        <v>27251.15</v>
      </c>
      <c r="M419" s="31">
        <v>0.40236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49.48</v>
      </c>
      <c r="D420" s="36">
        <v>49.103333333333332</v>
      </c>
      <c r="E420" s="36">
        <v>47.756666666666661</v>
      </c>
      <c r="F420" s="36">
        <v>46.033333333333331</v>
      </c>
      <c r="G420" s="36">
        <v>44.68666666666666</v>
      </c>
      <c r="H420" s="36">
        <v>50.826666666666661</v>
      </c>
      <c r="I420" s="36">
        <v>52.173333333333339</v>
      </c>
      <c r="J420" s="36">
        <v>53.896666666666661</v>
      </c>
      <c r="K420" s="31">
        <v>50.45</v>
      </c>
      <c r="L420" s="31">
        <v>47.38</v>
      </c>
      <c r="M420" s="31">
        <v>265.67002000000002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2724.25</v>
      </c>
      <c r="D421" s="36">
        <v>2716.5166666666669</v>
      </c>
      <c r="E421" s="36">
        <v>2673.0333333333338</v>
      </c>
      <c r="F421" s="36">
        <v>2621.8166666666671</v>
      </c>
      <c r="G421" s="36">
        <v>2578.3333333333339</v>
      </c>
      <c r="H421" s="36">
        <v>2767.7333333333336</v>
      </c>
      <c r="I421" s="36">
        <v>2811.2166666666662</v>
      </c>
      <c r="J421" s="36">
        <v>2862.4333333333334</v>
      </c>
      <c r="K421" s="31">
        <v>2760</v>
      </c>
      <c r="L421" s="31">
        <v>2665.3</v>
      </c>
      <c r="M421" s="31">
        <v>10.261150000000001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691.85</v>
      </c>
      <c r="D422" s="36">
        <v>689.33333333333337</v>
      </c>
      <c r="E422" s="36">
        <v>683.66666666666674</v>
      </c>
      <c r="F422" s="36">
        <v>675.48333333333335</v>
      </c>
      <c r="G422" s="36">
        <v>669.81666666666672</v>
      </c>
      <c r="H422" s="36">
        <v>697.51666666666677</v>
      </c>
      <c r="I422" s="36">
        <v>703.18333333333351</v>
      </c>
      <c r="J422" s="36">
        <v>711.36666666666679</v>
      </c>
      <c r="K422" s="31">
        <v>695</v>
      </c>
      <c r="L422" s="31">
        <v>681.15</v>
      </c>
      <c r="M422" s="31">
        <v>2.72255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6771.1</v>
      </c>
      <c r="D423" s="36">
        <v>6814.3666666666659</v>
      </c>
      <c r="E423" s="36">
        <v>6666.7333333333318</v>
      </c>
      <c r="F423" s="36">
        <v>6562.3666666666659</v>
      </c>
      <c r="G423" s="36">
        <v>6414.7333333333318</v>
      </c>
      <c r="H423" s="36">
        <v>6918.7333333333318</v>
      </c>
      <c r="I423" s="36">
        <v>7066.366666666665</v>
      </c>
      <c r="J423" s="36">
        <v>7170.7333333333318</v>
      </c>
      <c r="K423" s="31">
        <v>6962</v>
      </c>
      <c r="L423" s="31">
        <v>6710</v>
      </c>
      <c r="M423" s="31">
        <v>4.4695600000000004</v>
      </c>
      <c r="N423" s="1"/>
      <c r="O423" s="1"/>
    </row>
    <row r="424" spans="1:15" ht="12.75" customHeight="1">
      <c r="A424" s="33">
        <v>414</v>
      </c>
      <c r="B424" s="53" t="s">
        <v>879</v>
      </c>
      <c r="C424" s="31">
        <v>1483.65</v>
      </c>
      <c r="D424" s="36">
        <v>1483.4833333333333</v>
      </c>
      <c r="E424" s="36">
        <v>1466.9666666666667</v>
      </c>
      <c r="F424" s="36">
        <v>1450.2833333333333</v>
      </c>
      <c r="G424" s="36">
        <v>1433.7666666666667</v>
      </c>
      <c r="H424" s="36">
        <v>1500.1666666666667</v>
      </c>
      <c r="I424" s="36">
        <v>1516.6833333333336</v>
      </c>
      <c r="J424" s="36">
        <v>1533.3666666666668</v>
      </c>
      <c r="K424" s="31">
        <v>1500</v>
      </c>
      <c r="L424" s="31">
        <v>1466.8</v>
      </c>
      <c r="M424" s="31">
        <v>4.8856299999999999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1824.45</v>
      </c>
      <c r="D425" s="36">
        <v>1843.6499999999999</v>
      </c>
      <c r="E425" s="36">
        <v>1754.7999999999997</v>
      </c>
      <c r="F425" s="36">
        <v>1685.1499999999999</v>
      </c>
      <c r="G425" s="36">
        <v>1596.2999999999997</v>
      </c>
      <c r="H425" s="36">
        <v>1913.2999999999997</v>
      </c>
      <c r="I425" s="36">
        <v>2002.1499999999996</v>
      </c>
      <c r="J425" s="36">
        <v>2071.7999999999997</v>
      </c>
      <c r="K425" s="31">
        <v>1932.5</v>
      </c>
      <c r="L425" s="31">
        <v>1774</v>
      </c>
      <c r="M425" s="31">
        <v>3.6207500000000001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10563.85</v>
      </c>
      <c r="D426" s="36">
        <v>10640.433333333334</v>
      </c>
      <c r="E426" s="36">
        <v>10383.416666666668</v>
      </c>
      <c r="F426" s="36">
        <v>10202.983333333334</v>
      </c>
      <c r="G426" s="36">
        <v>9945.9666666666672</v>
      </c>
      <c r="H426" s="36">
        <v>10820.866666666669</v>
      </c>
      <c r="I426" s="36">
        <v>11077.883333333335</v>
      </c>
      <c r="J426" s="36">
        <v>11258.316666666669</v>
      </c>
      <c r="K426" s="31">
        <v>10897.45</v>
      </c>
      <c r="L426" s="31">
        <v>10460</v>
      </c>
      <c r="M426" s="31">
        <v>0.70257000000000003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687.45</v>
      </c>
      <c r="D427" s="36">
        <v>692.81666666666661</v>
      </c>
      <c r="E427" s="36">
        <v>680.63333333333321</v>
      </c>
      <c r="F427" s="36">
        <v>673.81666666666661</v>
      </c>
      <c r="G427" s="36">
        <v>661.63333333333321</v>
      </c>
      <c r="H427" s="36">
        <v>699.63333333333321</v>
      </c>
      <c r="I427" s="36">
        <v>711.81666666666661</v>
      </c>
      <c r="J427" s="36">
        <v>718.63333333333321</v>
      </c>
      <c r="K427" s="31">
        <v>705</v>
      </c>
      <c r="L427" s="31">
        <v>686</v>
      </c>
      <c r="M427" s="31">
        <v>4.8784400000000003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737.65</v>
      </c>
      <c r="D428" s="36">
        <v>723.38333333333333</v>
      </c>
      <c r="E428" s="36">
        <v>694.36666666666667</v>
      </c>
      <c r="F428" s="36">
        <v>651.08333333333337</v>
      </c>
      <c r="G428" s="36">
        <v>622.06666666666672</v>
      </c>
      <c r="H428" s="36">
        <v>766.66666666666663</v>
      </c>
      <c r="I428" s="36">
        <v>795.68333333333328</v>
      </c>
      <c r="J428" s="36">
        <v>838.96666666666658</v>
      </c>
      <c r="K428" s="31">
        <v>752.4</v>
      </c>
      <c r="L428" s="31">
        <v>680.1</v>
      </c>
      <c r="M428" s="31">
        <v>42.476660000000003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613.20000000000005</v>
      </c>
      <c r="D429" s="36">
        <v>607.69999999999993</v>
      </c>
      <c r="E429" s="36">
        <v>595.49999999999989</v>
      </c>
      <c r="F429" s="36">
        <v>577.79999999999995</v>
      </c>
      <c r="G429" s="36">
        <v>565.59999999999991</v>
      </c>
      <c r="H429" s="36">
        <v>625.39999999999986</v>
      </c>
      <c r="I429" s="36">
        <v>637.59999999999991</v>
      </c>
      <c r="J429" s="36">
        <v>655.29999999999984</v>
      </c>
      <c r="K429" s="31">
        <v>619.9</v>
      </c>
      <c r="L429" s="31">
        <v>590</v>
      </c>
      <c r="M429" s="31">
        <v>14.87537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852</v>
      </c>
      <c r="D430" s="36">
        <v>855.73333333333323</v>
      </c>
      <c r="E430" s="36">
        <v>843.46666666666647</v>
      </c>
      <c r="F430" s="36">
        <v>834.93333333333328</v>
      </c>
      <c r="G430" s="36">
        <v>822.66666666666652</v>
      </c>
      <c r="H430" s="36">
        <v>864.26666666666642</v>
      </c>
      <c r="I430" s="36">
        <v>876.53333333333308</v>
      </c>
      <c r="J430" s="36">
        <v>885.06666666666638</v>
      </c>
      <c r="K430" s="31">
        <v>868</v>
      </c>
      <c r="L430" s="31">
        <v>847.2</v>
      </c>
      <c r="M430" s="31">
        <v>196.24844999999999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146.99</v>
      </c>
      <c r="D431" s="36">
        <v>145.32666666666668</v>
      </c>
      <c r="E431" s="36">
        <v>143.05333333333337</v>
      </c>
      <c r="F431" s="36">
        <v>139.11666666666667</v>
      </c>
      <c r="G431" s="36">
        <v>136.84333333333336</v>
      </c>
      <c r="H431" s="36">
        <v>149.26333333333338</v>
      </c>
      <c r="I431" s="36">
        <v>151.53666666666669</v>
      </c>
      <c r="J431" s="36">
        <v>155.47333333333339</v>
      </c>
      <c r="K431" s="31">
        <v>147.6</v>
      </c>
      <c r="L431" s="31">
        <v>141.38999999999999</v>
      </c>
      <c r="M431" s="31">
        <v>319.5179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667.9</v>
      </c>
      <c r="D432" s="36">
        <v>666.63333333333333</v>
      </c>
      <c r="E432" s="36">
        <v>655.26666666666665</v>
      </c>
      <c r="F432" s="36">
        <v>642.63333333333333</v>
      </c>
      <c r="G432" s="36">
        <v>631.26666666666665</v>
      </c>
      <c r="H432" s="36">
        <v>679.26666666666665</v>
      </c>
      <c r="I432" s="36">
        <v>690.63333333333321</v>
      </c>
      <c r="J432" s="36">
        <v>703.26666666666665</v>
      </c>
      <c r="K432" s="31">
        <v>678</v>
      </c>
      <c r="L432" s="31">
        <v>654</v>
      </c>
      <c r="M432" s="31">
        <v>8.9241499999999991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147.28</v>
      </c>
      <c r="D433" s="36">
        <v>145.39333333333335</v>
      </c>
      <c r="E433" s="36">
        <v>140.88666666666668</v>
      </c>
      <c r="F433" s="36">
        <v>134.49333333333334</v>
      </c>
      <c r="G433" s="36">
        <v>129.98666666666668</v>
      </c>
      <c r="H433" s="36">
        <v>151.78666666666669</v>
      </c>
      <c r="I433" s="36">
        <v>156.29333333333335</v>
      </c>
      <c r="J433" s="36">
        <v>162.6866666666667</v>
      </c>
      <c r="K433" s="31">
        <v>149.9</v>
      </c>
      <c r="L433" s="31">
        <v>139</v>
      </c>
      <c r="M433" s="31">
        <v>40.591459999999998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499.9</v>
      </c>
      <c r="D434" s="36">
        <v>504.63333333333338</v>
      </c>
      <c r="E434" s="36">
        <v>493.31666666666672</v>
      </c>
      <c r="F434" s="36">
        <v>486.73333333333335</v>
      </c>
      <c r="G434" s="36">
        <v>475.41666666666669</v>
      </c>
      <c r="H434" s="36">
        <v>511.21666666666675</v>
      </c>
      <c r="I434" s="36">
        <v>522.53333333333353</v>
      </c>
      <c r="J434" s="36">
        <v>529.11666666666679</v>
      </c>
      <c r="K434" s="31">
        <v>515.95000000000005</v>
      </c>
      <c r="L434" s="31">
        <v>498.05</v>
      </c>
      <c r="M434" s="31">
        <v>3.5306099999999998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229.43</v>
      </c>
      <c r="D435" s="36">
        <v>227.97666666666669</v>
      </c>
      <c r="E435" s="36">
        <v>222.95333333333338</v>
      </c>
      <c r="F435" s="36">
        <v>216.47666666666669</v>
      </c>
      <c r="G435" s="36">
        <v>211.45333333333338</v>
      </c>
      <c r="H435" s="36">
        <v>234.45333333333338</v>
      </c>
      <c r="I435" s="36">
        <v>239.47666666666669</v>
      </c>
      <c r="J435" s="36">
        <v>245.95333333333338</v>
      </c>
      <c r="K435" s="31">
        <v>233</v>
      </c>
      <c r="L435" s="31">
        <v>221.5</v>
      </c>
      <c r="M435" s="31">
        <v>6.1330600000000004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1619.45</v>
      </c>
      <c r="D436" s="36">
        <v>1612.1333333333332</v>
      </c>
      <c r="E436" s="36">
        <v>1599.3166666666664</v>
      </c>
      <c r="F436" s="36">
        <v>1579.1833333333332</v>
      </c>
      <c r="G436" s="36">
        <v>1566.3666666666663</v>
      </c>
      <c r="H436" s="36">
        <v>1632.2666666666664</v>
      </c>
      <c r="I436" s="36">
        <v>1645.083333333333</v>
      </c>
      <c r="J436" s="36">
        <v>1665.2166666666665</v>
      </c>
      <c r="K436" s="31">
        <v>1624.95</v>
      </c>
      <c r="L436" s="31">
        <v>1592</v>
      </c>
      <c r="M436" s="31">
        <v>29.23358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807.1</v>
      </c>
      <c r="D437" s="36">
        <v>798.76666666666677</v>
      </c>
      <c r="E437" s="36">
        <v>788.33333333333348</v>
      </c>
      <c r="F437" s="36">
        <v>769.56666666666672</v>
      </c>
      <c r="G437" s="36">
        <v>759.13333333333344</v>
      </c>
      <c r="H437" s="36">
        <v>817.53333333333353</v>
      </c>
      <c r="I437" s="36">
        <v>827.9666666666667</v>
      </c>
      <c r="J437" s="36">
        <v>846.73333333333358</v>
      </c>
      <c r="K437" s="31">
        <v>809.2</v>
      </c>
      <c r="L437" s="31">
        <v>780</v>
      </c>
      <c r="M437" s="31">
        <v>5.9582199999999998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4510.8500000000004</v>
      </c>
      <c r="D438" s="36">
        <v>4541.5166666666664</v>
      </c>
      <c r="E438" s="36">
        <v>4449.333333333333</v>
      </c>
      <c r="F438" s="36">
        <v>4387.8166666666666</v>
      </c>
      <c r="G438" s="36">
        <v>4295.6333333333332</v>
      </c>
      <c r="H438" s="36">
        <v>4603.0333333333328</v>
      </c>
      <c r="I438" s="36">
        <v>4695.2166666666672</v>
      </c>
      <c r="J438" s="36">
        <v>4756.7333333333327</v>
      </c>
      <c r="K438" s="31">
        <v>4633.7</v>
      </c>
      <c r="L438" s="31">
        <v>4480</v>
      </c>
      <c r="M438" s="31">
        <v>0.58786000000000005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1404.1</v>
      </c>
      <c r="D439" s="36">
        <v>1415.3166666666668</v>
      </c>
      <c r="E439" s="36">
        <v>1388.4333333333336</v>
      </c>
      <c r="F439" s="36">
        <v>1372.7666666666669</v>
      </c>
      <c r="G439" s="36">
        <v>1345.8833333333337</v>
      </c>
      <c r="H439" s="36">
        <v>1430.9833333333336</v>
      </c>
      <c r="I439" s="36">
        <v>1457.8666666666668</v>
      </c>
      <c r="J439" s="36">
        <v>1473.5333333333335</v>
      </c>
      <c r="K439" s="31">
        <v>1442.2</v>
      </c>
      <c r="L439" s="31">
        <v>1399.65</v>
      </c>
      <c r="M439" s="31">
        <v>0.52407999999999999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591.25</v>
      </c>
      <c r="D440" s="36">
        <v>589.26666666666665</v>
      </c>
      <c r="E440" s="36">
        <v>575.5333333333333</v>
      </c>
      <c r="F440" s="36">
        <v>559.81666666666661</v>
      </c>
      <c r="G440" s="36">
        <v>546.08333333333326</v>
      </c>
      <c r="H440" s="36">
        <v>604.98333333333335</v>
      </c>
      <c r="I440" s="36">
        <v>618.7166666666667</v>
      </c>
      <c r="J440" s="36">
        <v>634.43333333333339</v>
      </c>
      <c r="K440" s="31">
        <v>603</v>
      </c>
      <c r="L440" s="31">
        <v>573.54999999999995</v>
      </c>
      <c r="M440" s="31">
        <v>6.1221899999999998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5358.5</v>
      </c>
      <c r="D441" s="36">
        <v>5428.5</v>
      </c>
      <c r="E441" s="36">
        <v>5277</v>
      </c>
      <c r="F441" s="36">
        <v>5195.5</v>
      </c>
      <c r="G441" s="36">
        <v>5044</v>
      </c>
      <c r="H441" s="36">
        <v>5510</v>
      </c>
      <c r="I441" s="36">
        <v>5661.5</v>
      </c>
      <c r="J441" s="36">
        <v>5743</v>
      </c>
      <c r="K441" s="31">
        <v>5580</v>
      </c>
      <c r="L441" s="31">
        <v>5347</v>
      </c>
      <c r="M441" s="31">
        <v>1.3358699999999999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880.3</v>
      </c>
      <c r="D442" s="36">
        <v>873.5333333333333</v>
      </c>
      <c r="E442" s="36">
        <v>862.16666666666663</v>
      </c>
      <c r="F442" s="36">
        <v>844.0333333333333</v>
      </c>
      <c r="G442" s="36">
        <v>832.66666666666663</v>
      </c>
      <c r="H442" s="36">
        <v>891.66666666666663</v>
      </c>
      <c r="I442" s="36">
        <v>903.03333333333342</v>
      </c>
      <c r="J442" s="36">
        <v>921.16666666666663</v>
      </c>
      <c r="K442" s="31">
        <v>884.9</v>
      </c>
      <c r="L442" s="31">
        <v>855.4</v>
      </c>
      <c r="M442" s="31">
        <v>4.9759500000000001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60.72</v>
      </c>
      <c r="D443" s="36">
        <v>60.356666666666662</v>
      </c>
      <c r="E443" s="36">
        <v>59.993333333333325</v>
      </c>
      <c r="F443" s="36">
        <v>59.266666666666666</v>
      </c>
      <c r="G443" s="36">
        <v>58.903333333333329</v>
      </c>
      <c r="H443" s="36">
        <v>61.083333333333321</v>
      </c>
      <c r="I443" s="36">
        <v>61.446666666666651</v>
      </c>
      <c r="J443" s="36">
        <v>62.173333333333318</v>
      </c>
      <c r="K443" s="31">
        <v>60.72</v>
      </c>
      <c r="L443" s="31">
        <v>59.63</v>
      </c>
      <c r="M443" s="31">
        <v>907.577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702.55</v>
      </c>
      <c r="D444" s="36">
        <v>692.5333333333333</v>
      </c>
      <c r="E444" s="36">
        <v>682.51666666666665</v>
      </c>
      <c r="F444" s="36">
        <v>662.48333333333335</v>
      </c>
      <c r="G444" s="36">
        <v>652.4666666666667</v>
      </c>
      <c r="H444" s="36">
        <v>712.56666666666661</v>
      </c>
      <c r="I444" s="36">
        <v>722.58333333333326</v>
      </c>
      <c r="J444" s="36">
        <v>742.61666666666656</v>
      </c>
      <c r="K444" s="31">
        <v>702.55</v>
      </c>
      <c r="L444" s="31">
        <v>672.5</v>
      </c>
      <c r="M444" s="31">
        <v>12.19239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745.75</v>
      </c>
      <c r="D445" s="36">
        <v>747.23333333333323</v>
      </c>
      <c r="E445" s="36">
        <v>730.61666666666645</v>
      </c>
      <c r="F445" s="36">
        <v>715.48333333333323</v>
      </c>
      <c r="G445" s="36">
        <v>698.86666666666645</v>
      </c>
      <c r="H445" s="36">
        <v>762.36666666666645</v>
      </c>
      <c r="I445" s="36">
        <v>778.98333333333323</v>
      </c>
      <c r="J445" s="36">
        <v>794.11666666666645</v>
      </c>
      <c r="K445" s="31">
        <v>763.85</v>
      </c>
      <c r="L445" s="31">
        <v>732.1</v>
      </c>
      <c r="M445" s="31">
        <v>15.808479999999999</v>
      </c>
      <c r="N445" s="1"/>
      <c r="O445" s="1"/>
    </row>
    <row r="446" spans="1:15" ht="12.75" customHeight="1">
      <c r="A446" s="33">
        <v>436</v>
      </c>
      <c r="B446" s="53" t="s">
        <v>835</v>
      </c>
      <c r="C446" s="31">
        <v>473</v>
      </c>
      <c r="D446" s="36">
        <v>469.93333333333334</v>
      </c>
      <c r="E446" s="36">
        <v>463.9666666666667</v>
      </c>
      <c r="F446" s="36">
        <v>454.93333333333334</v>
      </c>
      <c r="G446" s="36">
        <v>448.9666666666667</v>
      </c>
      <c r="H446" s="36">
        <v>478.9666666666667</v>
      </c>
      <c r="I446" s="36">
        <v>484.93333333333328</v>
      </c>
      <c r="J446" s="36">
        <v>493.9666666666667</v>
      </c>
      <c r="K446" s="31">
        <v>475.9</v>
      </c>
      <c r="L446" s="31">
        <v>460.9</v>
      </c>
      <c r="M446" s="31">
        <v>2.0477099999999999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42.02</v>
      </c>
      <c r="D447" s="36">
        <v>42.423333333333339</v>
      </c>
      <c r="E447" s="36">
        <v>41.44666666666668</v>
      </c>
      <c r="F447" s="36">
        <v>40.873333333333342</v>
      </c>
      <c r="G447" s="36">
        <v>39.896666666666682</v>
      </c>
      <c r="H447" s="36">
        <v>42.996666666666677</v>
      </c>
      <c r="I447" s="36">
        <v>43.973333333333336</v>
      </c>
      <c r="J447" s="36">
        <v>44.546666666666674</v>
      </c>
      <c r="K447" s="31">
        <v>43.4</v>
      </c>
      <c r="L447" s="31">
        <v>41.85</v>
      </c>
      <c r="M447" s="31">
        <v>109.77537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2449.5500000000002</v>
      </c>
      <c r="D448" s="36">
        <v>2451.9</v>
      </c>
      <c r="E448" s="36">
        <v>2418.8000000000002</v>
      </c>
      <c r="F448" s="36">
        <v>2388.0500000000002</v>
      </c>
      <c r="G448" s="36">
        <v>2354.9500000000003</v>
      </c>
      <c r="H448" s="36">
        <v>2482.65</v>
      </c>
      <c r="I448" s="36">
        <v>2515.7499999999995</v>
      </c>
      <c r="J448" s="36">
        <v>2546.5</v>
      </c>
      <c r="K448" s="31">
        <v>2485</v>
      </c>
      <c r="L448" s="31">
        <v>2421.15</v>
      </c>
      <c r="M448" s="31">
        <v>5.4290099999999999</v>
      </c>
      <c r="N448" s="1"/>
      <c r="O448" s="1"/>
    </row>
    <row r="449" spans="1:15" ht="12.75" customHeight="1">
      <c r="A449" s="33">
        <v>439</v>
      </c>
      <c r="B449" s="53" t="s">
        <v>880</v>
      </c>
      <c r="C449" s="31">
        <v>187.87</v>
      </c>
      <c r="D449" s="36">
        <v>188.4</v>
      </c>
      <c r="E449" s="36">
        <v>183.62</v>
      </c>
      <c r="F449" s="36">
        <v>179.37</v>
      </c>
      <c r="G449" s="36">
        <v>174.59</v>
      </c>
      <c r="H449" s="36">
        <v>192.65</v>
      </c>
      <c r="I449" s="36">
        <v>197.43000000000004</v>
      </c>
      <c r="J449" s="36">
        <v>201.68</v>
      </c>
      <c r="K449" s="31">
        <v>193.18</v>
      </c>
      <c r="L449" s="31">
        <v>184.15</v>
      </c>
      <c r="M449" s="31">
        <v>15.05444</v>
      </c>
      <c r="N449" s="1"/>
      <c r="O449" s="1"/>
    </row>
    <row r="450" spans="1:15" ht="12.75" customHeight="1">
      <c r="A450" s="33">
        <v>440</v>
      </c>
      <c r="B450" s="53" t="s">
        <v>881</v>
      </c>
      <c r="C450" s="31">
        <v>459.7</v>
      </c>
      <c r="D450" s="36">
        <v>460.66666666666669</v>
      </c>
      <c r="E450" s="36">
        <v>455.38333333333338</v>
      </c>
      <c r="F450" s="36">
        <v>451.06666666666672</v>
      </c>
      <c r="G450" s="36">
        <v>445.78333333333342</v>
      </c>
      <c r="H450" s="36">
        <v>464.98333333333335</v>
      </c>
      <c r="I450" s="36">
        <v>470.26666666666665</v>
      </c>
      <c r="J450" s="36">
        <v>474.58333333333331</v>
      </c>
      <c r="K450" s="31">
        <v>465.95</v>
      </c>
      <c r="L450" s="31">
        <v>456.35</v>
      </c>
      <c r="M450" s="31">
        <v>1.0933900000000001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949</v>
      </c>
      <c r="D451" s="36">
        <v>947.01666666666677</v>
      </c>
      <c r="E451" s="36">
        <v>935.53333333333353</v>
      </c>
      <c r="F451" s="36">
        <v>922.06666666666672</v>
      </c>
      <c r="G451" s="36">
        <v>910.58333333333348</v>
      </c>
      <c r="H451" s="36">
        <v>960.48333333333358</v>
      </c>
      <c r="I451" s="36">
        <v>971.96666666666692</v>
      </c>
      <c r="J451" s="36">
        <v>985.43333333333362</v>
      </c>
      <c r="K451" s="31">
        <v>958.5</v>
      </c>
      <c r="L451" s="31">
        <v>933.55</v>
      </c>
      <c r="M451" s="31">
        <v>3.1791900000000002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1051.5</v>
      </c>
      <c r="D452" s="36">
        <v>1050.75</v>
      </c>
      <c r="E452" s="36">
        <v>1043.8499999999999</v>
      </c>
      <c r="F452" s="36">
        <v>1036.1999999999998</v>
      </c>
      <c r="G452" s="36">
        <v>1029.2999999999997</v>
      </c>
      <c r="H452" s="36">
        <v>1058.4000000000001</v>
      </c>
      <c r="I452" s="36">
        <v>1065.3000000000002</v>
      </c>
      <c r="J452" s="36">
        <v>1072.9500000000003</v>
      </c>
      <c r="K452" s="31">
        <v>1057.6500000000001</v>
      </c>
      <c r="L452" s="31">
        <v>1043.0999999999999</v>
      </c>
      <c r="M452" s="31">
        <v>4.2600499999999997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1848.5</v>
      </c>
      <c r="D453" s="36">
        <v>1827.0833333333333</v>
      </c>
      <c r="E453" s="36">
        <v>1795.9666666666665</v>
      </c>
      <c r="F453" s="36">
        <v>1743.4333333333332</v>
      </c>
      <c r="G453" s="36">
        <v>1712.3166666666664</v>
      </c>
      <c r="H453" s="36">
        <v>1879.6166666666666</v>
      </c>
      <c r="I453" s="36">
        <v>1910.7333333333333</v>
      </c>
      <c r="J453" s="36">
        <v>1963.2666666666667</v>
      </c>
      <c r="K453" s="31">
        <v>1858.2</v>
      </c>
      <c r="L453" s="31">
        <v>1774.55</v>
      </c>
      <c r="M453" s="31">
        <v>7.9472100000000001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4306.25</v>
      </c>
      <c r="D454" s="36">
        <v>4304.4833333333336</v>
      </c>
      <c r="E454" s="36">
        <v>4269.8666666666668</v>
      </c>
      <c r="F454" s="36">
        <v>4233.4833333333336</v>
      </c>
      <c r="G454" s="36">
        <v>4198.8666666666668</v>
      </c>
      <c r="H454" s="36">
        <v>4340.8666666666668</v>
      </c>
      <c r="I454" s="36">
        <v>4375.4833333333336</v>
      </c>
      <c r="J454" s="36">
        <v>4411.8666666666668</v>
      </c>
      <c r="K454" s="31">
        <v>4339.1000000000004</v>
      </c>
      <c r="L454" s="31">
        <v>4268.1000000000004</v>
      </c>
      <c r="M454" s="31">
        <v>18.097930000000002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1231.25</v>
      </c>
      <c r="D455" s="36">
        <v>1235.45</v>
      </c>
      <c r="E455" s="36">
        <v>1213.2</v>
      </c>
      <c r="F455" s="36">
        <v>1195.1500000000001</v>
      </c>
      <c r="G455" s="36">
        <v>1172.9000000000001</v>
      </c>
      <c r="H455" s="36">
        <v>1253.5</v>
      </c>
      <c r="I455" s="36">
        <v>1275.75</v>
      </c>
      <c r="J455" s="36">
        <v>1293.8</v>
      </c>
      <c r="K455" s="31">
        <v>1257.7</v>
      </c>
      <c r="L455" s="31">
        <v>1217.4000000000001</v>
      </c>
      <c r="M455" s="31">
        <v>33.259979999999999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6938.05</v>
      </c>
      <c r="D456" s="36">
        <v>6960.6833333333334</v>
      </c>
      <c r="E456" s="36">
        <v>6902.3666666666668</v>
      </c>
      <c r="F456" s="36">
        <v>6866.6833333333334</v>
      </c>
      <c r="G456" s="36">
        <v>6808.3666666666668</v>
      </c>
      <c r="H456" s="36">
        <v>6996.3666666666668</v>
      </c>
      <c r="I456" s="36">
        <v>7054.6833333333343</v>
      </c>
      <c r="J456" s="36">
        <v>7090.3666666666668</v>
      </c>
      <c r="K456" s="31">
        <v>7019</v>
      </c>
      <c r="L456" s="31">
        <v>6925</v>
      </c>
      <c r="M456" s="31">
        <v>0.72489999999999999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6443.3</v>
      </c>
      <c r="D457" s="36">
        <v>6356</v>
      </c>
      <c r="E457" s="36">
        <v>6245</v>
      </c>
      <c r="F457" s="36">
        <v>6046.7</v>
      </c>
      <c r="G457" s="36">
        <v>5935.7</v>
      </c>
      <c r="H457" s="36">
        <v>6554.3</v>
      </c>
      <c r="I457" s="36">
        <v>6665.3</v>
      </c>
      <c r="J457" s="36">
        <v>6863.6</v>
      </c>
      <c r="K457" s="31">
        <v>6467</v>
      </c>
      <c r="L457" s="31">
        <v>6157.7</v>
      </c>
      <c r="M457" s="31">
        <v>0.35810999999999998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702.15</v>
      </c>
      <c r="D458" s="36">
        <v>695.81666666666661</v>
      </c>
      <c r="E458" s="36">
        <v>685.18333333333317</v>
      </c>
      <c r="F458" s="36">
        <v>668.21666666666658</v>
      </c>
      <c r="G458" s="36">
        <v>657.58333333333314</v>
      </c>
      <c r="H458" s="36">
        <v>712.78333333333319</v>
      </c>
      <c r="I458" s="36">
        <v>723.41666666666663</v>
      </c>
      <c r="J458" s="36">
        <v>740.38333333333321</v>
      </c>
      <c r="K458" s="31">
        <v>706.45</v>
      </c>
      <c r="L458" s="31">
        <v>678.85</v>
      </c>
      <c r="M458" s="31">
        <v>20.813199999999998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1027.7</v>
      </c>
      <c r="D459" s="36">
        <v>1019.0333333333333</v>
      </c>
      <c r="E459" s="36">
        <v>1003.8166666666666</v>
      </c>
      <c r="F459" s="36">
        <v>979.93333333333328</v>
      </c>
      <c r="G459" s="36">
        <v>964.71666666666658</v>
      </c>
      <c r="H459" s="36">
        <v>1042.9166666666665</v>
      </c>
      <c r="I459" s="36">
        <v>1058.1333333333332</v>
      </c>
      <c r="J459" s="36">
        <v>1082.0166666666667</v>
      </c>
      <c r="K459" s="31">
        <v>1034.25</v>
      </c>
      <c r="L459" s="31">
        <v>995.15</v>
      </c>
      <c r="M459" s="31">
        <v>114.69098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419.95</v>
      </c>
      <c r="D460" s="36">
        <v>420.06666666666666</v>
      </c>
      <c r="E460" s="36">
        <v>415.13333333333333</v>
      </c>
      <c r="F460" s="36">
        <v>410.31666666666666</v>
      </c>
      <c r="G460" s="36">
        <v>405.38333333333333</v>
      </c>
      <c r="H460" s="36">
        <v>424.88333333333333</v>
      </c>
      <c r="I460" s="36">
        <v>429.81666666666661</v>
      </c>
      <c r="J460" s="36">
        <v>434.63333333333333</v>
      </c>
      <c r="K460" s="31">
        <v>425</v>
      </c>
      <c r="L460" s="31">
        <v>415.25</v>
      </c>
      <c r="M460" s="31">
        <v>94.557649999999995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160.31</v>
      </c>
      <c r="D461" s="36">
        <v>160.50666666666669</v>
      </c>
      <c r="E461" s="36">
        <v>158.99333333333337</v>
      </c>
      <c r="F461" s="36">
        <v>157.67666666666668</v>
      </c>
      <c r="G461" s="36">
        <v>156.16333333333336</v>
      </c>
      <c r="H461" s="36">
        <v>161.82333333333338</v>
      </c>
      <c r="I461" s="36">
        <v>163.3366666666667</v>
      </c>
      <c r="J461" s="36">
        <v>164.65333333333339</v>
      </c>
      <c r="K461" s="31">
        <v>162.02000000000001</v>
      </c>
      <c r="L461" s="31">
        <v>159.19</v>
      </c>
      <c r="M461" s="31">
        <v>280.86565999999999</v>
      </c>
      <c r="N461" s="1"/>
      <c r="O461" s="1"/>
    </row>
    <row r="462" spans="1:15" ht="12.75" customHeight="1">
      <c r="A462" s="33">
        <v>452</v>
      </c>
      <c r="B462" s="53" t="s">
        <v>882</v>
      </c>
      <c r="C462" s="31">
        <v>997.25</v>
      </c>
      <c r="D462" s="36">
        <v>999.63333333333333</v>
      </c>
      <c r="E462" s="36">
        <v>991.61666666666667</v>
      </c>
      <c r="F462" s="36">
        <v>985.98333333333335</v>
      </c>
      <c r="G462" s="36">
        <v>977.9666666666667</v>
      </c>
      <c r="H462" s="36">
        <v>1005.2666666666667</v>
      </c>
      <c r="I462" s="36">
        <v>1013.2833333333333</v>
      </c>
      <c r="J462" s="36">
        <v>1018.9166666666666</v>
      </c>
      <c r="K462" s="31">
        <v>1007.65</v>
      </c>
      <c r="L462" s="31">
        <v>994</v>
      </c>
      <c r="M462" s="31">
        <v>3.6652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103.88</v>
      </c>
      <c r="D463" s="36">
        <v>103.72333333333334</v>
      </c>
      <c r="E463" s="36">
        <v>100.65666666666668</v>
      </c>
      <c r="F463" s="36">
        <v>97.433333333333337</v>
      </c>
      <c r="G463" s="36">
        <v>94.366666666666674</v>
      </c>
      <c r="H463" s="36">
        <v>106.94666666666669</v>
      </c>
      <c r="I463" s="36">
        <v>110.01333333333335</v>
      </c>
      <c r="J463" s="36">
        <v>113.23666666666669</v>
      </c>
      <c r="K463" s="31">
        <v>106.79</v>
      </c>
      <c r="L463" s="31">
        <v>100.5</v>
      </c>
      <c r="M463" s="31">
        <v>819.26675999999998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1533.3</v>
      </c>
      <c r="D464" s="36">
        <v>1515.5666666666668</v>
      </c>
      <c r="E464" s="36">
        <v>1491.1333333333337</v>
      </c>
      <c r="F464" s="36">
        <v>1448.9666666666669</v>
      </c>
      <c r="G464" s="36">
        <v>1424.5333333333338</v>
      </c>
      <c r="H464" s="36">
        <v>1557.7333333333336</v>
      </c>
      <c r="I464" s="36">
        <v>1582.1666666666665</v>
      </c>
      <c r="J464" s="36">
        <v>1624.3333333333335</v>
      </c>
      <c r="K464" s="31">
        <v>1540</v>
      </c>
      <c r="L464" s="31">
        <v>1473.4</v>
      </c>
      <c r="M464" s="31">
        <v>25.61617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1313.9</v>
      </c>
      <c r="D465" s="36">
        <v>1318.3</v>
      </c>
      <c r="E465" s="36">
        <v>1288.5999999999999</v>
      </c>
      <c r="F465" s="36">
        <v>1263.3</v>
      </c>
      <c r="G465" s="36">
        <v>1233.5999999999999</v>
      </c>
      <c r="H465" s="36">
        <v>1343.6</v>
      </c>
      <c r="I465" s="36">
        <v>1373.3000000000002</v>
      </c>
      <c r="J465" s="36">
        <v>1398.6</v>
      </c>
      <c r="K465" s="31">
        <v>1348</v>
      </c>
      <c r="L465" s="31">
        <v>1293</v>
      </c>
      <c r="M465" s="31">
        <v>6.4329299999999998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260.29000000000002</v>
      </c>
      <c r="D466" s="36">
        <v>260.80333333333334</v>
      </c>
      <c r="E466" s="36">
        <v>254.90666666666669</v>
      </c>
      <c r="F466" s="36">
        <v>249.52333333333334</v>
      </c>
      <c r="G466" s="36">
        <v>243.62666666666669</v>
      </c>
      <c r="H466" s="36">
        <v>266.18666666666672</v>
      </c>
      <c r="I466" s="36">
        <v>272.08333333333337</v>
      </c>
      <c r="J466" s="36">
        <v>277.4666666666667</v>
      </c>
      <c r="K466" s="31">
        <v>266.7</v>
      </c>
      <c r="L466" s="31">
        <v>255.42</v>
      </c>
      <c r="M466" s="31">
        <v>21.28247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788.4</v>
      </c>
      <c r="D467" s="36">
        <v>789.44999999999993</v>
      </c>
      <c r="E467" s="36">
        <v>783.94999999999982</v>
      </c>
      <c r="F467" s="36">
        <v>779.49999999999989</v>
      </c>
      <c r="G467" s="36">
        <v>773.99999999999977</v>
      </c>
      <c r="H467" s="36">
        <v>793.89999999999986</v>
      </c>
      <c r="I467" s="36">
        <v>799.40000000000009</v>
      </c>
      <c r="J467" s="36">
        <v>803.84999999999991</v>
      </c>
      <c r="K467" s="31">
        <v>794.95</v>
      </c>
      <c r="L467" s="31">
        <v>785</v>
      </c>
      <c r="M467" s="31">
        <v>6.9669699999999999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4940.05</v>
      </c>
      <c r="D468" s="36">
        <v>4970.3666666666659</v>
      </c>
      <c r="E468" s="36">
        <v>4872.7333333333318</v>
      </c>
      <c r="F468" s="36">
        <v>4805.4166666666661</v>
      </c>
      <c r="G468" s="36">
        <v>4707.7833333333319</v>
      </c>
      <c r="H468" s="36">
        <v>5037.6833333333316</v>
      </c>
      <c r="I468" s="36">
        <v>5135.3166666666648</v>
      </c>
      <c r="J468" s="36">
        <v>5202.6333333333314</v>
      </c>
      <c r="K468" s="31">
        <v>5068</v>
      </c>
      <c r="L468" s="31">
        <v>4903.05</v>
      </c>
      <c r="M468" s="31">
        <v>0.58921999999999997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3990.2</v>
      </c>
      <c r="D469" s="36">
        <v>3966.4833333333336</v>
      </c>
      <c r="E469" s="36">
        <v>3903.9666666666672</v>
      </c>
      <c r="F469" s="36">
        <v>3817.7333333333336</v>
      </c>
      <c r="G469" s="36">
        <v>3755.2166666666672</v>
      </c>
      <c r="H469" s="36">
        <v>4052.7166666666672</v>
      </c>
      <c r="I469" s="36">
        <v>4115.2333333333336</v>
      </c>
      <c r="J469" s="36">
        <v>4201.4666666666672</v>
      </c>
      <c r="K469" s="31">
        <v>4029</v>
      </c>
      <c r="L469" s="31">
        <v>3880.25</v>
      </c>
      <c r="M469" s="31">
        <v>0.97980999999999996</v>
      </c>
      <c r="N469" s="1"/>
      <c r="O469" s="1"/>
    </row>
    <row r="470" spans="1:15" ht="12.75" customHeight="1">
      <c r="A470" s="33">
        <v>460</v>
      </c>
      <c r="B470" s="53" t="s">
        <v>883</v>
      </c>
      <c r="C470" s="31">
        <v>1640.4</v>
      </c>
      <c r="D470" s="36">
        <v>1630.4666666666665</v>
      </c>
      <c r="E470" s="36">
        <v>1606.9333333333329</v>
      </c>
      <c r="F470" s="36">
        <v>1573.4666666666665</v>
      </c>
      <c r="G470" s="36">
        <v>1549.9333333333329</v>
      </c>
      <c r="H470" s="36">
        <v>1663.9333333333329</v>
      </c>
      <c r="I470" s="36">
        <v>1687.4666666666662</v>
      </c>
      <c r="J470" s="36">
        <v>1720.9333333333329</v>
      </c>
      <c r="K470" s="31">
        <v>1654</v>
      </c>
      <c r="L470" s="31">
        <v>1597</v>
      </c>
      <c r="M470" s="31">
        <v>13.562379999999999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3478.4</v>
      </c>
      <c r="D471" s="36">
        <v>3497.6833333333329</v>
      </c>
      <c r="E471" s="36">
        <v>3442.8666666666659</v>
      </c>
      <c r="F471" s="36">
        <v>3407.333333333333</v>
      </c>
      <c r="G471" s="36">
        <v>3352.516666666666</v>
      </c>
      <c r="H471" s="36">
        <v>3533.2166666666658</v>
      </c>
      <c r="I471" s="36">
        <v>3588.0333333333324</v>
      </c>
      <c r="J471" s="36">
        <v>3623.5666666666657</v>
      </c>
      <c r="K471" s="31">
        <v>3552.5</v>
      </c>
      <c r="L471" s="31">
        <v>3462.15</v>
      </c>
      <c r="M471" s="31">
        <v>38.621400000000001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3145.9</v>
      </c>
      <c r="D472" s="36">
        <v>3113.6333333333337</v>
      </c>
      <c r="E472" s="36">
        <v>3034.8166666666675</v>
      </c>
      <c r="F472" s="36">
        <v>2923.733333333334</v>
      </c>
      <c r="G472" s="36">
        <v>2844.9166666666679</v>
      </c>
      <c r="H472" s="36">
        <v>3224.7166666666672</v>
      </c>
      <c r="I472" s="36">
        <v>3303.5333333333338</v>
      </c>
      <c r="J472" s="36">
        <v>3414.6166666666668</v>
      </c>
      <c r="K472" s="31">
        <v>3192.45</v>
      </c>
      <c r="L472" s="31">
        <v>3002.55</v>
      </c>
      <c r="M472" s="31">
        <v>10.46153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1519.45</v>
      </c>
      <c r="D473" s="36">
        <v>1520.4833333333333</v>
      </c>
      <c r="E473" s="36">
        <v>1491.0166666666667</v>
      </c>
      <c r="F473" s="36">
        <v>1462.5833333333333</v>
      </c>
      <c r="G473" s="36">
        <v>1433.1166666666666</v>
      </c>
      <c r="H473" s="36">
        <v>1548.9166666666667</v>
      </c>
      <c r="I473" s="36">
        <v>1578.3833333333334</v>
      </c>
      <c r="J473" s="36">
        <v>1606.8166666666668</v>
      </c>
      <c r="K473" s="31">
        <v>1549.95</v>
      </c>
      <c r="L473" s="31">
        <v>1492.05</v>
      </c>
      <c r="M473" s="31">
        <v>3.14215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5286.85</v>
      </c>
      <c r="D474" s="36">
        <v>5309.9833333333336</v>
      </c>
      <c r="E474" s="36">
        <v>5239.9666666666672</v>
      </c>
      <c r="F474" s="36">
        <v>5193.0833333333339</v>
      </c>
      <c r="G474" s="36">
        <v>5123.0666666666675</v>
      </c>
      <c r="H474" s="36">
        <v>5356.8666666666668</v>
      </c>
      <c r="I474" s="36">
        <v>5426.8833333333332</v>
      </c>
      <c r="J474" s="36">
        <v>5473.7666666666664</v>
      </c>
      <c r="K474" s="31">
        <v>5380</v>
      </c>
      <c r="L474" s="31">
        <v>5263.1</v>
      </c>
      <c r="M474" s="31">
        <v>7.1186100000000003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37.450000000000003</v>
      </c>
      <c r="D475" s="36">
        <v>37.380000000000003</v>
      </c>
      <c r="E475" s="36">
        <v>36.970000000000006</v>
      </c>
      <c r="F475" s="36">
        <v>36.49</v>
      </c>
      <c r="G475" s="36">
        <v>36.080000000000005</v>
      </c>
      <c r="H475" s="36">
        <v>37.860000000000007</v>
      </c>
      <c r="I475" s="36">
        <v>38.270000000000003</v>
      </c>
      <c r="J475" s="36">
        <v>38.750000000000007</v>
      </c>
      <c r="K475" s="31">
        <v>37.79</v>
      </c>
      <c r="L475" s="31">
        <v>36.9</v>
      </c>
      <c r="M475" s="31">
        <v>70.239599999999996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413.6</v>
      </c>
      <c r="D476" s="36">
        <v>407.0333333333333</v>
      </c>
      <c r="E476" s="36">
        <v>398.56666666666661</v>
      </c>
      <c r="F476" s="36">
        <v>383.5333333333333</v>
      </c>
      <c r="G476" s="36">
        <v>375.06666666666661</v>
      </c>
      <c r="H476" s="36">
        <v>422.06666666666661</v>
      </c>
      <c r="I476" s="36">
        <v>430.5333333333333</v>
      </c>
      <c r="J476" s="36">
        <v>445.56666666666661</v>
      </c>
      <c r="K476" s="31">
        <v>415.5</v>
      </c>
      <c r="L476" s="31">
        <v>392</v>
      </c>
      <c r="M476" s="31">
        <v>7.3677900000000003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610.20000000000005</v>
      </c>
      <c r="D477" s="36">
        <v>604.4</v>
      </c>
      <c r="E477" s="36">
        <v>593.79999999999995</v>
      </c>
      <c r="F477" s="36">
        <v>577.4</v>
      </c>
      <c r="G477" s="36">
        <v>566.79999999999995</v>
      </c>
      <c r="H477" s="36">
        <v>620.79999999999995</v>
      </c>
      <c r="I477" s="36">
        <v>631.40000000000009</v>
      </c>
      <c r="J477" s="31">
        <v>647.79999999999995</v>
      </c>
      <c r="K477" s="31">
        <v>615</v>
      </c>
      <c r="L477" s="31">
        <v>588</v>
      </c>
      <c r="M477" s="53">
        <v>2.5367199999999999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3955.4</v>
      </c>
      <c r="D478" s="36">
        <v>3985.4666666666667</v>
      </c>
      <c r="E478" s="36">
        <v>3910.9333333333334</v>
      </c>
      <c r="F478" s="36">
        <v>3866.4666666666667</v>
      </c>
      <c r="G478" s="36">
        <v>3791.9333333333334</v>
      </c>
      <c r="H478" s="36">
        <v>4029.9333333333334</v>
      </c>
      <c r="I478" s="36">
        <v>4104.4666666666672</v>
      </c>
      <c r="J478" s="31">
        <v>4148.9333333333334</v>
      </c>
      <c r="K478" s="31">
        <v>4060</v>
      </c>
      <c r="L478" s="31">
        <v>3941</v>
      </c>
      <c r="M478" s="53">
        <v>2.0859899999999998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55.8</v>
      </c>
      <c r="D479" s="36">
        <v>55.75</v>
      </c>
      <c r="E479" s="36">
        <v>54.36</v>
      </c>
      <c r="F479" s="36">
        <v>52.92</v>
      </c>
      <c r="G479" s="36">
        <v>51.53</v>
      </c>
      <c r="H479" s="36">
        <v>57.19</v>
      </c>
      <c r="I479" s="36">
        <v>58.58</v>
      </c>
      <c r="J479" s="36">
        <v>60.019999999999996</v>
      </c>
      <c r="K479" s="31">
        <v>57.14</v>
      </c>
      <c r="L479" s="31">
        <v>54.31</v>
      </c>
      <c r="M479" s="31">
        <v>157.92375999999999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1023.45</v>
      </c>
      <c r="D480" s="36">
        <v>1021.6833333333334</v>
      </c>
      <c r="E480" s="36">
        <v>1010.4166666666667</v>
      </c>
      <c r="F480" s="36">
        <v>997.38333333333333</v>
      </c>
      <c r="G480" s="36">
        <v>986.11666666666667</v>
      </c>
      <c r="H480" s="36">
        <v>1034.7166666666667</v>
      </c>
      <c r="I480" s="36">
        <v>1045.9833333333331</v>
      </c>
      <c r="J480" s="31">
        <v>1059.0166666666669</v>
      </c>
      <c r="K480" s="31">
        <v>1032.95</v>
      </c>
      <c r="L480" s="31">
        <v>1008.65</v>
      </c>
      <c r="M480" s="53">
        <v>10.267899999999999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537.04999999999995</v>
      </c>
      <c r="D481" s="36">
        <v>538.5</v>
      </c>
      <c r="E481" s="36">
        <v>533.54999999999995</v>
      </c>
      <c r="F481" s="36">
        <v>530.04999999999995</v>
      </c>
      <c r="G481" s="36">
        <v>525.09999999999991</v>
      </c>
      <c r="H481" s="36">
        <v>542</v>
      </c>
      <c r="I481" s="36">
        <v>546.95000000000005</v>
      </c>
      <c r="J481" s="36">
        <v>550.45000000000005</v>
      </c>
      <c r="K481" s="31">
        <v>543.45000000000005</v>
      </c>
      <c r="L481" s="31">
        <v>535</v>
      </c>
      <c r="M481" s="31">
        <v>13.98404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1016.6</v>
      </c>
      <c r="D482" s="36">
        <v>1000.4666666666666</v>
      </c>
      <c r="E482" s="36">
        <v>980.93333333333317</v>
      </c>
      <c r="F482" s="36">
        <v>945.26666666666654</v>
      </c>
      <c r="G482" s="36">
        <v>925.73333333333312</v>
      </c>
      <c r="H482" s="36">
        <v>1036.1333333333332</v>
      </c>
      <c r="I482" s="36">
        <v>1055.6666666666667</v>
      </c>
      <c r="J482" s="36">
        <v>1091.3333333333333</v>
      </c>
      <c r="K482" s="31">
        <v>1020</v>
      </c>
      <c r="L482" s="31">
        <v>964.8</v>
      </c>
      <c r="M482" s="31">
        <v>2.5884</v>
      </c>
      <c r="N482" s="1"/>
      <c r="O482" s="1"/>
    </row>
    <row r="483" spans="1:15" ht="12.75" customHeight="1">
      <c r="A483" s="33">
        <v>473</v>
      </c>
      <c r="B483" s="31" t="s">
        <v>836</v>
      </c>
      <c r="C483" s="31">
        <v>44.49</v>
      </c>
      <c r="D483" s="36">
        <v>44.423333333333339</v>
      </c>
      <c r="E483" s="36">
        <v>44.106666666666676</v>
      </c>
      <c r="F483" s="36">
        <v>43.723333333333336</v>
      </c>
      <c r="G483" s="36">
        <v>43.406666666666673</v>
      </c>
      <c r="H483" s="36">
        <v>44.806666666666679</v>
      </c>
      <c r="I483" s="36">
        <v>45.123333333333342</v>
      </c>
      <c r="J483" s="36">
        <v>45.506666666666682</v>
      </c>
      <c r="K483" s="31">
        <v>44.74</v>
      </c>
      <c r="L483" s="31">
        <v>44.04</v>
      </c>
      <c r="M483" s="31">
        <v>112.47878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11453.4</v>
      </c>
      <c r="D484" s="36">
        <v>11456.6</v>
      </c>
      <c r="E484" s="36">
        <v>11352.45</v>
      </c>
      <c r="F484" s="36">
        <v>11251.5</v>
      </c>
      <c r="G484" s="36">
        <v>11147.35</v>
      </c>
      <c r="H484" s="36">
        <v>11557.550000000001</v>
      </c>
      <c r="I484" s="36">
        <v>11661.699999999999</v>
      </c>
      <c r="J484" s="36">
        <v>11762.650000000001</v>
      </c>
      <c r="K484" s="31">
        <v>11560.75</v>
      </c>
      <c r="L484" s="31">
        <v>11355.65</v>
      </c>
      <c r="M484" s="31">
        <v>2.6813899999999999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134.52000000000001</v>
      </c>
      <c r="D485" s="36">
        <v>134.77333333333334</v>
      </c>
      <c r="E485" s="36">
        <v>133.19666666666669</v>
      </c>
      <c r="F485" s="36">
        <v>131.87333333333333</v>
      </c>
      <c r="G485" s="36">
        <v>130.29666666666668</v>
      </c>
      <c r="H485" s="36">
        <v>136.09666666666669</v>
      </c>
      <c r="I485" s="36">
        <v>137.67333333333335</v>
      </c>
      <c r="J485" s="36">
        <v>138.9966666666667</v>
      </c>
      <c r="K485" s="31">
        <v>136.35</v>
      </c>
      <c r="L485" s="31">
        <v>133.44999999999999</v>
      </c>
      <c r="M485" s="31">
        <v>87.091470000000001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2019.9</v>
      </c>
      <c r="D486" s="36">
        <v>2019.5166666666667</v>
      </c>
      <c r="E486" s="36">
        <v>1998.4333333333334</v>
      </c>
      <c r="F486" s="36">
        <v>1976.9666666666667</v>
      </c>
      <c r="G486" s="36">
        <v>1955.8833333333334</v>
      </c>
      <c r="H486" s="36">
        <v>2040.9833333333333</v>
      </c>
      <c r="I486" s="36">
        <v>2062.0666666666666</v>
      </c>
      <c r="J486" s="36">
        <v>2083.5333333333333</v>
      </c>
      <c r="K486" s="31">
        <v>2040.6</v>
      </c>
      <c r="L486" s="31">
        <v>1998.05</v>
      </c>
      <c r="M486" s="31">
        <v>3.14716</v>
      </c>
      <c r="N486" s="1"/>
      <c r="O486" s="1"/>
    </row>
    <row r="487" spans="1:15" ht="12.75" customHeight="1">
      <c r="A487" s="33">
        <v>477</v>
      </c>
      <c r="B487" s="53" t="s">
        <v>890</v>
      </c>
      <c r="C487" s="31">
        <v>1382.85</v>
      </c>
      <c r="D487" s="36">
        <v>1380.7166666666665</v>
      </c>
      <c r="E487" s="36">
        <v>1344.133333333333</v>
      </c>
      <c r="F487" s="36">
        <v>1305.4166666666665</v>
      </c>
      <c r="G487" s="36">
        <v>1268.833333333333</v>
      </c>
      <c r="H487" s="36">
        <v>1419.4333333333329</v>
      </c>
      <c r="I487" s="36">
        <v>1456.0166666666664</v>
      </c>
      <c r="J487" s="36">
        <v>1494.7333333333329</v>
      </c>
      <c r="K487" s="31">
        <v>1417.3</v>
      </c>
      <c r="L487" s="31">
        <v>1342</v>
      </c>
      <c r="M487" s="31">
        <v>63.547849999999997</v>
      </c>
      <c r="N487" s="1"/>
      <c r="O487" s="1"/>
    </row>
    <row r="488" spans="1:15" ht="12.75" customHeight="1">
      <c r="A488" s="33">
        <v>478</v>
      </c>
      <c r="B488" s="53" t="s">
        <v>837</v>
      </c>
      <c r="C488" s="36">
        <v>361.65</v>
      </c>
      <c r="D488" s="36">
        <v>364.9666666666667</v>
      </c>
      <c r="E488" s="36">
        <v>355.78333333333342</v>
      </c>
      <c r="F488" s="36">
        <v>349.91666666666674</v>
      </c>
      <c r="G488" s="36">
        <v>340.73333333333346</v>
      </c>
      <c r="H488" s="36">
        <v>370.83333333333337</v>
      </c>
      <c r="I488" s="36">
        <v>380.01666666666665</v>
      </c>
      <c r="J488" s="36">
        <v>385.88333333333333</v>
      </c>
      <c r="K488" s="31">
        <v>374.15</v>
      </c>
      <c r="L488" s="31">
        <v>359.1</v>
      </c>
      <c r="M488" s="31">
        <v>7.6267899999999997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467.5</v>
      </c>
      <c r="D489" s="36">
        <v>469.65000000000003</v>
      </c>
      <c r="E489" s="36">
        <v>454.15000000000009</v>
      </c>
      <c r="F489" s="36">
        <v>440.80000000000007</v>
      </c>
      <c r="G489" s="36">
        <v>425.30000000000013</v>
      </c>
      <c r="H489" s="36">
        <v>483.00000000000006</v>
      </c>
      <c r="I489" s="36">
        <v>498.49999999999994</v>
      </c>
      <c r="J489" s="36">
        <v>511.85</v>
      </c>
      <c r="K489" s="31">
        <v>485.15</v>
      </c>
      <c r="L489" s="31">
        <v>456.3</v>
      </c>
      <c r="M489" s="31">
        <v>17.127099999999999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474.3</v>
      </c>
      <c r="D490" s="36">
        <v>470.56666666666661</v>
      </c>
      <c r="E490" s="36">
        <v>465.13333333333321</v>
      </c>
      <c r="F490" s="36">
        <v>455.96666666666658</v>
      </c>
      <c r="G490" s="36">
        <v>450.53333333333319</v>
      </c>
      <c r="H490" s="36">
        <v>479.73333333333323</v>
      </c>
      <c r="I490" s="36">
        <v>485.16666666666663</v>
      </c>
      <c r="J490" s="36">
        <v>494.33333333333326</v>
      </c>
      <c r="K490" s="31">
        <v>476</v>
      </c>
      <c r="L490" s="31">
        <v>461.4</v>
      </c>
      <c r="M490" s="31">
        <v>6.1505900000000002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320.10000000000002</v>
      </c>
      <c r="D491" s="36">
        <v>320.31666666666666</v>
      </c>
      <c r="E491" s="36">
        <v>315.7833333333333</v>
      </c>
      <c r="F491" s="36">
        <v>311.46666666666664</v>
      </c>
      <c r="G491" s="36">
        <v>306.93333333333328</v>
      </c>
      <c r="H491" s="36">
        <v>324.63333333333333</v>
      </c>
      <c r="I491" s="36">
        <v>329.16666666666674</v>
      </c>
      <c r="J491" s="36">
        <v>333.48333333333335</v>
      </c>
      <c r="K491" s="31">
        <v>324.85000000000002</v>
      </c>
      <c r="L491" s="31">
        <v>316</v>
      </c>
      <c r="M491" s="31">
        <v>4.8556699999999999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537.45000000000005</v>
      </c>
      <c r="D492" s="36">
        <v>534.01666666666665</v>
      </c>
      <c r="E492" s="36">
        <v>525.63333333333333</v>
      </c>
      <c r="F492" s="36">
        <v>513.81666666666672</v>
      </c>
      <c r="G492" s="36">
        <v>505.43333333333339</v>
      </c>
      <c r="H492" s="36">
        <v>545.83333333333326</v>
      </c>
      <c r="I492" s="36">
        <v>554.21666666666647</v>
      </c>
      <c r="J492" s="36">
        <v>566.03333333333319</v>
      </c>
      <c r="K492" s="31">
        <v>542.4</v>
      </c>
      <c r="L492" s="31">
        <v>522.20000000000005</v>
      </c>
      <c r="M492" s="31">
        <v>1.9824299999999999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647.29999999999995</v>
      </c>
      <c r="D493" s="36">
        <v>645.38333333333333</v>
      </c>
      <c r="E493" s="36">
        <v>637.91666666666663</v>
      </c>
      <c r="F493" s="36">
        <v>628.5333333333333</v>
      </c>
      <c r="G493" s="36">
        <v>621.06666666666661</v>
      </c>
      <c r="H493" s="36">
        <v>654.76666666666665</v>
      </c>
      <c r="I493" s="36">
        <v>662.23333333333335</v>
      </c>
      <c r="J493" s="36">
        <v>671.61666666666667</v>
      </c>
      <c r="K493" s="31">
        <v>652.85</v>
      </c>
      <c r="L493" s="31">
        <v>636</v>
      </c>
      <c r="M493" s="31">
        <v>1.2263500000000001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1612</v>
      </c>
      <c r="D494" s="36">
        <v>1587.8999999999999</v>
      </c>
      <c r="E494" s="36">
        <v>1555.6499999999996</v>
      </c>
      <c r="F494" s="36">
        <v>1499.2999999999997</v>
      </c>
      <c r="G494" s="36">
        <v>1467.0499999999995</v>
      </c>
      <c r="H494" s="36">
        <v>1644.2499999999998</v>
      </c>
      <c r="I494" s="36">
        <v>1676.5000000000002</v>
      </c>
      <c r="J494" s="36">
        <v>1732.85</v>
      </c>
      <c r="K494" s="31">
        <v>1620.15</v>
      </c>
      <c r="L494" s="31">
        <v>1531.55</v>
      </c>
      <c r="M494" s="31">
        <v>25.135110000000001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1079.95</v>
      </c>
      <c r="D495" s="36">
        <v>1072.8166666666666</v>
      </c>
      <c r="E495" s="36">
        <v>1061.6833333333332</v>
      </c>
      <c r="F495" s="36">
        <v>1043.4166666666665</v>
      </c>
      <c r="G495" s="36">
        <v>1032.2833333333331</v>
      </c>
      <c r="H495" s="36">
        <v>1091.0833333333333</v>
      </c>
      <c r="I495" s="36">
        <v>1102.2166666666665</v>
      </c>
      <c r="J495" s="36">
        <v>1120.4833333333333</v>
      </c>
      <c r="K495" s="31">
        <v>1083.95</v>
      </c>
      <c r="L495" s="31">
        <v>1054.55</v>
      </c>
      <c r="M495" s="31">
        <v>1.0427200000000001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432.7</v>
      </c>
      <c r="D496" s="36">
        <v>434.85000000000008</v>
      </c>
      <c r="E496" s="36">
        <v>428.70000000000016</v>
      </c>
      <c r="F496" s="36">
        <v>424.7000000000001</v>
      </c>
      <c r="G496" s="36">
        <v>418.55000000000018</v>
      </c>
      <c r="H496" s="36">
        <v>438.85000000000014</v>
      </c>
      <c r="I496" s="36">
        <v>445.00000000000011</v>
      </c>
      <c r="J496" s="36">
        <v>449.00000000000011</v>
      </c>
      <c r="K496" s="31">
        <v>441</v>
      </c>
      <c r="L496" s="31">
        <v>430.85</v>
      </c>
      <c r="M496" s="31">
        <v>367.73405000000002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784.55</v>
      </c>
      <c r="D497" s="36">
        <v>779.80000000000007</v>
      </c>
      <c r="E497" s="36">
        <v>768.60000000000014</v>
      </c>
      <c r="F497" s="36">
        <v>752.65000000000009</v>
      </c>
      <c r="G497" s="36">
        <v>741.45000000000016</v>
      </c>
      <c r="H497" s="36">
        <v>795.75000000000011</v>
      </c>
      <c r="I497" s="36">
        <v>806.95000000000016</v>
      </c>
      <c r="J497" s="36">
        <v>822.90000000000009</v>
      </c>
      <c r="K497" s="31">
        <v>791</v>
      </c>
      <c r="L497" s="31">
        <v>763.85</v>
      </c>
      <c r="M497" s="31">
        <v>0.87553999999999998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15.58</v>
      </c>
      <c r="D498" s="36">
        <v>15.483333333333334</v>
      </c>
      <c r="E498" s="36">
        <v>15.306666666666668</v>
      </c>
      <c r="F498" s="36">
        <v>15.033333333333335</v>
      </c>
      <c r="G498" s="36">
        <v>14.856666666666669</v>
      </c>
      <c r="H498" s="36">
        <v>15.756666666666668</v>
      </c>
      <c r="I498" s="36">
        <v>15.933333333333334</v>
      </c>
      <c r="J498" s="36">
        <v>16.206666666666667</v>
      </c>
      <c r="K498" s="31">
        <v>15.66</v>
      </c>
      <c r="L498" s="31">
        <v>15.21</v>
      </c>
      <c r="M498" s="31">
        <v>4534.4913699999997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1499.25</v>
      </c>
      <c r="D499" s="36">
        <v>1496.4166666666667</v>
      </c>
      <c r="E499" s="36">
        <v>1473.9333333333334</v>
      </c>
      <c r="F499" s="36">
        <v>1448.6166666666666</v>
      </c>
      <c r="G499" s="36">
        <v>1426.1333333333332</v>
      </c>
      <c r="H499" s="36">
        <v>1521.7333333333336</v>
      </c>
      <c r="I499" s="36">
        <v>1544.2166666666667</v>
      </c>
      <c r="J499" s="31">
        <v>1569.5333333333338</v>
      </c>
      <c r="K499" s="31">
        <v>1518.9</v>
      </c>
      <c r="L499" s="31">
        <v>1471.1</v>
      </c>
      <c r="M499" s="53">
        <v>10.556649999999999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668.9</v>
      </c>
      <c r="D500" s="36">
        <v>663.33333333333337</v>
      </c>
      <c r="E500" s="36">
        <v>648.16666666666674</v>
      </c>
      <c r="F500" s="36">
        <v>627.43333333333339</v>
      </c>
      <c r="G500" s="36">
        <v>612.26666666666677</v>
      </c>
      <c r="H500" s="36">
        <v>684.06666666666672</v>
      </c>
      <c r="I500" s="36">
        <v>699.23333333333346</v>
      </c>
      <c r="J500" s="31">
        <v>719.9666666666667</v>
      </c>
      <c r="K500" s="31">
        <v>678.5</v>
      </c>
      <c r="L500" s="31">
        <v>642.6</v>
      </c>
      <c r="M500" s="53">
        <v>10.05162</v>
      </c>
      <c r="N500" s="1"/>
      <c r="O500" s="1"/>
    </row>
    <row r="501" spans="1:15" ht="12.75" customHeight="1">
      <c r="A501" s="33">
        <v>491</v>
      </c>
      <c r="B501" s="53" t="s">
        <v>838</v>
      </c>
      <c r="C501" s="53">
        <v>177.06</v>
      </c>
      <c r="D501" s="36">
        <v>177.33333333333334</v>
      </c>
      <c r="E501" s="36">
        <v>172.9666666666667</v>
      </c>
      <c r="F501" s="36">
        <v>168.87333333333336</v>
      </c>
      <c r="G501" s="36">
        <v>164.50666666666672</v>
      </c>
      <c r="H501" s="36">
        <v>181.42666666666668</v>
      </c>
      <c r="I501" s="36">
        <v>185.79333333333329</v>
      </c>
      <c r="J501" s="36">
        <v>189.88666666666666</v>
      </c>
      <c r="K501" s="31">
        <v>181.7</v>
      </c>
      <c r="L501" s="31">
        <v>173.24</v>
      </c>
      <c r="M501" s="31">
        <v>120.34007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857.25</v>
      </c>
      <c r="D502" s="36">
        <v>857.36666666666667</v>
      </c>
      <c r="E502" s="36">
        <v>830.93333333333339</v>
      </c>
      <c r="F502" s="36">
        <v>804.61666666666667</v>
      </c>
      <c r="G502" s="36">
        <v>778.18333333333339</v>
      </c>
      <c r="H502" s="36">
        <v>883.68333333333339</v>
      </c>
      <c r="I502" s="36">
        <v>910.11666666666656</v>
      </c>
      <c r="J502" s="36">
        <v>936.43333333333339</v>
      </c>
      <c r="K502" s="31">
        <v>883.8</v>
      </c>
      <c r="L502" s="31">
        <v>831.05</v>
      </c>
      <c r="M502" s="31">
        <v>2.7490000000000001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2008.05</v>
      </c>
      <c r="D503" s="36">
        <v>2001.6000000000001</v>
      </c>
      <c r="E503" s="36">
        <v>1983.2000000000003</v>
      </c>
      <c r="F503" s="36">
        <v>1958.3500000000001</v>
      </c>
      <c r="G503" s="36">
        <v>1939.9500000000003</v>
      </c>
      <c r="H503" s="36">
        <v>2026.4500000000003</v>
      </c>
      <c r="I503" s="36">
        <v>2044.8500000000004</v>
      </c>
      <c r="J503" s="31">
        <v>2069.7000000000003</v>
      </c>
      <c r="K503" s="31">
        <v>2020</v>
      </c>
      <c r="L503" s="31">
        <v>1976.75</v>
      </c>
      <c r="M503" s="53">
        <v>1.8085800000000001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500.1</v>
      </c>
      <c r="D504" s="36">
        <v>502.10000000000008</v>
      </c>
      <c r="E504" s="36">
        <v>497.85000000000014</v>
      </c>
      <c r="F504" s="36">
        <v>495.60000000000008</v>
      </c>
      <c r="G504" s="36">
        <v>491.35000000000014</v>
      </c>
      <c r="H504" s="36">
        <v>504.35000000000014</v>
      </c>
      <c r="I504" s="36">
        <v>508.6</v>
      </c>
      <c r="J504" s="36">
        <v>510.85000000000014</v>
      </c>
      <c r="K504" s="31">
        <v>506.35</v>
      </c>
      <c r="L504" s="31">
        <v>499.85</v>
      </c>
      <c r="M504" s="31">
        <v>61.20138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24.9</v>
      </c>
      <c r="D505" s="200">
        <v>24.939999999999998</v>
      </c>
      <c r="E505" s="200">
        <v>24.699999999999996</v>
      </c>
      <c r="F505" s="200">
        <v>24.499999999999996</v>
      </c>
      <c r="G505" s="200">
        <v>24.259999999999994</v>
      </c>
      <c r="H505" s="200">
        <v>25.139999999999997</v>
      </c>
      <c r="I505" s="200">
        <v>25.38</v>
      </c>
      <c r="J505" s="200">
        <v>25.58</v>
      </c>
      <c r="K505" s="201">
        <v>25.18</v>
      </c>
      <c r="L505" s="201">
        <v>24.74</v>
      </c>
      <c r="M505" s="201">
        <v>1346.3453</v>
      </c>
      <c r="N505" s="1"/>
      <c r="O505" s="1"/>
    </row>
    <row r="506" spans="1:15" ht="12.75" customHeight="1">
      <c r="A506" s="33">
        <v>496</v>
      </c>
      <c r="B506" s="275" t="s">
        <v>516</v>
      </c>
      <c r="C506" s="275">
        <v>15394.1</v>
      </c>
      <c r="D506" s="276">
        <v>15457.65</v>
      </c>
      <c r="E506" s="276">
        <v>15161.449999999999</v>
      </c>
      <c r="F506" s="276">
        <v>14928.8</v>
      </c>
      <c r="G506" s="276">
        <v>14632.599999999999</v>
      </c>
      <c r="H506" s="276">
        <v>15690.3</v>
      </c>
      <c r="I506" s="276">
        <v>15986.5</v>
      </c>
      <c r="J506" s="276">
        <v>16219.15</v>
      </c>
      <c r="K506" s="277">
        <v>15753.85</v>
      </c>
      <c r="L506" s="277">
        <v>15225</v>
      </c>
      <c r="M506" s="277">
        <v>5.4809999999999998E-2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136.69</v>
      </c>
      <c r="D507" s="215">
        <v>136.78</v>
      </c>
      <c r="E507" s="215">
        <v>134.91</v>
      </c>
      <c r="F507" s="215">
        <v>133.13</v>
      </c>
      <c r="G507" s="215">
        <v>131.26</v>
      </c>
      <c r="H507" s="215">
        <v>138.56</v>
      </c>
      <c r="I507" s="215">
        <v>140.43</v>
      </c>
      <c r="J507" s="215">
        <v>142.21</v>
      </c>
      <c r="K507" s="213">
        <v>138.65</v>
      </c>
      <c r="L507" s="213">
        <v>135</v>
      </c>
      <c r="M507" s="213">
        <v>91.279570000000007</v>
      </c>
      <c r="N507" s="198"/>
      <c r="O507" s="198"/>
    </row>
    <row r="508" spans="1:15" ht="12.75" customHeight="1">
      <c r="A508" s="33">
        <v>498</v>
      </c>
      <c r="B508" s="278" t="s">
        <v>517</v>
      </c>
      <c r="C508" s="278">
        <v>767.05</v>
      </c>
      <c r="D508" s="278">
        <v>766.88333333333333</v>
      </c>
      <c r="E508" s="278">
        <v>750.91666666666663</v>
      </c>
      <c r="F508" s="278">
        <v>734.7833333333333</v>
      </c>
      <c r="G508" s="278">
        <v>718.81666666666661</v>
      </c>
      <c r="H508" s="278">
        <v>783.01666666666665</v>
      </c>
      <c r="I508" s="278">
        <v>798.98333333333335</v>
      </c>
      <c r="J508" s="278">
        <v>815.11666666666667</v>
      </c>
      <c r="K508" s="278">
        <v>782.85</v>
      </c>
      <c r="L508" s="278">
        <v>750.75</v>
      </c>
      <c r="M508" s="278">
        <v>8.3073700000000006</v>
      </c>
      <c r="N508" s="198"/>
      <c r="O508" s="198"/>
    </row>
    <row r="509" spans="1:15" ht="12.75" customHeight="1">
      <c r="A509" s="274">
        <v>499</v>
      </c>
      <c r="B509" s="280" t="s">
        <v>301</v>
      </c>
      <c r="C509" s="280">
        <v>223.49</v>
      </c>
      <c r="D509" s="280">
        <v>221.53</v>
      </c>
      <c r="E509" s="280">
        <v>217.56</v>
      </c>
      <c r="F509" s="280">
        <v>211.63</v>
      </c>
      <c r="G509" s="280">
        <v>207.66</v>
      </c>
      <c r="H509" s="280">
        <v>227.46</v>
      </c>
      <c r="I509" s="280">
        <v>231.42999999999998</v>
      </c>
      <c r="J509" s="280">
        <v>237.36</v>
      </c>
      <c r="K509" s="280">
        <v>225.5</v>
      </c>
      <c r="L509" s="280">
        <v>215.6</v>
      </c>
      <c r="M509" s="280">
        <v>323.58784000000003</v>
      </c>
      <c r="N509" s="198"/>
      <c r="O509" s="198"/>
    </row>
    <row r="510" spans="1:15" ht="12.75" customHeight="1">
      <c r="A510" s="213">
        <v>500</v>
      </c>
      <c r="B510" s="278" t="s">
        <v>237</v>
      </c>
      <c r="C510" s="278">
        <v>1179.45</v>
      </c>
      <c r="D510" s="278">
        <v>1169.9833333333333</v>
      </c>
      <c r="E510" s="278">
        <v>1156.6166666666668</v>
      </c>
      <c r="F510" s="278">
        <v>1133.7833333333335</v>
      </c>
      <c r="G510" s="278">
        <v>1120.416666666667</v>
      </c>
      <c r="H510" s="278">
        <v>1192.8166666666666</v>
      </c>
      <c r="I510" s="278">
        <v>1206.1833333333329</v>
      </c>
      <c r="J510" s="278">
        <v>1229.0166666666664</v>
      </c>
      <c r="K510" s="278">
        <v>1183.3499999999999</v>
      </c>
      <c r="L510" s="278">
        <v>1147.1500000000001</v>
      </c>
      <c r="M510" s="278">
        <v>10.43324</v>
      </c>
      <c r="N510" s="198"/>
      <c r="O510" s="198"/>
    </row>
    <row r="511" spans="1:15" ht="12.75" customHeight="1">
      <c r="A511" s="213">
        <v>501</v>
      </c>
      <c r="B511" s="281" t="s">
        <v>884</v>
      </c>
      <c r="C511" s="281">
        <v>2431.1</v>
      </c>
      <c r="D511" s="281">
        <v>2414.3666666666668</v>
      </c>
      <c r="E511" s="281">
        <v>2391.7333333333336</v>
      </c>
      <c r="F511" s="281">
        <v>2352.3666666666668</v>
      </c>
      <c r="G511" s="281">
        <v>2329.7333333333336</v>
      </c>
      <c r="H511" s="281">
        <v>2453.7333333333336</v>
      </c>
      <c r="I511" s="281">
        <v>2476.3666666666668</v>
      </c>
      <c r="J511" s="281">
        <v>2515.7333333333336</v>
      </c>
      <c r="K511" s="281">
        <v>2437</v>
      </c>
      <c r="L511" s="281">
        <v>2375</v>
      </c>
      <c r="M511" s="281">
        <v>0.37554999999999999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9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1"/>
      <c r="B5" s="372"/>
      <c r="C5" s="371"/>
      <c r="D5" s="372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73" t="s">
        <v>520</v>
      </c>
      <c r="C7" s="373"/>
      <c r="D7" s="7">
        <f>Main!B10</f>
        <v>45498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45497</v>
      </c>
      <c r="B10" s="32">
        <v>543172</v>
      </c>
      <c r="C10" s="31" t="s">
        <v>1088</v>
      </c>
      <c r="D10" s="31" t="s">
        <v>1089</v>
      </c>
      <c r="E10" s="31" t="s">
        <v>530</v>
      </c>
      <c r="F10" s="84">
        <v>8000</v>
      </c>
      <c r="G10" s="32">
        <v>301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45497</v>
      </c>
      <c r="B11" s="32">
        <v>539405</v>
      </c>
      <c r="C11" s="31" t="s">
        <v>1090</v>
      </c>
      <c r="D11" s="31" t="s">
        <v>1091</v>
      </c>
      <c r="E11" s="31" t="s">
        <v>530</v>
      </c>
      <c r="F11" s="84">
        <v>17349</v>
      </c>
      <c r="G11" s="32">
        <v>8.5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45497</v>
      </c>
      <c r="B12" s="32">
        <v>531035</v>
      </c>
      <c r="C12" s="31" t="s">
        <v>1092</v>
      </c>
      <c r="D12" s="31" t="s">
        <v>1093</v>
      </c>
      <c r="E12" s="31" t="s">
        <v>530</v>
      </c>
      <c r="F12" s="84">
        <v>88600</v>
      </c>
      <c r="G12" s="32">
        <v>800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45497</v>
      </c>
      <c r="B13" s="32">
        <v>540190</v>
      </c>
      <c r="C13" s="31" t="s">
        <v>995</v>
      </c>
      <c r="D13" s="31" t="s">
        <v>886</v>
      </c>
      <c r="E13" s="31" t="s">
        <v>530</v>
      </c>
      <c r="F13" s="84">
        <v>2000000</v>
      </c>
      <c r="G13" s="32">
        <v>3.78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45497</v>
      </c>
      <c r="B14" s="32">
        <v>540190</v>
      </c>
      <c r="C14" s="31" t="s">
        <v>995</v>
      </c>
      <c r="D14" s="31" t="s">
        <v>1018</v>
      </c>
      <c r="E14" s="31" t="s">
        <v>529</v>
      </c>
      <c r="F14" s="84">
        <v>1885001</v>
      </c>
      <c r="G14" s="32">
        <v>3.78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45497</v>
      </c>
      <c r="B15" s="32">
        <v>540190</v>
      </c>
      <c r="C15" s="31" t="s">
        <v>995</v>
      </c>
      <c r="D15" s="31" t="s">
        <v>1018</v>
      </c>
      <c r="E15" s="31" t="s">
        <v>530</v>
      </c>
      <c r="F15" s="84">
        <v>1485001</v>
      </c>
      <c r="G15" s="32">
        <v>3.75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45497</v>
      </c>
      <c r="B16" s="32">
        <v>540190</v>
      </c>
      <c r="C16" s="31" t="s">
        <v>995</v>
      </c>
      <c r="D16" s="31" t="s">
        <v>1019</v>
      </c>
      <c r="E16" s="31" t="s">
        <v>529</v>
      </c>
      <c r="F16" s="84">
        <v>1664524</v>
      </c>
      <c r="G16" s="32">
        <v>3.78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45497</v>
      </c>
      <c r="B17" s="32">
        <v>540190</v>
      </c>
      <c r="C17" s="31" t="s">
        <v>995</v>
      </c>
      <c r="D17" s="31" t="s">
        <v>1019</v>
      </c>
      <c r="E17" s="31" t="s">
        <v>530</v>
      </c>
      <c r="F17" s="84">
        <v>1715524</v>
      </c>
      <c r="G17" s="32">
        <v>3.76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45497</v>
      </c>
      <c r="B18" s="32">
        <v>544199</v>
      </c>
      <c r="C18" s="31" t="s">
        <v>1045</v>
      </c>
      <c r="D18" s="31" t="s">
        <v>1018</v>
      </c>
      <c r="E18" s="31" t="s">
        <v>529</v>
      </c>
      <c r="F18" s="84">
        <v>121600</v>
      </c>
      <c r="G18" s="32">
        <v>248.94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45497</v>
      </c>
      <c r="B19" s="32">
        <v>544199</v>
      </c>
      <c r="C19" s="31" t="s">
        <v>1045</v>
      </c>
      <c r="D19" s="31" t="s">
        <v>1018</v>
      </c>
      <c r="E19" s="31" t="s">
        <v>530</v>
      </c>
      <c r="F19" s="84">
        <v>116800</v>
      </c>
      <c r="G19" s="32">
        <v>257.11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45497</v>
      </c>
      <c r="B20" s="32">
        <v>543520</v>
      </c>
      <c r="C20" s="31" t="s">
        <v>1094</v>
      </c>
      <c r="D20" s="31" t="s">
        <v>1095</v>
      </c>
      <c r="E20" s="31" t="s">
        <v>530</v>
      </c>
      <c r="F20" s="84">
        <v>100000</v>
      </c>
      <c r="G20" s="32">
        <v>30.4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45497</v>
      </c>
      <c r="B21" s="32">
        <v>524590</v>
      </c>
      <c r="C21" s="31" t="s">
        <v>1096</v>
      </c>
      <c r="D21" s="31" t="s">
        <v>1097</v>
      </c>
      <c r="E21" s="31" t="s">
        <v>529</v>
      </c>
      <c r="F21" s="84">
        <v>17965</v>
      </c>
      <c r="G21" s="32">
        <v>10.050000000000001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45497</v>
      </c>
      <c r="B22" s="32">
        <v>539697</v>
      </c>
      <c r="C22" s="31" t="s">
        <v>1098</v>
      </c>
      <c r="D22" s="31" t="s">
        <v>1099</v>
      </c>
      <c r="E22" s="31" t="s">
        <v>530</v>
      </c>
      <c r="F22" s="84">
        <v>44776</v>
      </c>
      <c r="G22" s="32">
        <v>51.64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45497</v>
      </c>
      <c r="B23" s="32">
        <v>539697</v>
      </c>
      <c r="C23" s="31" t="s">
        <v>1098</v>
      </c>
      <c r="D23" s="31" t="s">
        <v>1100</v>
      </c>
      <c r="E23" s="31" t="s">
        <v>529</v>
      </c>
      <c r="F23" s="84">
        <v>40000</v>
      </c>
      <c r="G23" s="32">
        <v>51.61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45497</v>
      </c>
      <c r="B24" s="32">
        <v>540377</v>
      </c>
      <c r="C24" s="31" t="s">
        <v>1011</v>
      </c>
      <c r="D24" s="31" t="s">
        <v>1101</v>
      </c>
      <c r="E24" s="31" t="s">
        <v>529</v>
      </c>
      <c r="F24" s="84">
        <v>12500000</v>
      </c>
      <c r="G24" s="32">
        <v>1.1399999999999999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45497</v>
      </c>
      <c r="B25" s="32">
        <v>540377</v>
      </c>
      <c r="C25" s="31" t="s">
        <v>1011</v>
      </c>
      <c r="D25" s="31" t="s">
        <v>1101</v>
      </c>
      <c r="E25" s="31" t="s">
        <v>530</v>
      </c>
      <c r="F25" s="84">
        <v>83947</v>
      </c>
      <c r="G25" s="32">
        <v>1.25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45497</v>
      </c>
      <c r="B26" s="32">
        <v>540377</v>
      </c>
      <c r="C26" s="31" t="s">
        <v>1011</v>
      </c>
      <c r="D26" s="31" t="s">
        <v>1102</v>
      </c>
      <c r="E26" s="31" t="s">
        <v>529</v>
      </c>
      <c r="F26" s="84">
        <v>4100010</v>
      </c>
      <c r="G26" s="32">
        <v>1.21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45497</v>
      </c>
      <c r="B27" s="32">
        <v>540377</v>
      </c>
      <c r="C27" s="31" t="s">
        <v>1011</v>
      </c>
      <c r="D27" s="31" t="s">
        <v>1102</v>
      </c>
      <c r="E27" s="31" t="s">
        <v>530</v>
      </c>
      <c r="F27" s="84">
        <v>1200010</v>
      </c>
      <c r="G27" s="32">
        <v>1.26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45497</v>
      </c>
      <c r="B28" s="32">
        <v>540377</v>
      </c>
      <c r="C28" s="31" t="s">
        <v>1011</v>
      </c>
      <c r="D28" s="31" t="s">
        <v>1103</v>
      </c>
      <c r="E28" s="31" t="s">
        <v>530</v>
      </c>
      <c r="F28" s="84">
        <v>20616805</v>
      </c>
      <c r="G28" s="32">
        <v>1.1599999999999999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45497</v>
      </c>
      <c r="B29" s="32">
        <v>539449</v>
      </c>
      <c r="C29" s="31" t="s">
        <v>1061</v>
      </c>
      <c r="D29" s="31" t="s">
        <v>1104</v>
      </c>
      <c r="E29" s="31" t="s">
        <v>530</v>
      </c>
      <c r="F29" s="84">
        <v>77748</v>
      </c>
      <c r="G29" s="32">
        <v>36.520000000000003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45497</v>
      </c>
      <c r="B30" s="32">
        <v>539449</v>
      </c>
      <c r="C30" s="31" t="s">
        <v>1061</v>
      </c>
      <c r="D30" s="31" t="s">
        <v>1062</v>
      </c>
      <c r="E30" s="31" t="s">
        <v>529</v>
      </c>
      <c r="F30" s="84">
        <v>32000</v>
      </c>
      <c r="G30" s="32">
        <v>36.03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45497</v>
      </c>
      <c r="B31" s="32">
        <v>539449</v>
      </c>
      <c r="C31" s="31" t="s">
        <v>1061</v>
      </c>
      <c r="D31" s="31" t="s">
        <v>1105</v>
      </c>
      <c r="E31" s="31" t="s">
        <v>529</v>
      </c>
      <c r="F31" s="84">
        <v>18000</v>
      </c>
      <c r="G31" s="32">
        <v>36.299999999999997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45497</v>
      </c>
      <c r="B32" s="32">
        <v>539449</v>
      </c>
      <c r="C32" s="31" t="s">
        <v>1061</v>
      </c>
      <c r="D32" s="31" t="s">
        <v>1106</v>
      </c>
      <c r="E32" s="31" t="s">
        <v>530</v>
      </c>
      <c r="F32" s="84">
        <v>35000</v>
      </c>
      <c r="G32" s="32">
        <v>36.08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45497</v>
      </c>
      <c r="B33" s="32">
        <v>539449</v>
      </c>
      <c r="C33" s="31" t="s">
        <v>1061</v>
      </c>
      <c r="D33" s="31" t="s">
        <v>1107</v>
      </c>
      <c r="E33" s="31" t="s">
        <v>529</v>
      </c>
      <c r="F33" s="84">
        <v>16000</v>
      </c>
      <c r="G33" s="32">
        <v>38.92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45497</v>
      </c>
      <c r="B34" s="32">
        <v>539449</v>
      </c>
      <c r="C34" s="31" t="s">
        <v>1061</v>
      </c>
      <c r="D34" s="31" t="s">
        <v>1108</v>
      </c>
      <c r="E34" s="31" t="s">
        <v>529</v>
      </c>
      <c r="F34" s="84">
        <v>37383</v>
      </c>
      <c r="G34" s="32">
        <v>35.83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45497</v>
      </c>
      <c r="B35" s="32">
        <v>539449</v>
      </c>
      <c r="C35" s="31" t="s">
        <v>1061</v>
      </c>
      <c r="D35" s="31" t="s">
        <v>1108</v>
      </c>
      <c r="E35" s="31" t="s">
        <v>530</v>
      </c>
      <c r="F35" s="84">
        <v>19593</v>
      </c>
      <c r="G35" s="32">
        <v>38.76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45497</v>
      </c>
      <c r="B36" s="32">
        <v>539449</v>
      </c>
      <c r="C36" s="31" t="s">
        <v>1061</v>
      </c>
      <c r="D36" s="31" t="s">
        <v>886</v>
      </c>
      <c r="E36" s="31" t="s">
        <v>530</v>
      </c>
      <c r="F36" s="84">
        <v>24431</v>
      </c>
      <c r="G36" s="32">
        <v>38.92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45497</v>
      </c>
      <c r="B37" s="32">
        <v>539449</v>
      </c>
      <c r="C37" s="31" t="s">
        <v>1061</v>
      </c>
      <c r="D37" s="31" t="s">
        <v>1109</v>
      </c>
      <c r="E37" s="31" t="s">
        <v>529</v>
      </c>
      <c r="F37" s="84">
        <v>16000</v>
      </c>
      <c r="G37" s="32">
        <v>36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45497</v>
      </c>
      <c r="B38" s="32">
        <v>539449</v>
      </c>
      <c r="C38" s="31" t="s">
        <v>1061</v>
      </c>
      <c r="D38" s="31" t="s">
        <v>1110</v>
      </c>
      <c r="E38" s="31" t="s">
        <v>530</v>
      </c>
      <c r="F38" s="84">
        <v>54599</v>
      </c>
      <c r="G38" s="32">
        <v>35.97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45497</v>
      </c>
      <c r="B39" s="32">
        <v>536709</v>
      </c>
      <c r="C39" s="31" t="s">
        <v>1063</v>
      </c>
      <c r="D39" s="31" t="s">
        <v>1111</v>
      </c>
      <c r="E39" s="31" t="s">
        <v>530</v>
      </c>
      <c r="F39" s="84">
        <v>140000</v>
      </c>
      <c r="G39" s="32">
        <v>14.17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45497</v>
      </c>
      <c r="B40" s="32">
        <v>523840</v>
      </c>
      <c r="C40" s="31" t="s">
        <v>1112</v>
      </c>
      <c r="D40" s="31" t="s">
        <v>1113</v>
      </c>
      <c r="E40" s="31" t="s">
        <v>530</v>
      </c>
      <c r="F40" s="84">
        <v>151016</v>
      </c>
      <c r="G40" s="32">
        <v>39.700000000000003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45497</v>
      </c>
      <c r="B41" s="32">
        <v>543286</v>
      </c>
      <c r="C41" s="31" t="s">
        <v>1114</v>
      </c>
      <c r="D41" s="31" t="s">
        <v>1115</v>
      </c>
      <c r="E41" s="31" t="s">
        <v>530</v>
      </c>
      <c r="F41" s="84">
        <v>30000</v>
      </c>
      <c r="G41" s="32">
        <v>9.5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45497</v>
      </c>
      <c r="B42" s="32">
        <v>543286</v>
      </c>
      <c r="C42" s="31" t="s">
        <v>1114</v>
      </c>
      <c r="D42" s="31" t="s">
        <v>1116</v>
      </c>
      <c r="E42" s="31" t="s">
        <v>529</v>
      </c>
      <c r="F42" s="84">
        <v>30000</v>
      </c>
      <c r="G42" s="32">
        <v>9.5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45497</v>
      </c>
      <c r="B43" s="32">
        <v>531784</v>
      </c>
      <c r="C43" s="31" t="s">
        <v>1117</v>
      </c>
      <c r="D43" s="31" t="s">
        <v>1118</v>
      </c>
      <c r="E43" s="31" t="s">
        <v>530</v>
      </c>
      <c r="F43" s="84">
        <v>1199900</v>
      </c>
      <c r="G43" s="32">
        <v>1.35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45497</v>
      </c>
      <c r="B44" s="32">
        <v>535730</v>
      </c>
      <c r="C44" s="31" t="s">
        <v>1020</v>
      </c>
      <c r="D44" s="31" t="s">
        <v>1119</v>
      </c>
      <c r="E44" s="31" t="s">
        <v>530</v>
      </c>
      <c r="F44" s="84">
        <v>1</v>
      </c>
      <c r="G44" s="32">
        <v>1.71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45497</v>
      </c>
      <c r="B45" s="32">
        <v>535730</v>
      </c>
      <c r="C45" s="31" t="s">
        <v>1020</v>
      </c>
      <c r="D45" s="31" t="s">
        <v>1119</v>
      </c>
      <c r="E45" s="31" t="s">
        <v>529</v>
      </c>
      <c r="F45" s="84">
        <v>2630390</v>
      </c>
      <c r="G45" s="32">
        <v>1.71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45497</v>
      </c>
      <c r="B46" s="32">
        <v>535730</v>
      </c>
      <c r="C46" s="31" t="s">
        <v>1020</v>
      </c>
      <c r="D46" s="31" t="s">
        <v>1034</v>
      </c>
      <c r="E46" s="31" t="s">
        <v>530</v>
      </c>
      <c r="F46" s="84">
        <v>6825898</v>
      </c>
      <c r="G46" s="32">
        <v>1.71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45497</v>
      </c>
      <c r="B47" s="32">
        <v>535730</v>
      </c>
      <c r="C47" s="31" t="s">
        <v>1020</v>
      </c>
      <c r="D47" s="31" t="s">
        <v>1120</v>
      </c>
      <c r="E47" s="31" t="s">
        <v>530</v>
      </c>
      <c r="F47" s="84">
        <v>28116514</v>
      </c>
      <c r="G47" s="32">
        <v>1.71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45497</v>
      </c>
      <c r="B48" s="32">
        <v>534422</v>
      </c>
      <c r="C48" s="31" t="s">
        <v>1121</v>
      </c>
      <c r="D48" s="31" t="s">
        <v>1122</v>
      </c>
      <c r="E48" s="31" t="s">
        <v>529</v>
      </c>
      <c r="F48" s="84">
        <v>110875</v>
      </c>
      <c r="G48" s="32">
        <v>6.01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45497</v>
      </c>
      <c r="B49" s="32">
        <v>534422</v>
      </c>
      <c r="C49" s="31" t="s">
        <v>1121</v>
      </c>
      <c r="D49" s="31" t="s">
        <v>1123</v>
      </c>
      <c r="E49" s="31" t="s">
        <v>529</v>
      </c>
      <c r="F49" s="84">
        <v>150</v>
      </c>
      <c r="G49" s="32">
        <v>5.81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45497</v>
      </c>
      <c r="B50" s="32">
        <v>534422</v>
      </c>
      <c r="C50" s="31" t="s">
        <v>1121</v>
      </c>
      <c r="D50" s="31" t="s">
        <v>1123</v>
      </c>
      <c r="E50" s="31" t="s">
        <v>530</v>
      </c>
      <c r="F50" s="84">
        <v>100000</v>
      </c>
      <c r="G50" s="32">
        <v>6.01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45497</v>
      </c>
      <c r="B51" s="32">
        <v>514060</v>
      </c>
      <c r="C51" s="31" t="s">
        <v>1124</v>
      </c>
      <c r="D51" s="31" t="s">
        <v>1125</v>
      </c>
      <c r="E51" s="31" t="s">
        <v>530</v>
      </c>
      <c r="F51" s="84">
        <v>187637</v>
      </c>
      <c r="G51" s="32">
        <v>18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45497</v>
      </c>
      <c r="B52" s="32">
        <v>514060</v>
      </c>
      <c r="C52" s="31" t="s">
        <v>1124</v>
      </c>
      <c r="D52" s="31" t="s">
        <v>1126</v>
      </c>
      <c r="E52" s="31" t="s">
        <v>529</v>
      </c>
      <c r="F52" s="84">
        <v>113000</v>
      </c>
      <c r="G52" s="32">
        <v>18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45497</v>
      </c>
      <c r="B53" s="32">
        <v>538895</v>
      </c>
      <c r="C53" s="31" t="s">
        <v>1064</v>
      </c>
      <c r="D53" s="31" t="s">
        <v>1065</v>
      </c>
      <c r="E53" s="31" t="s">
        <v>530</v>
      </c>
      <c r="F53" s="84">
        <v>124048</v>
      </c>
      <c r="G53" s="32">
        <v>22.79</v>
      </c>
      <c r="H53" s="32" t="s">
        <v>325</v>
      </c>
    </row>
    <row r="54" spans="1:28" ht="15" customHeight="1">
      <c r="A54" s="83">
        <v>45497</v>
      </c>
      <c r="B54" s="32">
        <v>539594</v>
      </c>
      <c r="C54" s="31" t="s">
        <v>1127</v>
      </c>
      <c r="D54" s="31" t="s">
        <v>1128</v>
      </c>
      <c r="E54" s="31" t="s">
        <v>530</v>
      </c>
      <c r="F54" s="84">
        <v>14300000</v>
      </c>
      <c r="G54" s="32">
        <v>16.86</v>
      </c>
      <c r="H54" s="32" t="s">
        <v>325</v>
      </c>
    </row>
    <row r="55" spans="1:28" ht="15" customHeight="1">
      <c r="A55" s="83">
        <v>45497</v>
      </c>
      <c r="B55" s="32">
        <v>539594</v>
      </c>
      <c r="C55" s="31" t="s">
        <v>1127</v>
      </c>
      <c r="D55" s="31" t="s">
        <v>1129</v>
      </c>
      <c r="E55" s="31" t="s">
        <v>529</v>
      </c>
      <c r="F55" s="84">
        <v>10000000</v>
      </c>
      <c r="G55" s="32">
        <v>16.850000000000001</v>
      </c>
      <c r="H55" s="32" t="s">
        <v>325</v>
      </c>
    </row>
    <row r="56" spans="1:28" ht="15" customHeight="1">
      <c r="A56" s="83">
        <v>45497</v>
      </c>
      <c r="B56" s="32">
        <v>535910</v>
      </c>
      <c r="C56" s="31" t="s">
        <v>1130</v>
      </c>
      <c r="D56" s="31" t="s">
        <v>1131</v>
      </c>
      <c r="E56" s="31" t="s">
        <v>530</v>
      </c>
      <c r="F56" s="84">
        <v>75000</v>
      </c>
      <c r="G56" s="32">
        <v>187.96</v>
      </c>
      <c r="H56" s="32" t="s">
        <v>325</v>
      </c>
    </row>
    <row r="57" spans="1:28" ht="15" customHeight="1">
      <c r="A57" s="83">
        <v>45497</v>
      </c>
      <c r="B57" s="32">
        <v>505797</v>
      </c>
      <c r="C57" s="31" t="s">
        <v>1132</v>
      </c>
      <c r="D57" s="31" t="s">
        <v>1133</v>
      </c>
      <c r="E57" s="31" t="s">
        <v>530</v>
      </c>
      <c r="F57" s="84">
        <v>21703</v>
      </c>
      <c r="G57" s="32">
        <v>35.96</v>
      </c>
      <c r="H57" s="32" t="s">
        <v>325</v>
      </c>
    </row>
    <row r="58" spans="1:28" ht="15" customHeight="1">
      <c r="A58" s="83">
        <v>45497</v>
      </c>
      <c r="B58" s="32">
        <v>543207</v>
      </c>
      <c r="C58" s="31" t="s">
        <v>1046</v>
      </c>
      <c r="D58" s="31" t="s">
        <v>1066</v>
      </c>
      <c r="E58" s="31" t="s">
        <v>530</v>
      </c>
      <c r="F58" s="84">
        <v>73894</v>
      </c>
      <c r="G58" s="32">
        <v>11.49</v>
      </c>
      <c r="H58" s="32" t="s">
        <v>325</v>
      </c>
    </row>
    <row r="59" spans="1:28" ht="15" customHeight="1">
      <c r="A59" s="83">
        <v>45497</v>
      </c>
      <c r="B59" s="32">
        <v>531494</v>
      </c>
      <c r="C59" s="31" t="s">
        <v>1134</v>
      </c>
      <c r="D59" s="31" t="s">
        <v>1135</v>
      </c>
      <c r="E59" s="31" t="s">
        <v>530</v>
      </c>
      <c r="F59" s="84">
        <v>1370390</v>
      </c>
      <c r="G59" s="32">
        <v>12.55</v>
      </c>
      <c r="H59" s="32" t="s">
        <v>325</v>
      </c>
    </row>
    <row r="60" spans="1:28" ht="15" customHeight="1">
      <c r="A60" s="83">
        <v>45497</v>
      </c>
      <c r="B60" s="32">
        <v>540243</v>
      </c>
      <c r="C60" s="31" t="s">
        <v>1136</v>
      </c>
      <c r="D60" s="31" t="s">
        <v>1137</v>
      </c>
      <c r="E60" s="31" t="s">
        <v>529</v>
      </c>
      <c r="F60" s="84">
        <v>62660</v>
      </c>
      <c r="G60" s="32">
        <v>28.41</v>
      </c>
      <c r="H60" s="32" t="s">
        <v>325</v>
      </c>
    </row>
    <row r="61" spans="1:28" ht="15" customHeight="1">
      <c r="A61" s="83">
        <v>45497</v>
      </c>
      <c r="B61" s="32">
        <v>540243</v>
      </c>
      <c r="C61" s="31" t="s">
        <v>1136</v>
      </c>
      <c r="D61" s="31" t="s">
        <v>886</v>
      </c>
      <c r="E61" s="31" t="s">
        <v>530</v>
      </c>
      <c r="F61" s="84">
        <v>45369</v>
      </c>
      <c r="G61" s="32">
        <v>28.37</v>
      </c>
      <c r="H61" s="32" t="s">
        <v>325</v>
      </c>
    </row>
    <row r="62" spans="1:28" ht="15" customHeight="1">
      <c r="A62" s="83">
        <v>45497</v>
      </c>
      <c r="B62" s="32">
        <v>544100</v>
      </c>
      <c r="C62" s="31" t="s">
        <v>1052</v>
      </c>
      <c r="D62" s="31" t="s">
        <v>888</v>
      </c>
      <c r="E62" s="31" t="s">
        <v>529</v>
      </c>
      <c r="F62" s="84">
        <v>477946</v>
      </c>
      <c r="G62" s="32">
        <v>76.459999999999994</v>
      </c>
      <c r="H62" s="32" t="s">
        <v>325</v>
      </c>
    </row>
    <row r="63" spans="1:28" ht="15" customHeight="1">
      <c r="A63" s="83">
        <v>45497</v>
      </c>
      <c r="B63" s="32">
        <v>544100</v>
      </c>
      <c r="C63" s="31" t="s">
        <v>1052</v>
      </c>
      <c r="D63" s="31" t="s">
        <v>888</v>
      </c>
      <c r="E63" s="31" t="s">
        <v>530</v>
      </c>
      <c r="F63" s="84">
        <v>186808</v>
      </c>
      <c r="G63" s="32">
        <v>75.81</v>
      </c>
      <c r="H63" s="32" t="s">
        <v>325</v>
      </c>
    </row>
    <row r="64" spans="1:28" ht="15" customHeight="1">
      <c r="A64" s="83">
        <v>45497</v>
      </c>
      <c r="B64" s="32">
        <v>511557</v>
      </c>
      <c r="C64" s="31" t="s">
        <v>1138</v>
      </c>
      <c r="D64" s="31" t="s">
        <v>1139</v>
      </c>
      <c r="E64" s="31" t="s">
        <v>529</v>
      </c>
      <c r="F64" s="84">
        <v>1455000</v>
      </c>
      <c r="G64" s="32">
        <v>1.06</v>
      </c>
      <c r="H64" s="32" t="s">
        <v>325</v>
      </c>
    </row>
    <row r="65" spans="1:8" ht="15" customHeight="1">
      <c r="A65" s="83">
        <v>45497</v>
      </c>
      <c r="B65" s="32">
        <v>511557</v>
      </c>
      <c r="C65" s="31" t="s">
        <v>1138</v>
      </c>
      <c r="D65" s="31" t="s">
        <v>1140</v>
      </c>
      <c r="E65" s="31" t="s">
        <v>530</v>
      </c>
      <c r="F65" s="84">
        <v>1455000</v>
      </c>
      <c r="G65" s="32">
        <v>1.06</v>
      </c>
      <c r="H65" s="32" t="s">
        <v>325</v>
      </c>
    </row>
    <row r="66" spans="1:8" ht="15" customHeight="1">
      <c r="A66" s="83">
        <v>45497</v>
      </c>
      <c r="B66" s="32">
        <v>541601</v>
      </c>
      <c r="C66" s="31" t="s">
        <v>1141</v>
      </c>
      <c r="D66" s="31" t="s">
        <v>1142</v>
      </c>
      <c r="E66" s="31" t="s">
        <v>530</v>
      </c>
      <c r="F66" s="84">
        <v>4800000</v>
      </c>
      <c r="G66" s="32">
        <v>4.1500000000000004</v>
      </c>
      <c r="H66" s="32" t="s">
        <v>325</v>
      </c>
    </row>
    <row r="67" spans="1:8" ht="15" customHeight="1">
      <c r="A67" s="83">
        <v>45497</v>
      </c>
      <c r="B67" s="32">
        <v>533285</v>
      </c>
      <c r="C67" s="31" t="s">
        <v>1143</v>
      </c>
      <c r="D67" s="31" t="s">
        <v>1144</v>
      </c>
      <c r="E67" s="31" t="s">
        <v>530</v>
      </c>
      <c r="F67" s="84">
        <v>285010</v>
      </c>
      <c r="G67" s="32">
        <v>157.81</v>
      </c>
      <c r="H67" s="32" t="s">
        <v>325</v>
      </c>
    </row>
    <row r="68" spans="1:8" ht="15" customHeight="1">
      <c r="A68" s="83">
        <v>45497</v>
      </c>
      <c r="B68" s="32">
        <v>543256</v>
      </c>
      <c r="C68" s="31" t="s">
        <v>1145</v>
      </c>
      <c r="D68" s="31" t="s">
        <v>1146</v>
      </c>
      <c r="E68" s="31" t="s">
        <v>529</v>
      </c>
      <c r="F68" s="84">
        <v>56700</v>
      </c>
      <c r="G68" s="32">
        <v>17.62</v>
      </c>
      <c r="H68" s="32" t="s">
        <v>325</v>
      </c>
    </row>
    <row r="69" spans="1:8" ht="15" customHeight="1">
      <c r="A69" s="83">
        <v>45497</v>
      </c>
      <c r="B69" s="32">
        <v>543256</v>
      </c>
      <c r="C69" s="31" t="s">
        <v>1145</v>
      </c>
      <c r="D69" s="31" t="s">
        <v>1147</v>
      </c>
      <c r="E69" s="31" t="s">
        <v>529</v>
      </c>
      <c r="F69" s="84">
        <v>56700</v>
      </c>
      <c r="G69" s="32">
        <v>17.63</v>
      </c>
      <c r="H69" s="32" t="s">
        <v>325</v>
      </c>
    </row>
    <row r="70" spans="1:8" ht="15" customHeight="1">
      <c r="A70" s="83">
        <v>45497</v>
      </c>
      <c r="B70" s="32">
        <v>543256</v>
      </c>
      <c r="C70" s="31" t="s">
        <v>1145</v>
      </c>
      <c r="D70" s="31" t="s">
        <v>1148</v>
      </c>
      <c r="E70" s="31" t="s">
        <v>530</v>
      </c>
      <c r="F70" s="84">
        <v>161150</v>
      </c>
      <c r="G70" s="32">
        <v>17.68</v>
      </c>
      <c r="H70" s="32" t="s">
        <v>325</v>
      </c>
    </row>
    <row r="71" spans="1:8" ht="15" customHeight="1">
      <c r="A71" s="83">
        <v>45497</v>
      </c>
      <c r="B71" s="32">
        <v>519191</v>
      </c>
      <c r="C71" s="31" t="s">
        <v>1149</v>
      </c>
      <c r="D71" s="31" t="s">
        <v>1150</v>
      </c>
      <c r="E71" s="31" t="s">
        <v>530</v>
      </c>
      <c r="F71" s="84">
        <v>64700</v>
      </c>
      <c r="G71" s="32">
        <v>9.56</v>
      </c>
      <c r="H71" s="32" t="s">
        <v>325</v>
      </c>
    </row>
    <row r="72" spans="1:8" ht="15" customHeight="1">
      <c r="A72" s="83">
        <v>45497</v>
      </c>
      <c r="B72" s="32">
        <v>531893</v>
      </c>
      <c r="C72" s="31" t="s">
        <v>1068</v>
      </c>
      <c r="D72" s="31" t="s">
        <v>1069</v>
      </c>
      <c r="E72" s="31" t="s">
        <v>530</v>
      </c>
      <c r="F72" s="84">
        <v>5998682</v>
      </c>
      <c r="G72" s="32">
        <v>0.63</v>
      </c>
      <c r="H72" s="32" t="s">
        <v>325</v>
      </c>
    </row>
    <row r="73" spans="1:8" ht="15" customHeight="1">
      <c r="A73" s="83">
        <v>45497</v>
      </c>
      <c r="B73" s="32">
        <v>508905</v>
      </c>
      <c r="C73" s="31" t="s">
        <v>1151</v>
      </c>
      <c r="D73" s="31" t="s">
        <v>1152</v>
      </c>
      <c r="E73" s="31" t="s">
        <v>530</v>
      </c>
      <c r="F73" s="84">
        <v>30400</v>
      </c>
      <c r="G73" s="32">
        <v>47.52</v>
      </c>
      <c r="H73" s="32" t="s">
        <v>325</v>
      </c>
    </row>
    <row r="74" spans="1:8" ht="15" customHeight="1">
      <c r="A74" s="83">
        <v>45497</v>
      </c>
      <c r="B74" s="32">
        <v>539217</v>
      </c>
      <c r="C74" s="31" t="s">
        <v>1047</v>
      </c>
      <c r="D74" s="31" t="s">
        <v>1070</v>
      </c>
      <c r="E74" s="31" t="s">
        <v>530</v>
      </c>
      <c r="F74" s="84">
        <v>4277930</v>
      </c>
      <c r="G74" s="32">
        <v>2.27</v>
      </c>
      <c r="H74" s="32" t="s">
        <v>325</v>
      </c>
    </row>
    <row r="75" spans="1:8" ht="15" customHeight="1">
      <c r="A75" s="83">
        <v>45497</v>
      </c>
      <c r="B75" s="32">
        <v>539217</v>
      </c>
      <c r="C75" s="31" t="s">
        <v>1047</v>
      </c>
      <c r="D75" s="31" t="s">
        <v>1153</v>
      </c>
      <c r="E75" s="31" t="s">
        <v>530</v>
      </c>
      <c r="F75" s="84">
        <v>3771896</v>
      </c>
      <c r="G75" s="32">
        <v>2.16</v>
      </c>
      <c r="H75" s="32" t="s">
        <v>325</v>
      </c>
    </row>
    <row r="76" spans="1:8" ht="15" customHeight="1">
      <c r="A76" s="83">
        <v>45497</v>
      </c>
      <c r="B76" s="32">
        <v>539217</v>
      </c>
      <c r="C76" s="31" t="s">
        <v>1047</v>
      </c>
      <c r="D76" s="31" t="s">
        <v>1154</v>
      </c>
      <c r="E76" s="31" t="s">
        <v>530</v>
      </c>
      <c r="F76" s="84">
        <v>16000000</v>
      </c>
      <c r="G76" s="32">
        <v>2.38</v>
      </c>
      <c r="H76" s="32" t="s">
        <v>325</v>
      </c>
    </row>
    <row r="77" spans="1:8" ht="15" customHeight="1">
      <c r="A77" s="83">
        <v>45497</v>
      </c>
      <c r="B77" s="32">
        <v>539217</v>
      </c>
      <c r="C77" s="31" t="s">
        <v>1047</v>
      </c>
      <c r="D77" s="31" t="s">
        <v>1155</v>
      </c>
      <c r="E77" s="31" t="s">
        <v>530</v>
      </c>
      <c r="F77" s="84">
        <v>10838017</v>
      </c>
      <c r="G77" s="32">
        <v>2.38</v>
      </c>
      <c r="H77" s="32" t="s">
        <v>325</v>
      </c>
    </row>
    <row r="78" spans="1:8" ht="15" customHeight="1">
      <c r="A78" s="83">
        <v>45497</v>
      </c>
      <c r="B78" s="32">
        <v>540914</v>
      </c>
      <c r="C78" s="31" t="s">
        <v>1071</v>
      </c>
      <c r="D78" s="31" t="s">
        <v>1156</v>
      </c>
      <c r="E78" s="31" t="s">
        <v>529</v>
      </c>
      <c r="F78" s="84">
        <v>342679</v>
      </c>
      <c r="G78" s="32">
        <v>11.35</v>
      </c>
      <c r="H78" s="32" t="s">
        <v>325</v>
      </c>
    </row>
    <row r="79" spans="1:8" ht="15" customHeight="1">
      <c r="A79" s="83">
        <v>45497</v>
      </c>
      <c r="B79" s="32">
        <v>540914</v>
      </c>
      <c r="C79" s="31" t="s">
        <v>1071</v>
      </c>
      <c r="D79" s="31" t="s">
        <v>1156</v>
      </c>
      <c r="E79" s="31" t="s">
        <v>530</v>
      </c>
      <c r="F79" s="84">
        <v>188518</v>
      </c>
      <c r="G79" s="32">
        <v>11</v>
      </c>
      <c r="H79" s="32" t="s">
        <v>325</v>
      </c>
    </row>
    <row r="80" spans="1:8" ht="15" customHeight="1">
      <c r="A80" s="83">
        <v>45497</v>
      </c>
      <c r="B80" s="32">
        <v>540914</v>
      </c>
      <c r="C80" s="31" t="s">
        <v>1071</v>
      </c>
      <c r="D80" s="31" t="s">
        <v>1157</v>
      </c>
      <c r="E80" s="31" t="s">
        <v>529</v>
      </c>
      <c r="F80" s="84">
        <v>90000</v>
      </c>
      <c r="G80" s="32">
        <v>10.99</v>
      </c>
      <c r="H80" s="32" t="s">
        <v>325</v>
      </c>
    </row>
    <row r="81" spans="1:8" ht="15" customHeight="1">
      <c r="A81" s="83">
        <v>45497</v>
      </c>
      <c r="B81" s="32">
        <v>540914</v>
      </c>
      <c r="C81" s="31" t="s">
        <v>1071</v>
      </c>
      <c r="D81" s="31" t="s">
        <v>1158</v>
      </c>
      <c r="E81" s="31" t="s">
        <v>529</v>
      </c>
      <c r="F81" s="84">
        <v>90000</v>
      </c>
      <c r="G81" s="32">
        <v>11</v>
      </c>
      <c r="H81" s="32" t="s">
        <v>325</v>
      </c>
    </row>
    <row r="82" spans="1:8" ht="15" customHeight="1">
      <c r="A82" s="83">
        <v>45497</v>
      </c>
      <c r="B82" s="32">
        <v>513575</v>
      </c>
      <c r="C82" s="31" t="s">
        <v>1159</v>
      </c>
      <c r="D82" s="31" t="s">
        <v>1160</v>
      </c>
      <c r="E82" s="31" t="s">
        <v>530</v>
      </c>
      <c r="F82" s="84">
        <v>30775</v>
      </c>
      <c r="G82" s="32">
        <v>45.67</v>
      </c>
      <c r="H82" s="32" t="s">
        <v>325</v>
      </c>
    </row>
    <row r="83" spans="1:8" ht="15" customHeight="1">
      <c r="A83" s="83">
        <v>45497</v>
      </c>
      <c r="B83" s="32">
        <v>513575</v>
      </c>
      <c r="C83" s="31" t="s">
        <v>1159</v>
      </c>
      <c r="D83" s="31" t="s">
        <v>1161</v>
      </c>
      <c r="E83" s="31" t="s">
        <v>530</v>
      </c>
      <c r="F83" s="84">
        <v>44907</v>
      </c>
      <c r="G83" s="32">
        <v>45.59</v>
      </c>
      <c r="H83" s="32" t="s">
        <v>325</v>
      </c>
    </row>
    <row r="84" spans="1:8" ht="15" customHeight="1">
      <c r="A84" s="83">
        <v>45497</v>
      </c>
      <c r="B84" s="32">
        <v>542025</v>
      </c>
      <c r="C84" s="31" t="s">
        <v>1162</v>
      </c>
      <c r="D84" s="31" t="s">
        <v>1163</v>
      </c>
      <c r="E84" s="31" t="s">
        <v>530</v>
      </c>
      <c r="F84" s="84">
        <v>912000</v>
      </c>
      <c r="G84" s="32">
        <v>0.83</v>
      </c>
      <c r="H84" s="32" t="s">
        <v>325</v>
      </c>
    </row>
    <row r="85" spans="1:8" ht="15" customHeight="1">
      <c r="A85" s="83">
        <v>45497</v>
      </c>
      <c r="B85" s="32">
        <v>543745</v>
      </c>
      <c r="C85" s="31" t="s">
        <v>1012</v>
      </c>
      <c r="D85" s="31" t="s">
        <v>1072</v>
      </c>
      <c r="E85" s="31" t="s">
        <v>529</v>
      </c>
      <c r="F85" s="84">
        <v>1926000</v>
      </c>
      <c r="G85" s="32">
        <v>12.04</v>
      </c>
      <c r="H85" s="32" t="s">
        <v>325</v>
      </c>
    </row>
    <row r="86" spans="1:8" ht="15" customHeight="1">
      <c r="A86" s="83">
        <v>45497</v>
      </c>
      <c r="B86" s="32">
        <v>543745</v>
      </c>
      <c r="C86" s="31" t="s">
        <v>1012</v>
      </c>
      <c r="D86" s="31" t="s">
        <v>1164</v>
      </c>
      <c r="E86" s="31" t="s">
        <v>530</v>
      </c>
      <c r="F86" s="84">
        <v>2394000</v>
      </c>
      <c r="G86" s="32">
        <v>11.97</v>
      </c>
      <c r="H86" s="32" t="s">
        <v>325</v>
      </c>
    </row>
    <row r="87" spans="1:8" ht="15" customHeight="1">
      <c r="A87" s="83">
        <v>45497</v>
      </c>
      <c r="B87" s="32">
        <v>544214</v>
      </c>
      <c r="C87" s="31" t="s">
        <v>1048</v>
      </c>
      <c r="D87" s="31" t="s">
        <v>1067</v>
      </c>
      <c r="E87" s="31" t="s">
        <v>530</v>
      </c>
      <c r="F87" s="84">
        <v>98000</v>
      </c>
      <c r="G87" s="32">
        <v>72.88</v>
      </c>
      <c r="H87" s="32" t="s">
        <v>325</v>
      </c>
    </row>
    <row r="88" spans="1:8" ht="15" customHeight="1">
      <c r="A88" s="83">
        <v>45497</v>
      </c>
      <c r="B88" s="32">
        <v>536264</v>
      </c>
      <c r="C88" s="31" t="s">
        <v>1165</v>
      </c>
      <c r="D88" s="31" t="s">
        <v>1166</v>
      </c>
      <c r="E88" s="31" t="s">
        <v>530</v>
      </c>
      <c r="F88" s="84">
        <v>1469033</v>
      </c>
      <c r="G88" s="32">
        <v>32.9</v>
      </c>
      <c r="H88" s="32" t="s">
        <v>325</v>
      </c>
    </row>
    <row r="89" spans="1:8" ht="15" customHeight="1">
      <c r="A89" s="83">
        <v>45497</v>
      </c>
      <c r="B89" s="32">
        <v>536264</v>
      </c>
      <c r="C89" s="31" t="s">
        <v>1165</v>
      </c>
      <c r="D89" s="31" t="s">
        <v>1167</v>
      </c>
      <c r="E89" s="31" t="s">
        <v>529</v>
      </c>
      <c r="F89" s="84">
        <v>1969033</v>
      </c>
      <c r="G89" s="32">
        <v>32.9</v>
      </c>
      <c r="H89" s="32" t="s">
        <v>325</v>
      </c>
    </row>
    <row r="90" spans="1:8" ht="15" customHeight="1">
      <c r="A90" s="83">
        <v>45497</v>
      </c>
      <c r="B90" s="32">
        <v>542765</v>
      </c>
      <c r="C90" s="31" t="s">
        <v>1168</v>
      </c>
      <c r="D90" s="31" t="s">
        <v>1072</v>
      </c>
      <c r="E90" s="31" t="s">
        <v>529</v>
      </c>
      <c r="F90" s="84">
        <v>2500</v>
      </c>
      <c r="G90" s="32">
        <v>331.56</v>
      </c>
      <c r="H90" s="32" t="s">
        <v>325</v>
      </c>
    </row>
    <row r="91" spans="1:8" ht="15" customHeight="1">
      <c r="A91" s="83">
        <v>45497</v>
      </c>
      <c r="B91" s="32">
        <v>542765</v>
      </c>
      <c r="C91" s="31" t="s">
        <v>1168</v>
      </c>
      <c r="D91" s="31" t="s">
        <v>1169</v>
      </c>
      <c r="E91" s="31" t="s">
        <v>530</v>
      </c>
      <c r="F91" s="84">
        <v>2500</v>
      </c>
      <c r="G91" s="32">
        <v>315.2</v>
      </c>
      <c r="H91" s="32" t="s">
        <v>325</v>
      </c>
    </row>
    <row r="92" spans="1:8" ht="15" customHeight="1">
      <c r="A92" s="83">
        <v>45497</v>
      </c>
      <c r="B92" s="32">
        <v>539040</v>
      </c>
      <c r="C92" s="31" t="s">
        <v>1029</v>
      </c>
      <c r="D92" s="31" t="s">
        <v>1030</v>
      </c>
      <c r="E92" s="31" t="s">
        <v>529</v>
      </c>
      <c r="F92" s="84">
        <v>199643</v>
      </c>
      <c r="G92" s="32">
        <v>22.35</v>
      </c>
      <c r="H92" s="32" t="s">
        <v>325</v>
      </c>
    </row>
    <row r="93" spans="1:8" ht="15" customHeight="1">
      <c r="A93" s="83">
        <v>45497</v>
      </c>
      <c r="B93" s="32">
        <v>539040</v>
      </c>
      <c r="C93" s="31" t="s">
        <v>1029</v>
      </c>
      <c r="D93" s="31" t="s">
        <v>1170</v>
      </c>
      <c r="E93" s="31" t="s">
        <v>530</v>
      </c>
      <c r="F93" s="84">
        <v>550000</v>
      </c>
      <c r="G93" s="32">
        <v>22.35</v>
      </c>
      <c r="H93" s="32" t="s">
        <v>325</v>
      </c>
    </row>
    <row r="94" spans="1:8" ht="15" customHeight="1">
      <c r="A94" s="83">
        <v>45497</v>
      </c>
      <c r="B94" s="32">
        <v>539040</v>
      </c>
      <c r="C94" s="31" t="s">
        <v>1029</v>
      </c>
      <c r="D94" s="31" t="s">
        <v>1171</v>
      </c>
      <c r="E94" s="31" t="s">
        <v>530</v>
      </c>
      <c r="F94" s="84">
        <v>650000</v>
      </c>
      <c r="G94" s="32">
        <v>22.35</v>
      </c>
      <c r="H94" s="32" t="s">
        <v>325</v>
      </c>
    </row>
    <row r="95" spans="1:8" ht="15" customHeight="1">
      <c r="A95" s="83">
        <v>45497</v>
      </c>
      <c r="B95" s="32">
        <v>539040</v>
      </c>
      <c r="C95" s="31" t="s">
        <v>1029</v>
      </c>
      <c r="D95" s="31" t="s">
        <v>1073</v>
      </c>
      <c r="E95" s="31" t="s">
        <v>529</v>
      </c>
      <c r="F95" s="84">
        <v>300000</v>
      </c>
      <c r="G95" s="32">
        <v>22.35</v>
      </c>
      <c r="H95" s="32" t="s">
        <v>325</v>
      </c>
    </row>
    <row r="96" spans="1:8" ht="15" customHeight="1">
      <c r="A96" s="83">
        <v>45497</v>
      </c>
      <c r="B96" s="32">
        <v>539291</v>
      </c>
      <c r="C96" s="31" t="s">
        <v>1172</v>
      </c>
      <c r="D96" s="31" t="s">
        <v>1173</v>
      </c>
      <c r="E96" s="31" t="s">
        <v>530</v>
      </c>
      <c r="F96" s="84">
        <v>95000</v>
      </c>
      <c r="G96" s="32">
        <v>22.15</v>
      </c>
      <c r="H96" s="32" t="s">
        <v>325</v>
      </c>
    </row>
    <row r="97" spans="1:8" ht="15" customHeight="1">
      <c r="A97" s="83">
        <v>45497</v>
      </c>
      <c r="B97" s="32">
        <v>539291</v>
      </c>
      <c r="C97" s="31" t="s">
        <v>1172</v>
      </c>
      <c r="D97" s="31" t="s">
        <v>1174</v>
      </c>
      <c r="E97" s="31" t="s">
        <v>530</v>
      </c>
      <c r="F97" s="84">
        <v>200000</v>
      </c>
      <c r="G97" s="32">
        <v>23.95</v>
      </c>
      <c r="H97" s="32" t="s">
        <v>325</v>
      </c>
    </row>
    <row r="98" spans="1:8" ht="15" customHeight="1">
      <c r="A98" s="83">
        <v>45497</v>
      </c>
      <c r="B98" s="32">
        <v>539291</v>
      </c>
      <c r="C98" s="31" t="s">
        <v>1172</v>
      </c>
      <c r="D98" s="31" t="s">
        <v>1175</v>
      </c>
      <c r="E98" s="31" t="s">
        <v>530</v>
      </c>
      <c r="F98" s="84">
        <v>205000</v>
      </c>
      <c r="G98" s="32">
        <v>23.12</v>
      </c>
      <c r="H98" s="32" t="s">
        <v>325</v>
      </c>
    </row>
    <row r="99" spans="1:8" ht="15" customHeight="1">
      <c r="A99" s="83">
        <v>45497</v>
      </c>
      <c r="B99" s="32">
        <v>539291</v>
      </c>
      <c r="C99" s="31" t="s">
        <v>1172</v>
      </c>
      <c r="D99" s="31" t="s">
        <v>1066</v>
      </c>
      <c r="E99" s="31" t="s">
        <v>529</v>
      </c>
      <c r="F99" s="84">
        <v>171000</v>
      </c>
      <c r="G99" s="32">
        <v>22.09</v>
      </c>
      <c r="H99" s="32" t="s">
        <v>325</v>
      </c>
    </row>
    <row r="100" spans="1:8" ht="15" customHeight="1">
      <c r="A100" s="83">
        <v>45497</v>
      </c>
      <c r="B100" s="32">
        <v>539291</v>
      </c>
      <c r="C100" s="31" t="s">
        <v>1172</v>
      </c>
      <c r="D100" s="31" t="s">
        <v>1175</v>
      </c>
      <c r="E100" s="31" t="s">
        <v>529</v>
      </c>
      <c r="F100" s="84">
        <v>102663</v>
      </c>
      <c r="G100" s="32">
        <v>21.67</v>
      </c>
      <c r="H100" s="32" t="s">
        <v>325</v>
      </c>
    </row>
    <row r="101" spans="1:8" ht="15" customHeight="1">
      <c r="A101" s="83">
        <v>45497</v>
      </c>
      <c r="B101" s="32">
        <v>539291</v>
      </c>
      <c r="C101" s="31" t="s">
        <v>1172</v>
      </c>
      <c r="D101" s="31" t="s">
        <v>1173</v>
      </c>
      <c r="E101" s="31" t="s">
        <v>529</v>
      </c>
      <c r="F101" s="84">
        <v>21802</v>
      </c>
      <c r="G101" s="32">
        <v>23.94</v>
      </c>
      <c r="H101" s="32" t="s">
        <v>325</v>
      </c>
    </row>
    <row r="102" spans="1:8" ht="15" customHeight="1">
      <c r="A102" s="83">
        <v>45497</v>
      </c>
      <c r="B102" s="32">
        <v>538565</v>
      </c>
      <c r="C102" s="31" t="s">
        <v>1176</v>
      </c>
      <c r="D102" s="31" t="s">
        <v>1177</v>
      </c>
      <c r="E102" s="31" t="s">
        <v>529</v>
      </c>
      <c r="F102" s="84">
        <v>24379</v>
      </c>
      <c r="G102" s="32">
        <v>224.25</v>
      </c>
      <c r="H102" s="32" t="s">
        <v>325</v>
      </c>
    </row>
    <row r="103" spans="1:8" ht="15" customHeight="1">
      <c r="A103" s="83">
        <v>45497</v>
      </c>
      <c r="B103" s="32">
        <v>509026</v>
      </c>
      <c r="C103" s="31" t="s">
        <v>1035</v>
      </c>
      <c r="D103" s="31" t="s">
        <v>1036</v>
      </c>
      <c r="E103" s="31" t="s">
        <v>530</v>
      </c>
      <c r="F103" s="84">
        <v>104000</v>
      </c>
      <c r="G103" s="32">
        <v>91.66</v>
      </c>
      <c r="H103" s="32" t="s">
        <v>325</v>
      </c>
    </row>
    <row r="104" spans="1:8" ht="15" customHeight="1">
      <c r="A104" s="83">
        <v>45497</v>
      </c>
      <c r="B104" s="32">
        <v>533427</v>
      </c>
      <c r="C104" s="31" t="s">
        <v>1178</v>
      </c>
      <c r="D104" s="31" t="s">
        <v>1179</v>
      </c>
      <c r="E104" s="31" t="s">
        <v>530</v>
      </c>
      <c r="F104" s="84">
        <v>152546</v>
      </c>
      <c r="G104" s="32">
        <v>46.85</v>
      </c>
      <c r="H104" s="32" t="s">
        <v>325</v>
      </c>
    </row>
    <row r="105" spans="1:8" ht="15" customHeight="1">
      <c r="A105" s="83">
        <v>45497</v>
      </c>
      <c r="B105" s="32">
        <v>533427</v>
      </c>
      <c r="C105" s="31" t="s">
        <v>1178</v>
      </c>
      <c r="D105" s="31" t="s">
        <v>1180</v>
      </c>
      <c r="E105" s="31" t="s">
        <v>530</v>
      </c>
      <c r="F105" s="84">
        <v>175521</v>
      </c>
      <c r="G105" s="32">
        <v>45.63</v>
      </c>
      <c r="H105" s="32" t="s">
        <v>325</v>
      </c>
    </row>
    <row r="106" spans="1:8" ht="15" customHeight="1">
      <c r="A106" s="83">
        <v>45497</v>
      </c>
      <c r="B106" s="32">
        <v>533427</v>
      </c>
      <c r="C106" s="31" t="s">
        <v>1178</v>
      </c>
      <c r="D106" s="31" t="s">
        <v>1179</v>
      </c>
      <c r="E106" s="31" t="s">
        <v>529</v>
      </c>
      <c r="F106" s="84">
        <v>152546</v>
      </c>
      <c r="G106" s="32">
        <v>46.91</v>
      </c>
      <c r="H106" s="32" t="s">
        <v>325</v>
      </c>
    </row>
    <row r="107" spans="1:8" ht="15" customHeight="1">
      <c r="A107" s="83">
        <v>45497</v>
      </c>
      <c r="B107" s="32">
        <v>533427</v>
      </c>
      <c r="C107" s="31" t="s">
        <v>1178</v>
      </c>
      <c r="D107" s="31" t="s">
        <v>1180</v>
      </c>
      <c r="E107" s="31" t="s">
        <v>529</v>
      </c>
      <c r="F107" s="84">
        <v>115078</v>
      </c>
      <c r="G107" s="32">
        <v>46.6</v>
      </c>
      <c r="H107" s="32" t="s">
        <v>325</v>
      </c>
    </row>
    <row r="108" spans="1:8" ht="15" customHeight="1">
      <c r="A108" s="83">
        <v>45497</v>
      </c>
      <c r="B108" s="32">
        <v>533427</v>
      </c>
      <c r="C108" s="31" t="s">
        <v>1178</v>
      </c>
      <c r="D108" s="31" t="s">
        <v>1181</v>
      </c>
      <c r="E108" s="31" t="s">
        <v>530</v>
      </c>
      <c r="F108" s="84">
        <v>160475</v>
      </c>
      <c r="G108" s="32">
        <v>46.84</v>
      </c>
      <c r="H108" s="32" t="s">
        <v>325</v>
      </c>
    </row>
    <row r="109" spans="1:8" ht="15" customHeight="1">
      <c r="A109" s="83">
        <v>45497</v>
      </c>
      <c r="B109" s="32" t="s">
        <v>1182</v>
      </c>
      <c r="C109" s="31" t="s">
        <v>1183</v>
      </c>
      <c r="D109" s="31" t="s">
        <v>1184</v>
      </c>
      <c r="E109" s="31" t="s">
        <v>529</v>
      </c>
      <c r="F109" s="84">
        <v>250000</v>
      </c>
      <c r="G109" s="32">
        <v>123.34</v>
      </c>
      <c r="H109" s="32" t="s">
        <v>844</v>
      </c>
    </row>
    <row r="110" spans="1:8" ht="15" customHeight="1">
      <c r="A110" s="83">
        <v>45497</v>
      </c>
      <c r="B110" s="32" t="s">
        <v>1182</v>
      </c>
      <c r="C110" s="31" t="s">
        <v>1183</v>
      </c>
      <c r="D110" s="31" t="s">
        <v>1185</v>
      </c>
      <c r="E110" s="31" t="s">
        <v>529</v>
      </c>
      <c r="F110" s="84">
        <v>330258</v>
      </c>
      <c r="G110" s="32">
        <v>118.95</v>
      </c>
      <c r="H110" s="32" t="s">
        <v>844</v>
      </c>
    </row>
    <row r="111" spans="1:8" ht="15" customHeight="1">
      <c r="A111" s="83">
        <v>45497</v>
      </c>
      <c r="B111" s="32" t="s">
        <v>1074</v>
      </c>
      <c r="C111" s="31" t="s">
        <v>1075</v>
      </c>
      <c r="D111" s="31" t="s">
        <v>1076</v>
      </c>
      <c r="E111" s="31" t="s">
        <v>529</v>
      </c>
      <c r="F111" s="84">
        <v>20000</v>
      </c>
      <c r="G111" s="32">
        <v>281.04000000000002</v>
      </c>
      <c r="H111" s="32" t="s">
        <v>844</v>
      </c>
    </row>
    <row r="112" spans="1:8" ht="15" customHeight="1">
      <c r="A112" s="83">
        <v>45497</v>
      </c>
      <c r="B112" s="32" t="s">
        <v>1074</v>
      </c>
      <c r="C112" s="31" t="s">
        <v>1075</v>
      </c>
      <c r="D112" s="31" t="s">
        <v>980</v>
      </c>
      <c r="E112" s="31" t="s">
        <v>529</v>
      </c>
      <c r="F112" s="84">
        <v>95413</v>
      </c>
      <c r="G112" s="32">
        <v>274.19</v>
      </c>
      <c r="H112" s="32" t="s">
        <v>844</v>
      </c>
    </row>
    <row r="113" spans="1:8" ht="15" customHeight="1">
      <c r="A113" s="83">
        <v>45497</v>
      </c>
      <c r="B113" s="32" t="s">
        <v>1074</v>
      </c>
      <c r="C113" s="31" t="s">
        <v>1075</v>
      </c>
      <c r="D113" s="31" t="s">
        <v>1186</v>
      </c>
      <c r="E113" s="31" t="s">
        <v>529</v>
      </c>
      <c r="F113" s="84">
        <v>21265</v>
      </c>
      <c r="G113" s="32">
        <v>274.64999999999998</v>
      </c>
      <c r="H113" s="32" t="s">
        <v>844</v>
      </c>
    </row>
    <row r="114" spans="1:8" ht="15" customHeight="1">
      <c r="A114" s="83">
        <v>45497</v>
      </c>
      <c r="B114" s="32" t="s">
        <v>1074</v>
      </c>
      <c r="C114" s="31" t="s">
        <v>1075</v>
      </c>
      <c r="D114" s="31" t="s">
        <v>1187</v>
      </c>
      <c r="E114" s="31" t="s">
        <v>529</v>
      </c>
      <c r="F114" s="84">
        <v>30000</v>
      </c>
      <c r="G114" s="32">
        <v>280.32</v>
      </c>
      <c r="H114" s="32" t="s">
        <v>844</v>
      </c>
    </row>
    <row r="115" spans="1:8" ht="15" customHeight="1">
      <c r="A115" s="83">
        <v>45497</v>
      </c>
      <c r="B115" s="32" t="s">
        <v>1037</v>
      </c>
      <c r="C115" s="31" t="s">
        <v>1038</v>
      </c>
      <c r="D115" s="31" t="s">
        <v>1188</v>
      </c>
      <c r="E115" s="31" t="s">
        <v>529</v>
      </c>
      <c r="F115" s="84">
        <v>273205</v>
      </c>
      <c r="G115" s="32">
        <v>294.3</v>
      </c>
      <c r="H115" s="32" t="s">
        <v>844</v>
      </c>
    </row>
    <row r="116" spans="1:8" ht="15" customHeight="1">
      <c r="A116" s="83">
        <v>45497</v>
      </c>
      <c r="B116" s="32" t="s">
        <v>1037</v>
      </c>
      <c r="C116" s="31" t="s">
        <v>1038</v>
      </c>
      <c r="D116" s="31" t="s">
        <v>1021</v>
      </c>
      <c r="E116" s="31" t="s">
        <v>529</v>
      </c>
      <c r="F116" s="84">
        <v>460200</v>
      </c>
      <c r="G116" s="32">
        <v>310.13</v>
      </c>
      <c r="H116" s="32" t="s">
        <v>844</v>
      </c>
    </row>
    <row r="117" spans="1:8" ht="15" customHeight="1">
      <c r="A117" s="83">
        <v>45497</v>
      </c>
      <c r="B117" s="32" t="s">
        <v>1037</v>
      </c>
      <c r="C117" s="31" t="s">
        <v>1038</v>
      </c>
      <c r="D117" s="31" t="s">
        <v>1187</v>
      </c>
      <c r="E117" s="31" t="s">
        <v>529</v>
      </c>
      <c r="F117" s="84">
        <v>235000</v>
      </c>
      <c r="G117" s="32">
        <v>309.55</v>
      </c>
      <c r="H117" s="32" t="s">
        <v>844</v>
      </c>
    </row>
    <row r="118" spans="1:8" ht="15" customHeight="1">
      <c r="A118" s="83">
        <v>45497</v>
      </c>
      <c r="B118" s="32" t="s">
        <v>1037</v>
      </c>
      <c r="C118" s="31" t="s">
        <v>1038</v>
      </c>
      <c r="D118" s="31" t="s">
        <v>1189</v>
      </c>
      <c r="E118" s="31" t="s">
        <v>529</v>
      </c>
      <c r="F118" s="84">
        <v>283583</v>
      </c>
      <c r="G118" s="32">
        <v>288.36</v>
      </c>
      <c r="H118" s="32" t="s">
        <v>844</v>
      </c>
    </row>
    <row r="119" spans="1:8" ht="15" customHeight="1">
      <c r="A119" s="83">
        <v>45497</v>
      </c>
      <c r="B119" s="32" t="s">
        <v>1037</v>
      </c>
      <c r="C119" s="31" t="s">
        <v>1038</v>
      </c>
      <c r="D119" s="31" t="s">
        <v>1078</v>
      </c>
      <c r="E119" s="31" t="s">
        <v>529</v>
      </c>
      <c r="F119" s="84">
        <v>169420</v>
      </c>
      <c r="G119" s="32">
        <v>312.07</v>
      </c>
      <c r="H119" s="32" t="s">
        <v>844</v>
      </c>
    </row>
    <row r="120" spans="1:8" ht="15" customHeight="1">
      <c r="A120" s="83">
        <v>45497</v>
      </c>
      <c r="B120" s="32" t="s">
        <v>1037</v>
      </c>
      <c r="C120" s="31" t="s">
        <v>1038</v>
      </c>
      <c r="D120" s="31" t="s">
        <v>888</v>
      </c>
      <c r="E120" s="31" t="s">
        <v>529</v>
      </c>
      <c r="F120" s="84">
        <v>286917</v>
      </c>
      <c r="G120" s="32">
        <v>300.52999999999997</v>
      </c>
      <c r="H120" s="32" t="s">
        <v>844</v>
      </c>
    </row>
    <row r="121" spans="1:8" ht="15" customHeight="1">
      <c r="A121" s="83">
        <v>45497</v>
      </c>
      <c r="B121" s="32" t="s">
        <v>1037</v>
      </c>
      <c r="C121" s="31" t="s">
        <v>1038</v>
      </c>
      <c r="D121" s="31" t="s">
        <v>980</v>
      </c>
      <c r="E121" s="31" t="s">
        <v>529</v>
      </c>
      <c r="F121" s="84">
        <v>365373</v>
      </c>
      <c r="G121" s="32">
        <v>298.75</v>
      </c>
      <c r="H121" s="32" t="s">
        <v>844</v>
      </c>
    </row>
    <row r="122" spans="1:8" ht="15" customHeight="1">
      <c r="A122" s="83">
        <v>45497</v>
      </c>
      <c r="B122" s="32" t="s">
        <v>1190</v>
      </c>
      <c r="C122" s="31" t="s">
        <v>1191</v>
      </c>
      <c r="D122" s="31" t="s">
        <v>1192</v>
      </c>
      <c r="E122" s="31" t="s">
        <v>529</v>
      </c>
      <c r="F122" s="84">
        <v>1225342</v>
      </c>
      <c r="G122" s="32">
        <v>84.05</v>
      </c>
      <c r="H122" s="32" t="s">
        <v>844</v>
      </c>
    </row>
    <row r="123" spans="1:8" ht="15" customHeight="1">
      <c r="A123" s="83">
        <v>45497</v>
      </c>
      <c r="B123" s="32" t="s">
        <v>1190</v>
      </c>
      <c r="C123" s="31" t="s">
        <v>1191</v>
      </c>
      <c r="D123" s="31" t="s">
        <v>1193</v>
      </c>
      <c r="E123" s="31" t="s">
        <v>529</v>
      </c>
      <c r="F123" s="84">
        <v>552789</v>
      </c>
      <c r="G123" s="32">
        <v>83.22</v>
      </c>
      <c r="H123" s="32" t="s">
        <v>844</v>
      </c>
    </row>
    <row r="124" spans="1:8" ht="15" customHeight="1">
      <c r="A124" s="83">
        <v>45497</v>
      </c>
      <c r="B124" s="32" t="s">
        <v>1190</v>
      </c>
      <c r="C124" s="31" t="s">
        <v>1191</v>
      </c>
      <c r="D124" s="31" t="s">
        <v>888</v>
      </c>
      <c r="E124" s="31" t="s">
        <v>529</v>
      </c>
      <c r="F124" s="84">
        <v>523130</v>
      </c>
      <c r="G124" s="32">
        <v>82.78</v>
      </c>
      <c r="H124" s="32" t="s">
        <v>844</v>
      </c>
    </row>
    <row r="125" spans="1:8" ht="15" customHeight="1">
      <c r="A125" s="83">
        <v>45497</v>
      </c>
      <c r="B125" s="32" t="s">
        <v>1190</v>
      </c>
      <c r="C125" s="31" t="s">
        <v>1191</v>
      </c>
      <c r="D125" s="31" t="s">
        <v>1189</v>
      </c>
      <c r="E125" s="31" t="s">
        <v>529</v>
      </c>
      <c r="F125" s="84">
        <v>724593</v>
      </c>
      <c r="G125" s="32">
        <v>83.64</v>
      </c>
      <c r="H125" s="32" t="s">
        <v>844</v>
      </c>
    </row>
    <row r="126" spans="1:8" ht="15" customHeight="1">
      <c r="A126" s="83">
        <v>45497</v>
      </c>
      <c r="B126" s="32" t="s">
        <v>1194</v>
      </c>
      <c r="C126" s="31" t="s">
        <v>1195</v>
      </c>
      <c r="D126" s="31" t="s">
        <v>1196</v>
      </c>
      <c r="E126" s="31" t="s">
        <v>529</v>
      </c>
      <c r="F126" s="84">
        <v>81062</v>
      </c>
      <c r="G126" s="32">
        <v>666.9</v>
      </c>
      <c r="H126" s="32" t="s">
        <v>844</v>
      </c>
    </row>
    <row r="127" spans="1:8" ht="15" customHeight="1">
      <c r="A127" s="83">
        <v>45497</v>
      </c>
      <c r="B127" s="32" t="s">
        <v>1194</v>
      </c>
      <c r="C127" s="31" t="s">
        <v>1195</v>
      </c>
      <c r="D127" s="31" t="s">
        <v>1188</v>
      </c>
      <c r="E127" s="31" t="s">
        <v>529</v>
      </c>
      <c r="F127" s="84">
        <v>77512</v>
      </c>
      <c r="G127" s="32">
        <v>661.75</v>
      </c>
      <c r="H127" s="32" t="s">
        <v>844</v>
      </c>
    </row>
    <row r="128" spans="1:8" ht="15" customHeight="1">
      <c r="A128" s="83">
        <v>45497</v>
      </c>
      <c r="B128" s="32" t="s">
        <v>1194</v>
      </c>
      <c r="C128" s="31" t="s">
        <v>1195</v>
      </c>
      <c r="D128" s="31" t="s">
        <v>1189</v>
      </c>
      <c r="E128" s="31" t="s">
        <v>529</v>
      </c>
      <c r="F128" s="84">
        <v>144900</v>
      </c>
      <c r="G128" s="32">
        <v>657.95</v>
      </c>
      <c r="H128" s="32" t="s">
        <v>844</v>
      </c>
    </row>
    <row r="129" spans="1:8" ht="15" customHeight="1">
      <c r="A129" s="83">
        <v>45497</v>
      </c>
      <c r="B129" s="32" t="s">
        <v>1197</v>
      </c>
      <c r="C129" s="31" t="s">
        <v>1198</v>
      </c>
      <c r="D129" s="31" t="s">
        <v>1199</v>
      </c>
      <c r="E129" s="31" t="s">
        <v>529</v>
      </c>
      <c r="F129" s="84">
        <v>154283</v>
      </c>
      <c r="G129" s="32">
        <v>163.29</v>
      </c>
      <c r="H129" s="32" t="s">
        <v>844</v>
      </c>
    </row>
    <row r="130" spans="1:8" ht="15" customHeight="1">
      <c r="A130" s="83">
        <v>45497</v>
      </c>
      <c r="B130" s="32" t="s">
        <v>323</v>
      </c>
      <c r="C130" s="31" t="s">
        <v>1200</v>
      </c>
      <c r="D130" s="31" t="s">
        <v>1188</v>
      </c>
      <c r="E130" s="31" t="s">
        <v>529</v>
      </c>
      <c r="F130" s="84">
        <v>1216096</v>
      </c>
      <c r="G130" s="32">
        <v>723.79</v>
      </c>
      <c r="H130" s="32" t="s">
        <v>844</v>
      </c>
    </row>
    <row r="131" spans="1:8" ht="15" customHeight="1">
      <c r="A131" s="83">
        <v>45497</v>
      </c>
      <c r="B131" s="32" t="s">
        <v>323</v>
      </c>
      <c r="C131" s="31" t="s">
        <v>1200</v>
      </c>
      <c r="D131" s="31" t="s">
        <v>981</v>
      </c>
      <c r="E131" s="31" t="s">
        <v>529</v>
      </c>
      <c r="F131" s="84">
        <v>1230256</v>
      </c>
      <c r="G131" s="32">
        <v>722.93</v>
      </c>
      <c r="H131" s="32" t="s">
        <v>844</v>
      </c>
    </row>
    <row r="132" spans="1:8" ht="15" customHeight="1">
      <c r="A132" s="83">
        <v>45497</v>
      </c>
      <c r="B132" s="32" t="s">
        <v>323</v>
      </c>
      <c r="C132" s="31" t="s">
        <v>1200</v>
      </c>
      <c r="D132" s="31" t="s">
        <v>1189</v>
      </c>
      <c r="E132" s="31" t="s">
        <v>529</v>
      </c>
      <c r="F132" s="84">
        <v>1324106</v>
      </c>
      <c r="G132" s="32">
        <v>704.38</v>
      </c>
      <c r="H132" s="32" t="s">
        <v>844</v>
      </c>
    </row>
    <row r="133" spans="1:8" ht="15" customHeight="1">
      <c r="A133" s="83">
        <v>45497</v>
      </c>
      <c r="B133" s="32" t="s">
        <v>323</v>
      </c>
      <c r="C133" s="31" t="s">
        <v>1200</v>
      </c>
      <c r="D133" s="31" t="s">
        <v>888</v>
      </c>
      <c r="E133" s="31" t="s">
        <v>529</v>
      </c>
      <c r="F133" s="84">
        <v>978035</v>
      </c>
      <c r="G133" s="32">
        <v>721.93</v>
      </c>
      <c r="H133" s="32" t="s">
        <v>844</v>
      </c>
    </row>
    <row r="134" spans="1:8" ht="15" customHeight="1">
      <c r="A134" s="83">
        <v>45497</v>
      </c>
      <c r="B134" s="32" t="s">
        <v>1049</v>
      </c>
      <c r="C134" s="31" t="s">
        <v>1050</v>
      </c>
      <c r="D134" s="31" t="s">
        <v>981</v>
      </c>
      <c r="E134" s="31" t="s">
        <v>529</v>
      </c>
      <c r="F134" s="84">
        <v>311501</v>
      </c>
      <c r="G134" s="32">
        <v>782.71</v>
      </c>
      <c r="H134" s="32" t="s">
        <v>844</v>
      </c>
    </row>
    <row r="135" spans="1:8" ht="15" customHeight="1">
      <c r="A135" s="83">
        <v>45497</v>
      </c>
      <c r="B135" s="32" t="s">
        <v>1049</v>
      </c>
      <c r="C135" s="31" t="s">
        <v>1050</v>
      </c>
      <c r="D135" s="31" t="s">
        <v>1188</v>
      </c>
      <c r="E135" s="31" t="s">
        <v>529</v>
      </c>
      <c r="F135" s="84">
        <v>266799</v>
      </c>
      <c r="G135" s="32">
        <v>769.77</v>
      </c>
      <c r="H135" s="32" t="s">
        <v>844</v>
      </c>
    </row>
    <row r="136" spans="1:8" ht="15" customHeight="1">
      <c r="A136" s="83">
        <v>45497</v>
      </c>
      <c r="B136" s="32" t="s">
        <v>1049</v>
      </c>
      <c r="C136" s="31" t="s">
        <v>1050</v>
      </c>
      <c r="D136" s="31" t="s">
        <v>1189</v>
      </c>
      <c r="E136" s="31" t="s">
        <v>529</v>
      </c>
      <c r="F136" s="84">
        <v>268062</v>
      </c>
      <c r="G136" s="32">
        <v>756.45</v>
      </c>
      <c r="H136" s="32" t="s">
        <v>844</v>
      </c>
    </row>
    <row r="137" spans="1:8" ht="15" customHeight="1">
      <c r="A137" s="83">
        <v>45497</v>
      </c>
      <c r="B137" s="32" t="s">
        <v>1049</v>
      </c>
      <c r="C137" s="31" t="s">
        <v>1050</v>
      </c>
      <c r="D137" s="31" t="s">
        <v>888</v>
      </c>
      <c r="E137" s="31" t="s">
        <v>529</v>
      </c>
      <c r="F137" s="84">
        <v>403364</v>
      </c>
      <c r="G137" s="32">
        <v>778.79</v>
      </c>
      <c r="H137" s="32" t="s">
        <v>844</v>
      </c>
    </row>
    <row r="138" spans="1:8" ht="15" customHeight="1">
      <c r="A138" s="83">
        <v>45497</v>
      </c>
      <c r="B138" s="32" t="s">
        <v>334</v>
      </c>
      <c r="C138" s="31" t="s">
        <v>1077</v>
      </c>
      <c r="D138" s="31" t="s">
        <v>1189</v>
      </c>
      <c r="E138" s="31" t="s">
        <v>529</v>
      </c>
      <c r="F138" s="84">
        <v>1119160</v>
      </c>
      <c r="G138" s="32">
        <v>557.96</v>
      </c>
      <c r="H138" s="32" t="s">
        <v>844</v>
      </c>
    </row>
    <row r="139" spans="1:8" ht="15" customHeight="1">
      <c r="A139" s="83">
        <v>45497</v>
      </c>
      <c r="B139" s="32" t="s">
        <v>334</v>
      </c>
      <c r="C139" s="31" t="s">
        <v>1077</v>
      </c>
      <c r="D139" s="31" t="s">
        <v>1188</v>
      </c>
      <c r="E139" s="31" t="s">
        <v>529</v>
      </c>
      <c r="F139" s="84">
        <v>698403</v>
      </c>
      <c r="G139" s="32">
        <v>560.45000000000005</v>
      </c>
      <c r="H139" s="32" t="s">
        <v>844</v>
      </c>
    </row>
    <row r="140" spans="1:8" ht="15" customHeight="1">
      <c r="A140" s="83">
        <v>45497</v>
      </c>
      <c r="B140" s="32" t="s">
        <v>1201</v>
      </c>
      <c r="C140" s="31" t="s">
        <v>1202</v>
      </c>
      <c r="D140" s="31" t="s">
        <v>1189</v>
      </c>
      <c r="E140" s="31" t="s">
        <v>529</v>
      </c>
      <c r="F140" s="84">
        <v>86058</v>
      </c>
      <c r="G140" s="32">
        <v>313.77</v>
      </c>
      <c r="H140" s="32" t="s">
        <v>844</v>
      </c>
    </row>
    <row r="141" spans="1:8" ht="15" customHeight="1">
      <c r="A141" s="83">
        <v>45497</v>
      </c>
      <c r="B141" s="32" t="s">
        <v>1203</v>
      </c>
      <c r="C141" s="31" t="s">
        <v>1204</v>
      </c>
      <c r="D141" s="31" t="s">
        <v>1021</v>
      </c>
      <c r="E141" s="31" t="s">
        <v>529</v>
      </c>
      <c r="F141" s="84">
        <v>6833201</v>
      </c>
      <c r="G141" s="32">
        <v>7.52</v>
      </c>
      <c r="H141" s="32" t="s">
        <v>844</v>
      </c>
    </row>
    <row r="142" spans="1:8" ht="15" customHeight="1">
      <c r="A142" s="83">
        <v>45497</v>
      </c>
      <c r="B142" s="32" t="s">
        <v>1205</v>
      </c>
      <c r="C142" s="31" t="s">
        <v>1206</v>
      </c>
      <c r="D142" s="31" t="s">
        <v>1189</v>
      </c>
      <c r="E142" s="31" t="s">
        <v>529</v>
      </c>
      <c r="F142" s="84">
        <v>340250</v>
      </c>
      <c r="G142" s="32">
        <v>792.59</v>
      </c>
      <c r="H142" s="32" t="s">
        <v>844</v>
      </c>
    </row>
    <row r="143" spans="1:8" ht="15" customHeight="1">
      <c r="A143" s="83">
        <v>45497</v>
      </c>
      <c r="B143" s="32" t="s">
        <v>1207</v>
      </c>
      <c r="C143" s="31" t="s">
        <v>1208</v>
      </c>
      <c r="D143" s="31" t="s">
        <v>1209</v>
      </c>
      <c r="E143" s="31" t="s">
        <v>529</v>
      </c>
      <c r="F143" s="84">
        <v>62400</v>
      </c>
      <c r="G143" s="32">
        <v>384.52</v>
      </c>
      <c r="H143" s="32" t="s">
        <v>844</v>
      </c>
    </row>
    <row r="144" spans="1:8" ht="15" customHeight="1">
      <c r="A144" s="83">
        <v>45497</v>
      </c>
      <c r="B144" s="32" t="s">
        <v>1210</v>
      </c>
      <c r="C144" s="31" t="s">
        <v>1211</v>
      </c>
      <c r="D144" s="31" t="s">
        <v>1189</v>
      </c>
      <c r="E144" s="31" t="s">
        <v>529</v>
      </c>
      <c r="F144" s="84">
        <v>15631275</v>
      </c>
      <c r="G144" s="32">
        <v>52.07</v>
      </c>
      <c r="H144" s="32" t="s">
        <v>844</v>
      </c>
    </row>
    <row r="145" spans="1:8" ht="15" customHeight="1">
      <c r="A145" s="83">
        <v>45497</v>
      </c>
      <c r="B145" s="32" t="s">
        <v>1210</v>
      </c>
      <c r="C145" s="31" t="s">
        <v>1211</v>
      </c>
      <c r="D145" s="31" t="s">
        <v>888</v>
      </c>
      <c r="E145" s="31" t="s">
        <v>529</v>
      </c>
      <c r="F145" s="84">
        <v>13155661</v>
      </c>
      <c r="G145" s="32">
        <v>52.07</v>
      </c>
      <c r="H145" s="32" t="s">
        <v>844</v>
      </c>
    </row>
    <row r="146" spans="1:8" ht="15" customHeight="1">
      <c r="A146" s="83">
        <v>45497</v>
      </c>
      <c r="B146" s="32" t="s">
        <v>144</v>
      </c>
      <c r="C146" s="31" t="s">
        <v>1212</v>
      </c>
      <c r="D146" s="31" t="s">
        <v>888</v>
      </c>
      <c r="E146" s="31" t="s">
        <v>529</v>
      </c>
      <c r="F146" s="84">
        <v>1856766</v>
      </c>
      <c r="G146" s="32">
        <v>343.59</v>
      </c>
      <c r="H146" s="32" t="s">
        <v>844</v>
      </c>
    </row>
    <row r="147" spans="1:8" ht="15" customHeight="1">
      <c r="A147" s="83">
        <v>45497</v>
      </c>
      <c r="B147" s="32" t="s">
        <v>1213</v>
      </c>
      <c r="C147" s="31" t="s">
        <v>1214</v>
      </c>
      <c r="D147" s="31" t="s">
        <v>1021</v>
      </c>
      <c r="E147" s="31" t="s">
        <v>529</v>
      </c>
      <c r="F147" s="84">
        <v>120000</v>
      </c>
      <c r="G147" s="32">
        <v>182.4</v>
      </c>
      <c r="H147" s="32" t="s">
        <v>844</v>
      </c>
    </row>
    <row r="148" spans="1:8" ht="15" customHeight="1">
      <c r="A148" s="83">
        <v>45497</v>
      </c>
      <c r="B148" s="32" t="s">
        <v>1213</v>
      </c>
      <c r="C148" s="31" t="s">
        <v>1214</v>
      </c>
      <c r="D148" s="31" t="s">
        <v>1215</v>
      </c>
      <c r="E148" s="31" t="s">
        <v>529</v>
      </c>
      <c r="F148" s="84">
        <v>642000</v>
      </c>
      <c r="G148" s="32">
        <v>191.5</v>
      </c>
      <c r="H148" s="32" t="s">
        <v>844</v>
      </c>
    </row>
    <row r="149" spans="1:8" ht="15" customHeight="1">
      <c r="A149" s="83">
        <v>45497</v>
      </c>
      <c r="B149" s="32" t="s">
        <v>1213</v>
      </c>
      <c r="C149" s="31" t="s">
        <v>1214</v>
      </c>
      <c r="D149" s="31" t="s">
        <v>1216</v>
      </c>
      <c r="E149" s="31" t="s">
        <v>529</v>
      </c>
      <c r="F149" s="84">
        <v>258000</v>
      </c>
      <c r="G149" s="32">
        <v>182.4</v>
      </c>
      <c r="H149" s="32" t="s">
        <v>844</v>
      </c>
    </row>
    <row r="150" spans="1:8" ht="15" customHeight="1">
      <c r="A150" s="83">
        <v>45497</v>
      </c>
      <c r="B150" s="32" t="s">
        <v>1039</v>
      </c>
      <c r="C150" s="31" t="s">
        <v>1040</v>
      </c>
      <c r="D150" s="31" t="s">
        <v>1051</v>
      </c>
      <c r="E150" s="31" t="s">
        <v>529</v>
      </c>
      <c r="F150" s="84">
        <v>142300</v>
      </c>
      <c r="G150" s="32">
        <v>8.81</v>
      </c>
      <c r="H150" s="32" t="s">
        <v>844</v>
      </c>
    </row>
    <row r="151" spans="1:8" ht="15" customHeight="1">
      <c r="A151" s="83">
        <v>45497</v>
      </c>
      <c r="B151" s="32" t="s">
        <v>1217</v>
      </c>
      <c r="C151" s="31" t="s">
        <v>1218</v>
      </c>
      <c r="D151" s="31" t="s">
        <v>1219</v>
      </c>
      <c r="E151" s="31" t="s">
        <v>529</v>
      </c>
      <c r="F151" s="84">
        <v>49600</v>
      </c>
      <c r="G151" s="32">
        <v>100.8</v>
      </c>
      <c r="H151" s="32" t="s">
        <v>844</v>
      </c>
    </row>
    <row r="152" spans="1:8" ht="15" customHeight="1">
      <c r="A152" s="83">
        <v>45497</v>
      </c>
      <c r="B152" s="32" t="s">
        <v>1217</v>
      </c>
      <c r="C152" s="31" t="s">
        <v>1218</v>
      </c>
      <c r="D152" s="31" t="s">
        <v>1220</v>
      </c>
      <c r="E152" s="31" t="s">
        <v>529</v>
      </c>
      <c r="F152" s="84">
        <v>51200</v>
      </c>
      <c r="G152" s="32">
        <v>99.3</v>
      </c>
      <c r="H152" s="32" t="s">
        <v>844</v>
      </c>
    </row>
    <row r="153" spans="1:8" ht="15" customHeight="1">
      <c r="A153" s="83">
        <v>45497</v>
      </c>
      <c r="B153" s="32" t="s">
        <v>1217</v>
      </c>
      <c r="C153" s="31" t="s">
        <v>1218</v>
      </c>
      <c r="D153" s="31" t="s">
        <v>1221</v>
      </c>
      <c r="E153" s="31" t="s">
        <v>529</v>
      </c>
      <c r="F153" s="84">
        <v>56000</v>
      </c>
      <c r="G153" s="32">
        <v>96</v>
      </c>
      <c r="H153" s="32" t="s">
        <v>844</v>
      </c>
    </row>
    <row r="154" spans="1:8" ht="15" customHeight="1">
      <c r="A154" s="83">
        <v>45497</v>
      </c>
      <c r="B154" s="32" t="s">
        <v>1217</v>
      </c>
      <c r="C154" s="31" t="s">
        <v>1218</v>
      </c>
      <c r="D154" s="31" t="s">
        <v>1222</v>
      </c>
      <c r="E154" s="31" t="s">
        <v>529</v>
      </c>
      <c r="F154" s="84">
        <v>104000</v>
      </c>
      <c r="G154" s="32">
        <v>96</v>
      </c>
      <c r="H154" s="32" t="s">
        <v>844</v>
      </c>
    </row>
    <row r="155" spans="1:8" ht="15" customHeight="1">
      <c r="A155" s="83">
        <v>45497</v>
      </c>
      <c r="B155" s="32" t="s">
        <v>1217</v>
      </c>
      <c r="C155" s="31" t="s">
        <v>1218</v>
      </c>
      <c r="D155" s="31" t="s">
        <v>1223</v>
      </c>
      <c r="E155" s="31" t="s">
        <v>529</v>
      </c>
      <c r="F155" s="84">
        <v>70400</v>
      </c>
      <c r="G155" s="32">
        <v>96</v>
      </c>
      <c r="H155" s="32" t="s">
        <v>844</v>
      </c>
    </row>
    <row r="156" spans="1:8" ht="15" customHeight="1">
      <c r="A156" s="83">
        <v>45497</v>
      </c>
      <c r="B156" s="32" t="s">
        <v>1217</v>
      </c>
      <c r="C156" s="31" t="s">
        <v>1218</v>
      </c>
      <c r="D156" s="31" t="s">
        <v>1224</v>
      </c>
      <c r="E156" s="31" t="s">
        <v>529</v>
      </c>
      <c r="F156" s="84">
        <v>49600</v>
      </c>
      <c r="G156" s="32">
        <v>99.25</v>
      </c>
      <c r="H156" s="32" t="s">
        <v>844</v>
      </c>
    </row>
    <row r="157" spans="1:8" ht="15" customHeight="1">
      <c r="A157" s="83">
        <v>45497</v>
      </c>
      <c r="B157" s="32" t="s">
        <v>1217</v>
      </c>
      <c r="C157" s="31" t="s">
        <v>1218</v>
      </c>
      <c r="D157" s="31" t="s">
        <v>1225</v>
      </c>
      <c r="E157" s="31" t="s">
        <v>529</v>
      </c>
      <c r="F157" s="84">
        <v>49600</v>
      </c>
      <c r="G157" s="32">
        <v>100.8</v>
      </c>
      <c r="H157" s="32" t="s">
        <v>844</v>
      </c>
    </row>
    <row r="158" spans="1:8" ht="15" customHeight="1">
      <c r="A158" s="83">
        <v>45497</v>
      </c>
      <c r="B158" s="32" t="s">
        <v>1226</v>
      </c>
      <c r="C158" s="31" t="s">
        <v>1227</v>
      </c>
      <c r="D158" s="31" t="s">
        <v>1228</v>
      </c>
      <c r="E158" s="31" t="s">
        <v>529</v>
      </c>
      <c r="F158" s="84">
        <v>180000</v>
      </c>
      <c r="G158" s="32">
        <v>238.5</v>
      </c>
      <c r="H158" s="32" t="s">
        <v>844</v>
      </c>
    </row>
    <row r="159" spans="1:8" ht="15" customHeight="1">
      <c r="A159" s="83">
        <v>45497</v>
      </c>
      <c r="B159" s="32" t="s">
        <v>1229</v>
      </c>
      <c r="C159" s="31" t="s">
        <v>1230</v>
      </c>
      <c r="D159" s="31" t="s">
        <v>1231</v>
      </c>
      <c r="E159" s="31" t="s">
        <v>529</v>
      </c>
      <c r="F159" s="84">
        <v>197600</v>
      </c>
      <c r="G159" s="32">
        <v>203.43</v>
      </c>
      <c r="H159" s="32" t="s">
        <v>844</v>
      </c>
    </row>
    <row r="160" spans="1:8" ht="15" customHeight="1">
      <c r="A160" s="83">
        <v>45497</v>
      </c>
      <c r="B160" s="32" t="s">
        <v>1229</v>
      </c>
      <c r="C160" s="31" t="s">
        <v>1230</v>
      </c>
      <c r="D160" s="31" t="s">
        <v>1232</v>
      </c>
      <c r="E160" s="31" t="s">
        <v>529</v>
      </c>
      <c r="F160" s="84">
        <v>292800</v>
      </c>
      <c r="G160" s="32">
        <v>203.66</v>
      </c>
      <c r="H160" s="32" t="s">
        <v>844</v>
      </c>
    </row>
    <row r="161" spans="1:8" ht="15" customHeight="1">
      <c r="A161" s="83">
        <v>45497</v>
      </c>
      <c r="B161" s="32" t="s">
        <v>1233</v>
      </c>
      <c r="C161" s="31" t="s">
        <v>1234</v>
      </c>
      <c r="D161" s="31" t="s">
        <v>1235</v>
      </c>
      <c r="E161" s="31" t="s">
        <v>529</v>
      </c>
      <c r="F161" s="84">
        <v>450000</v>
      </c>
      <c r="G161" s="32">
        <v>255</v>
      </c>
      <c r="H161" s="32" t="s">
        <v>844</v>
      </c>
    </row>
    <row r="162" spans="1:8" ht="15" customHeight="1">
      <c r="A162" s="83">
        <v>45497</v>
      </c>
      <c r="B162" s="32" t="s">
        <v>1236</v>
      </c>
      <c r="C162" s="31" t="s">
        <v>1237</v>
      </c>
      <c r="D162" s="31" t="s">
        <v>1018</v>
      </c>
      <c r="E162" s="31" t="s">
        <v>529</v>
      </c>
      <c r="F162" s="84">
        <v>102400</v>
      </c>
      <c r="G162" s="32">
        <v>254.25</v>
      </c>
      <c r="H162" s="32" t="s">
        <v>844</v>
      </c>
    </row>
    <row r="163" spans="1:8" ht="15" customHeight="1">
      <c r="A163" s="83">
        <v>45497</v>
      </c>
      <c r="B163" s="32" t="s">
        <v>1236</v>
      </c>
      <c r="C163" s="31" t="s">
        <v>1237</v>
      </c>
      <c r="D163" s="31" t="s">
        <v>1019</v>
      </c>
      <c r="E163" s="31" t="s">
        <v>529</v>
      </c>
      <c r="F163" s="84">
        <v>91200</v>
      </c>
      <c r="G163" s="32">
        <v>254.94</v>
      </c>
      <c r="H163" s="32" t="s">
        <v>844</v>
      </c>
    </row>
    <row r="164" spans="1:8" ht="15" customHeight="1">
      <c r="A164" s="83">
        <v>45497</v>
      </c>
      <c r="B164" s="32" t="s">
        <v>1236</v>
      </c>
      <c r="C164" s="31" t="s">
        <v>1237</v>
      </c>
      <c r="D164" s="31" t="s">
        <v>1238</v>
      </c>
      <c r="E164" s="31" t="s">
        <v>529</v>
      </c>
      <c r="F164" s="84">
        <v>24000</v>
      </c>
      <c r="G164" s="32">
        <v>258.25</v>
      </c>
      <c r="H164" s="32" t="s">
        <v>844</v>
      </c>
    </row>
    <row r="165" spans="1:8" ht="15" customHeight="1">
      <c r="A165" s="83">
        <v>45497</v>
      </c>
      <c r="B165" s="32" t="s">
        <v>1236</v>
      </c>
      <c r="C165" s="31" t="s">
        <v>1237</v>
      </c>
      <c r="D165" s="31" t="s">
        <v>1187</v>
      </c>
      <c r="E165" s="31" t="s">
        <v>529</v>
      </c>
      <c r="F165" s="84">
        <v>83200</v>
      </c>
      <c r="G165" s="32">
        <v>257.70999999999998</v>
      </c>
      <c r="H165" s="32" t="s">
        <v>844</v>
      </c>
    </row>
    <row r="166" spans="1:8" ht="15" customHeight="1">
      <c r="A166" s="83">
        <v>45497</v>
      </c>
      <c r="B166" s="32" t="s">
        <v>1052</v>
      </c>
      <c r="C166" s="31" t="s">
        <v>1053</v>
      </c>
      <c r="D166" s="31" t="s">
        <v>1189</v>
      </c>
      <c r="E166" s="31" t="s">
        <v>529</v>
      </c>
      <c r="F166" s="84">
        <v>835877</v>
      </c>
      <c r="G166" s="32">
        <v>75.37</v>
      </c>
      <c r="H166" s="32" t="s">
        <v>844</v>
      </c>
    </row>
    <row r="167" spans="1:8" ht="15" customHeight="1">
      <c r="A167" s="83">
        <v>45497</v>
      </c>
      <c r="B167" s="32" t="s">
        <v>1052</v>
      </c>
      <c r="C167" s="31" t="s">
        <v>1053</v>
      </c>
      <c r="D167" s="31" t="s">
        <v>981</v>
      </c>
      <c r="E167" s="31" t="s">
        <v>529</v>
      </c>
      <c r="F167" s="84">
        <v>638950</v>
      </c>
      <c r="G167" s="32">
        <v>77.28</v>
      </c>
      <c r="H167" s="32" t="s">
        <v>844</v>
      </c>
    </row>
    <row r="168" spans="1:8" ht="15" customHeight="1">
      <c r="A168" s="83">
        <v>45497</v>
      </c>
      <c r="B168" s="32" t="s">
        <v>1052</v>
      </c>
      <c r="C168" s="31" t="s">
        <v>1053</v>
      </c>
      <c r="D168" s="31" t="s">
        <v>888</v>
      </c>
      <c r="E168" s="31" t="s">
        <v>529</v>
      </c>
      <c r="F168" s="84">
        <v>1205635</v>
      </c>
      <c r="G168" s="32">
        <v>76.91</v>
      </c>
      <c r="H168" s="32" t="s">
        <v>844</v>
      </c>
    </row>
    <row r="169" spans="1:8" ht="15" customHeight="1">
      <c r="A169" s="83">
        <v>45497</v>
      </c>
      <c r="B169" s="32" t="s">
        <v>1052</v>
      </c>
      <c r="C169" s="31" t="s">
        <v>1053</v>
      </c>
      <c r="D169" s="31" t="s">
        <v>1188</v>
      </c>
      <c r="E169" s="31" t="s">
        <v>529</v>
      </c>
      <c r="F169" s="84">
        <v>809394</v>
      </c>
      <c r="G169" s="32">
        <v>76.98</v>
      </c>
      <c r="H169" s="32" t="s">
        <v>844</v>
      </c>
    </row>
    <row r="170" spans="1:8" ht="15" customHeight="1">
      <c r="A170" s="83">
        <v>45497</v>
      </c>
      <c r="B170" s="32" t="s">
        <v>1052</v>
      </c>
      <c r="C170" s="31" t="s">
        <v>1053</v>
      </c>
      <c r="D170" s="31" t="s">
        <v>1187</v>
      </c>
      <c r="E170" s="31" t="s">
        <v>529</v>
      </c>
      <c r="F170" s="84">
        <v>500000</v>
      </c>
      <c r="G170" s="32">
        <v>83.75</v>
      </c>
      <c r="H170" s="32" t="s">
        <v>844</v>
      </c>
    </row>
    <row r="171" spans="1:8" ht="15" customHeight="1">
      <c r="A171" s="83">
        <v>45497</v>
      </c>
      <c r="B171" s="32" t="s">
        <v>1079</v>
      </c>
      <c r="C171" s="31" t="s">
        <v>1080</v>
      </c>
      <c r="D171" s="31" t="s">
        <v>980</v>
      </c>
      <c r="E171" s="31" t="s">
        <v>529</v>
      </c>
      <c r="F171" s="84">
        <v>75955</v>
      </c>
      <c r="G171" s="32">
        <v>1165.8699999999999</v>
      </c>
      <c r="H171" s="32" t="s">
        <v>844</v>
      </c>
    </row>
    <row r="172" spans="1:8" ht="15" customHeight="1">
      <c r="A172" s="83">
        <v>45497</v>
      </c>
      <c r="B172" s="32" t="s">
        <v>1079</v>
      </c>
      <c r="C172" s="31" t="s">
        <v>1080</v>
      </c>
      <c r="D172" s="31" t="s">
        <v>1082</v>
      </c>
      <c r="E172" s="31" t="s">
        <v>529</v>
      </c>
      <c r="F172" s="84">
        <v>175942</v>
      </c>
      <c r="G172" s="32">
        <v>1156.0999999999999</v>
      </c>
      <c r="H172" s="32" t="s">
        <v>844</v>
      </c>
    </row>
    <row r="173" spans="1:8" ht="15" customHeight="1">
      <c r="A173" s="83">
        <v>45497</v>
      </c>
      <c r="B173" s="32" t="s">
        <v>1079</v>
      </c>
      <c r="C173" s="31" t="s">
        <v>1080</v>
      </c>
      <c r="D173" s="31" t="s">
        <v>1187</v>
      </c>
      <c r="E173" s="31" t="s">
        <v>529</v>
      </c>
      <c r="F173" s="84">
        <v>69052</v>
      </c>
      <c r="G173" s="32">
        <v>1230.05</v>
      </c>
      <c r="H173" s="32" t="s">
        <v>844</v>
      </c>
    </row>
    <row r="174" spans="1:8" ht="15" customHeight="1">
      <c r="A174" s="83">
        <v>45497</v>
      </c>
      <c r="B174" s="32" t="s">
        <v>1079</v>
      </c>
      <c r="C174" s="31" t="s">
        <v>1080</v>
      </c>
      <c r="D174" s="31" t="s">
        <v>1189</v>
      </c>
      <c r="E174" s="31" t="s">
        <v>529</v>
      </c>
      <c r="F174" s="84">
        <v>124203</v>
      </c>
      <c r="G174" s="32">
        <v>1130.3</v>
      </c>
      <c r="H174" s="32" t="s">
        <v>844</v>
      </c>
    </row>
    <row r="175" spans="1:8" ht="15" customHeight="1">
      <c r="A175" s="83">
        <v>45497</v>
      </c>
      <c r="B175" s="32" t="s">
        <v>1079</v>
      </c>
      <c r="C175" s="31" t="s">
        <v>1080</v>
      </c>
      <c r="D175" s="31" t="s">
        <v>1081</v>
      </c>
      <c r="E175" s="31" t="s">
        <v>529</v>
      </c>
      <c r="F175" s="84">
        <v>181350</v>
      </c>
      <c r="G175" s="32">
        <v>1147.5999999999999</v>
      </c>
      <c r="H175" s="32" t="s">
        <v>844</v>
      </c>
    </row>
    <row r="176" spans="1:8" ht="15" customHeight="1">
      <c r="A176" s="83">
        <v>45497</v>
      </c>
      <c r="B176" s="32" t="s">
        <v>1079</v>
      </c>
      <c r="C176" s="31" t="s">
        <v>1080</v>
      </c>
      <c r="D176" s="31" t="s">
        <v>1188</v>
      </c>
      <c r="E176" s="31" t="s">
        <v>529</v>
      </c>
      <c r="F176" s="84">
        <v>112719</v>
      </c>
      <c r="G176" s="32">
        <v>1135.1099999999999</v>
      </c>
      <c r="H176" s="32" t="s">
        <v>844</v>
      </c>
    </row>
    <row r="177" spans="1:8" ht="15" customHeight="1">
      <c r="A177" s="83">
        <v>45497</v>
      </c>
      <c r="B177" s="32" t="s">
        <v>1239</v>
      </c>
      <c r="C177" s="31" t="s">
        <v>1240</v>
      </c>
      <c r="D177" s="31" t="s">
        <v>1241</v>
      </c>
      <c r="E177" s="31" t="s">
        <v>529</v>
      </c>
      <c r="F177" s="84">
        <v>80000</v>
      </c>
      <c r="G177" s="32">
        <v>173.1</v>
      </c>
      <c r="H177" s="32" t="s">
        <v>844</v>
      </c>
    </row>
    <row r="178" spans="1:8" ht="15" customHeight="1">
      <c r="A178" s="83">
        <v>45497</v>
      </c>
      <c r="B178" s="32" t="s">
        <v>1239</v>
      </c>
      <c r="C178" s="31" t="s">
        <v>1240</v>
      </c>
      <c r="D178" s="31" t="s">
        <v>1238</v>
      </c>
      <c r="E178" s="31" t="s">
        <v>529</v>
      </c>
      <c r="F178" s="84">
        <v>110400</v>
      </c>
      <c r="G178" s="32">
        <v>173.11</v>
      </c>
      <c r="H178" s="32" t="s">
        <v>844</v>
      </c>
    </row>
    <row r="179" spans="1:8" ht="15" customHeight="1">
      <c r="A179" s="83">
        <v>45497</v>
      </c>
      <c r="B179" s="32" t="s">
        <v>1242</v>
      </c>
      <c r="C179" s="31" t="s">
        <v>1243</v>
      </c>
      <c r="D179" s="31" t="s">
        <v>1189</v>
      </c>
      <c r="E179" s="31" t="s">
        <v>529</v>
      </c>
      <c r="F179" s="84">
        <v>699067</v>
      </c>
      <c r="G179" s="32">
        <v>67.790000000000006</v>
      </c>
      <c r="H179" s="32" t="s">
        <v>844</v>
      </c>
    </row>
    <row r="180" spans="1:8" ht="15" customHeight="1">
      <c r="A180" s="83">
        <v>45497</v>
      </c>
      <c r="B180" s="32" t="s">
        <v>1244</v>
      </c>
      <c r="C180" s="31" t="s">
        <v>1245</v>
      </c>
      <c r="D180" s="31" t="s">
        <v>1189</v>
      </c>
      <c r="E180" s="31" t="s">
        <v>529</v>
      </c>
      <c r="F180" s="84">
        <v>267900</v>
      </c>
      <c r="G180" s="32">
        <v>193.45</v>
      </c>
      <c r="H180" s="32" t="s">
        <v>844</v>
      </c>
    </row>
    <row r="181" spans="1:8" ht="15" customHeight="1">
      <c r="A181" s="83">
        <v>45497</v>
      </c>
      <c r="B181" s="32" t="s">
        <v>1244</v>
      </c>
      <c r="C181" s="31" t="s">
        <v>1245</v>
      </c>
      <c r="D181" s="31" t="s">
        <v>888</v>
      </c>
      <c r="E181" s="31" t="s">
        <v>529</v>
      </c>
      <c r="F181" s="84">
        <v>349512</v>
      </c>
      <c r="G181" s="32">
        <v>193.28</v>
      </c>
      <c r="H181" s="32" t="s">
        <v>844</v>
      </c>
    </row>
    <row r="182" spans="1:8" ht="15" customHeight="1">
      <c r="A182" s="83">
        <v>45497</v>
      </c>
      <c r="B182" s="32" t="s">
        <v>1246</v>
      </c>
      <c r="C182" s="31" t="s">
        <v>1247</v>
      </c>
      <c r="D182" s="31" t="s">
        <v>1238</v>
      </c>
      <c r="E182" s="31" t="s">
        <v>529</v>
      </c>
      <c r="F182" s="84">
        <v>132000</v>
      </c>
      <c r="G182" s="32">
        <v>193</v>
      </c>
      <c r="H182" s="32" t="s">
        <v>844</v>
      </c>
    </row>
    <row r="183" spans="1:8" ht="15" customHeight="1">
      <c r="A183" s="83">
        <v>45497</v>
      </c>
      <c r="B183" s="32" t="s">
        <v>1248</v>
      </c>
      <c r="C183" s="31" t="s">
        <v>1249</v>
      </c>
      <c r="D183" s="31" t="s">
        <v>1250</v>
      </c>
      <c r="E183" s="31" t="s">
        <v>529</v>
      </c>
      <c r="F183" s="84">
        <v>1342282</v>
      </c>
      <c r="G183" s="32">
        <v>3</v>
      </c>
      <c r="H183" s="32" t="s">
        <v>844</v>
      </c>
    </row>
    <row r="184" spans="1:8" ht="15" customHeight="1">
      <c r="A184" s="83">
        <v>45497</v>
      </c>
      <c r="B184" s="32" t="s">
        <v>1251</v>
      </c>
      <c r="C184" s="31" t="s">
        <v>1252</v>
      </c>
      <c r="D184" s="31" t="s">
        <v>1253</v>
      </c>
      <c r="E184" s="31" t="s">
        <v>529</v>
      </c>
      <c r="F184" s="84">
        <v>130000</v>
      </c>
      <c r="G184" s="32">
        <v>253.49</v>
      </c>
      <c r="H184" s="32" t="s">
        <v>844</v>
      </c>
    </row>
    <row r="185" spans="1:8" ht="15" customHeight="1">
      <c r="A185" s="83">
        <v>45497</v>
      </c>
      <c r="B185" s="32" t="s">
        <v>1254</v>
      </c>
      <c r="C185" s="31" t="s">
        <v>1255</v>
      </c>
      <c r="D185" s="31" t="s">
        <v>1256</v>
      </c>
      <c r="E185" s="31" t="s">
        <v>529</v>
      </c>
      <c r="F185" s="84">
        <v>146983</v>
      </c>
      <c r="G185" s="32">
        <v>34.83</v>
      </c>
      <c r="H185" s="32" t="s">
        <v>844</v>
      </c>
    </row>
    <row r="186" spans="1:8" ht="15" customHeight="1">
      <c r="A186" s="83">
        <v>45497</v>
      </c>
      <c r="B186" s="32" t="s">
        <v>1257</v>
      </c>
      <c r="C186" s="31" t="s">
        <v>1258</v>
      </c>
      <c r="D186" s="31" t="s">
        <v>1259</v>
      </c>
      <c r="E186" s="31" t="s">
        <v>529</v>
      </c>
      <c r="F186" s="84">
        <v>63200</v>
      </c>
      <c r="G186" s="32">
        <v>415.65</v>
      </c>
      <c r="H186" s="32" t="s">
        <v>844</v>
      </c>
    </row>
    <row r="187" spans="1:8" ht="15" customHeight="1">
      <c r="A187" s="83">
        <v>45497</v>
      </c>
      <c r="B187" s="32" t="s">
        <v>1257</v>
      </c>
      <c r="C187" s="31" t="s">
        <v>1258</v>
      </c>
      <c r="D187" s="31" t="s">
        <v>886</v>
      </c>
      <c r="E187" s="31" t="s">
        <v>529</v>
      </c>
      <c r="F187" s="84">
        <v>77600</v>
      </c>
      <c r="G187" s="32">
        <v>415.65</v>
      </c>
      <c r="H187" s="32" t="s">
        <v>844</v>
      </c>
    </row>
    <row r="188" spans="1:8" ht="15" customHeight="1">
      <c r="A188" s="83">
        <v>45497</v>
      </c>
      <c r="B188" s="32" t="s">
        <v>1084</v>
      </c>
      <c r="C188" s="31" t="s">
        <v>1085</v>
      </c>
      <c r="D188" s="31" t="s">
        <v>1260</v>
      </c>
      <c r="E188" s="31" t="s">
        <v>529</v>
      </c>
      <c r="F188" s="84">
        <v>62000</v>
      </c>
      <c r="G188" s="32">
        <v>87.29</v>
      </c>
      <c r="H188" s="32" t="s">
        <v>844</v>
      </c>
    </row>
    <row r="189" spans="1:8" ht="15" customHeight="1">
      <c r="A189" s="83">
        <v>45497</v>
      </c>
      <c r="B189" s="32" t="s">
        <v>1261</v>
      </c>
      <c r="C189" s="31" t="s">
        <v>1262</v>
      </c>
      <c r="D189" s="31" t="s">
        <v>1189</v>
      </c>
      <c r="E189" s="31" t="s">
        <v>529</v>
      </c>
      <c r="F189" s="84">
        <v>628411</v>
      </c>
      <c r="G189" s="32">
        <v>158.97</v>
      </c>
      <c r="H189" s="32" t="s">
        <v>844</v>
      </c>
    </row>
    <row r="190" spans="1:8" ht="15" customHeight="1">
      <c r="A190" s="83">
        <v>45497</v>
      </c>
      <c r="B190" s="32" t="s">
        <v>1263</v>
      </c>
      <c r="C190" s="31" t="s">
        <v>1264</v>
      </c>
      <c r="D190" s="31" t="s">
        <v>1189</v>
      </c>
      <c r="E190" s="31" t="s">
        <v>529</v>
      </c>
      <c r="F190" s="84">
        <v>279124</v>
      </c>
      <c r="G190" s="32">
        <v>719.08</v>
      </c>
      <c r="H190" s="32" t="s">
        <v>844</v>
      </c>
    </row>
    <row r="191" spans="1:8" ht="15" customHeight="1">
      <c r="A191" s="83">
        <v>45497</v>
      </c>
      <c r="B191" s="32" t="s">
        <v>899</v>
      </c>
      <c r="C191" s="31" t="s">
        <v>900</v>
      </c>
      <c r="D191" s="31" t="s">
        <v>888</v>
      </c>
      <c r="E191" s="31" t="s">
        <v>529</v>
      </c>
      <c r="F191" s="84">
        <v>1528207</v>
      </c>
      <c r="G191" s="32">
        <v>50.04</v>
      </c>
      <c r="H191" s="32" t="s">
        <v>844</v>
      </c>
    </row>
    <row r="192" spans="1:8" ht="15" customHeight="1">
      <c r="A192" s="83">
        <v>45497</v>
      </c>
      <c r="B192" s="32" t="s">
        <v>899</v>
      </c>
      <c r="C192" s="31" t="s">
        <v>900</v>
      </c>
      <c r="D192" s="31" t="s">
        <v>1265</v>
      </c>
      <c r="E192" s="31" t="s">
        <v>529</v>
      </c>
      <c r="F192" s="84">
        <v>594929</v>
      </c>
      <c r="G192" s="32">
        <v>50.65</v>
      </c>
      <c r="H192" s="32" t="s">
        <v>844</v>
      </c>
    </row>
    <row r="193" spans="1:8" ht="15" customHeight="1">
      <c r="A193" s="83">
        <v>45497</v>
      </c>
      <c r="B193" s="32" t="s">
        <v>899</v>
      </c>
      <c r="C193" s="31" t="s">
        <v>900</v>
      </c>
      <c r="D193" s="31" t="s">
        <v>1266</v>
      </c>
      <c r="E193" s="31" t="s">
        <v>529</v>
      </c>
      <c r="F193" s="84">
        <v>657466</v>
      </c>
      <c r="G193" s="32">
        <v>50.14</v>
      </c>
      <c r="H193" s="32" t="s">
        <v>844</v>
      </c>
    </row>
    <row r="194" spans="1:8" ht="15" customHeight="1">
      <c r="A194" s="83">
        <v>45497</v>
      </c>
      <c r="B194" s="32" t="s">
        <v>899</v>
      </c>
      <c r="C194" s="31" t="s">
        <v>900</v>
      </c>
      <c r="D194" s="31" t="s">
        <v>1083</v>
      </c>
      <c r="E194" s="31" t="s">
        <v>529</v>
      </c>
      <c r="F194" s="84">
        <v>3646545</v>
      </c>
      <c r="G194" s="32">
        <v>50.61</v>
      </c>
      <c r="H194" s="32" t="s">
        <v>844</v>
      </c>
    </row>
    <row r="195" spans="1:8" ht="15" customHeight="1">
      <c r="A195" s="83">
        <v>45497</v>
      </c>
      <c r="B195" s="32" t="s">
        <v>1267</v>
      </c>
      <c r="C195" s="31" t="s">
        <v>1268</v>
      </c>
      <c r="D195" s="31" t="s">
        <v>1269</v>
      </c>
      <c r="E195" s="31" t="s">
        <v>529</v>
      </c>
      <c r="F195" s="84">
        <v>58000</v>
      </c>
      <c r="G195" s="32">
        <v>65.83</v>
      </c>
      <c r="H195" s="32" t="s">
        <v>844</v>
      </c>
    </row>
    <row r="196" spans="1:8" ht="15" customHeight="1">
      <c r="A196" s="83">
        <v>45497</v>
      </c>
      <c r="B196" s="32" t="s">
        <v>1270</v>
      </c>
      <c r="C196" s="31" t="s">
        <v>1271</v>
      </c>
      <c r="D196" s="31" t="s">
        <v>1272</v>
      </c>
      <c r="E196" s="31" t="s">
        <v>529</v>
      </c>
      <c r="F196" s="84">
        <v>92612</v>
      </c>
      <c r="G196" s="32">
        <v>162</v>
      </c>
      <c r="H196" s="32" t="s">
        <v>844</v>
      </c>
    </row>
    <row r="197" spans="1:8" ht="15" customHeight="1">
      <c r="A197" s="83">
        <v>45497</v>
      </c>
      <c r="B197" s="32" t="s">
        <v>1273</v>
      </c>
      <c r="C197" s="31" t="s">
        <v>1274</v>
      </c>
      <c r="D197" s="31" t="s">
        <v>1275</v>
      </c>
      <c r="E197" s="31" t="s">
        <v>529</v>
      </c>
      <c r="F197" s="84">
        <v>11000</v>
      </c>
      <c r="G197" s="32">
        <v>290</v>
      </c>
      <c r="H197" s="32" t="s">
        <v>844</v>
      </c>
    </row>
    <row r="198" spans="1:8" ht="15" customHeight="1">
      <c r="A198" s="83">
        <v>45497</v>
      </c>
      <c r="B198" s="32" t="s">
        <v>1182</v>
      </c>
      <c r="C198" s="31" t="s">
        <v>1183</v>
      </c>
      <c r="D198" s="31" t="s">
        <v>1184</v>
      </c>
      <c r="E198" s="31" t="s">
        <v>530</v>
      </c>
      <c r="F198" s="84">
        <v>98305</v>
      </c>
      <c r="G198" s="32">
        <v>121.01</v>
      </c>
      <c r="H198" s="32" t="s">
        <v>844</v>
      </c>
    </row>
    <row r="199" spans="1:8" ht="15" customHeight="1">
      <c r="A199" s="83">
        <v>45497</v>
      </c>
      <c r="B199" s="32" t="s">
        <v>1182</v>
      </c>
      <c r="C199" s="31" t="s">
        <v>1183</v>
      </c>
      <c r="D199" s="31" t="s">
        <v>1185</v>
      </c>
      <c r="E199" s="31" t="s">
        <v>530</v>
      </c>
      <c r="F199" s="84">
        <v>330258</v>
      </c>
      <c r="G199" s="32">
        <v>119.59</v>
      </c>
      <c r="H199" s="32" t="s">
        <v>844</v>
      </c>
    </row>
    <row r="200" spans="1:8" ht="15" customHeight="1">
      <c r="A200" s="83">
        <v>45497</v>
      </c>
      <c r="B200" s="32" t="s">
        <v>1074</v>
      </c>
      <c r="C200" s="31" t="s">
        <v>1075</v>
      </c>
      <c r="D200" s="31" t="s">
        <v>1076</v>
      </c>
      <c r="E200" s="31" t="s">
        <v>530</v>
      </c>
      <c r="F200" s="84">
        <v>30000</v>
      </c>
      <c r="G200" s="32">
        <v>269.31</v>
      </c>
      <c r="H200" s="32" t="s">
        <v>844</v>
      </c>
    </row>
    <row r="201" spans="1:8" ht="15" customHeight="1">
      <c r="A201" s="83">
        <v>45497</v>
      </c>
      <c r="B201" s="32" t="s">
        <v>1074</v>
      </c>
      <c r="C201" s="31" t="s">
        <v>1075</v>
      </c>
      <c r="D201" s="31" t="s">
        <v>980</v>
      </c>
      <c r="E201" s="31" t="s">
        <v>530</v>
      </c>
      <c r="F201" s="84">
        <v>95581</v>
      </c>
      <c r="G201" s="32">
        <v>274.56</v>
      </c>
      <c r="H201" s="32" t="s">
        <v>844</v>
      </c>
    </row>
    <row r="202" spans="1:8" ht="15" customHeight="1">
      <c r="A202" s="83">
        <v>45497</v>
      </c>
      <c r="B202" s="32" t="s">
        <v>1074</v>
      </c>
      <c r="C202" s="31" t="s">
        <v>1075</v>
      </c>
      <c r="D202" s="31" t="s">
        <v>1186</v>
      </c>
      <c r="E202" s="31" t="s">
        <v>530</v>
      </c>
      <c r="F202" s="84">
        <v>37065</v>
      </c>
      <c r="G202" s="32">
        <v>274.47000000000003</v>
      </c>
      <c r="H202" s="32" t="s">
        <v>844</v>
      </c>
    </row>
    <row r="203" spans="1:8" ht="15" customHeight="1">
      <c r="A203" s="83">
        <v>45497</v>
      </c>
      <c r="B203" s="32" t="s">
        <v>1037</v>
      </c>
      <c r="C203" s="31" t="s">
        <v>1038</v>
      </c>
      <c r="D203" s="31" t="s">
        <v>1078</v>
      </c>
      <c r="E203" s="31" t="s">
        <v>530</v>
      </c>
      <c r="F203" s="84">
        <v>154420</v>
      </c>
      <c r="G203" s="32">
        <v>310.73</v>
      </c>
      <c r="H203" s="32" t="s">
        <v>844</v>
      </c>
    </row>
    <row r="204" spans="1:8" ht="15" customHeight="1">
      <c r="A204" s="83">
        <v>45497</v>
      </c>
      <c r="B204" s="32" t="s">
        <v>1037</v>
      </c>
      <c r="C204" s="31" t="s">
        <v>1038</v>
      </c>
      <c r="D204" s="31" t="s">
        <v>888</v>
      </c>
      <c r="E204" s="31" t="s">
        <v>530</v>
      </c>
      <c r="F204" s="84">
        <v>236375</v>
      </c>
      <c r="G204" s="32">
        <v>300.07</v>
      </c>
      <c r="H204" s="32" t="s">
        <v>844</v>
      </c>
    </row>
    <row r="205" spans="1:8" ht="15" customHeight="1">
      <c r="A205" s="83">
        <v>45497</v>
      </c>
      <c r="B205" s="32" t="s">
        <v>1037</v>
      </c>
      <c r="C205" s="31" t="s">
        <v>1038</v>
      </c>
      <c r="D205" s="31" t="s">
        <v>1021</v>
      </c>
      <c r="E205" s="31" t="s">
        <v>530</v>
      </c>
      <c r="F205" s="84">
        <v>421019</v>
      </c>
      <c r="G205" s="32">
        <v>310.77</v>
      </c>
      <c r="H205" s="32" t="s">
        <v>844</v>
      </c>
    </row>
    <row r="206" spans="1:8" ht="15" customHeight="1">
      <c r="A206" s="83">
        <v>45497</v>
      </c>
      <c r="B206" s="32" t="s">
        <v>1037</v>
      </c>
      <c r="C206" s="31" t="s">
        <v>1038</v>
      </c>
      <c r="D206" s="31" t="s">
        <v>980</v>
      </c>
      <c r="E206" s="31" t="s">
        <v>530</v>
      </c>
      <c r="F206" s="84">
        <v>365885</v>
      </c>
      <c r="G206" s="32">
        <v>298.95</v>
      </c>
      <c r="H206" s="32" t="s">
        <v>844</v>
      </c>
    </row>
    <row r="207" spans="1:8" ht="15" customHeight="1">
      <c r="A207" s="83">
        <v>45497</v>
      </c>
      <c r="B207" s="32" t="s">
        <v>1037</v>
      </c>
      <c r="C207" s="31" t="s">
        <v>1038</v>
      </c>
      <c r="D207" s="31" t="s">
        <v>1189</v>
      </c>
      <c r="E207" s="31" t="s">
        <v>530</v>
      </c>
      <c r="F207" s="84">
        <v>283583</v>
      </c>
      <c r="G207" s="32">
        <v>288.47000000000003</v>
      </c>
      <c r="H207" s="32" t="s">
        <v>844</v>
      </c>
    </row>
    <row r="208" spans="1:8" ht="15" customHeight="1">
      <c r="A208" s="83">
        <v>45497</v>
      </c>
      <c r="B208" s="32" t="s">
        <v>1037</v>
      </c>
      <c r="C208" s="31" t="s">
        <v>1038</v>
      </c>
      <c r="D208" s="31" t="s">
        <v>1187</v>
      </c>
      <c r="E208" s="31" t="s">
        <v>530</v>
      </c>
      <c r="F208" s="84">
        <v>205000</v>
      </c>
      <c r="G208" s="32">
        <v>309.5</v>
      </c>
      <c r="H208" s="32" t="s">
        <v>844</v>
      </c>
    </row>
    <row r="209" spans="1:8" ht="15" customHeight="1">
      <c r="A209" s="83">
        <v>45497</v>
      </c>
      <c r="B209" s="32" t="s">
        <v>1037</v>
      </c>
      <c r="C209" s="31" t="s">
        <v>1038</v>
      </c>
      <c r="D209" s="31" t="s">
        <v>1188</v>
      </c>
      <c r="E209" s="31" t="s">
        <v>530</v>
      </c>
      <c r="F209" s="84">
        <v>275598</v>
      </c>
      <c r="G209" s="32">
        <v>300.48</v>
      </c>
      <c r="H209" s="32" t="s">
        <v>844</v>
      </c>
    </row>
    <row r="210" spans="1:8" ht="15" customHeight="1">
      <c r="A210" s="83">
        <v>45497</v>
      </c>
      <c r="B210" s="32" t="s">
        <v>1190</v>
      </c>
      <c r="C210" s="31" t="s">
        <v>1191</v>
      </c>
      <c r="D210" s="31" t="s">
        <v>1193</v>
      </c>
      <c r="E210" s="31" t="s">
        <v>530</v>
      </c>
      <c r="F210" s="84">
        <v>202789</v>
      </c>
      <c r="G210" s="32">
        <v>82.7</v>
      </c>
      <c r="H210" s="32" t="s">
        <v>844</v>
      </c>
    </row>
    <row r="211" spans="1:8" ht="15" customHeight="1">
      <c r="A211" s="83">
        <v>45497</v>
      </c>
      <c r="B211" s="32" t="s">
        <v>1190</v>
      </c>
      <c r="C211" s="31" t="s">
        <v>1191</v>
      </c>
      <c r="D211" s="31" t="s">
        <v>1192</v>
      </c>
      <c r="E211" s="31" t="s">
        <v>530</v>
      </c>
      <c r="F211" s="84">
        <v>1223842</v>
      </c>
      <c r="G211" s="32">
        <v>83.72</v>
      </c>
      <c r="H211" s="32" t="s">
        <v>844</v>
      </c>
    </row>
    <row r="212" spans="1:8" ht="15" customHeight="1">
      <c r="A212" s="83">
        <v>45497</v>
      </c>
      <c r="B212" s="32" t="s">
        <v>1190</v>
      </c>
      <c r="C212" s="31" t="s">
        <v>1191</v>
      </c>
      <c r="D212" s="31" t="s">
        <v>888</v>
      </c>
      <c r="E212" s="31" t="s">
        <v>530</v>
      </c>
      <c r="F212" s="84">
        <v>448614</v>
      </c>
      <c r="G212" s="32">
        <v>82.7</v>
      </c>
      <c r="H212" s="32" t="s">
        <v>844</v>
      </c>
    </row>
    <row r="213" spans="1:8" ht="15" customHeight="1">
      <c r="A213" s="83">
        <v>45497</v>
      </c>
      <c r="B213" s="32" t="s">
        <v>1190</v>
      </c>
      <c r="C213" s="31" t="s">
        <v>1191</v>
      </c>
      <c r="D213" s="31" t="s">
        <v>1189</v>
      </c>
      <c r="E213" s="31" t="s">
        <v>530</v>
      </c>
      <c r="F213" s="84">
        <v>724593</v>
      </c>
      <c r="G213" s="32">
        <v>83.78</v>
      </c>
      <c r="H213" s="32" t="s">
        <v>844</v>
      </c>
    </row>
    <row r="214" spans="1:8" ht="15" customHeight="1">
      <c r="A214" s="83">
        <v>45497</v>
      </c>
      <c r="B214" s="32" t="s">
        <v>1194</v>
      </c>
      <c r="C214" s="31" t="s">
        <v>1195</v>
      </c>
      <c r="D214" s="31" t="s">
        <v>1189</v>
      </c>
      <c r="E214" s="31" t="s">
        <v>530</v>
      </c>
      <c r="F214" s="84">
        <v>144900</v>
      </c>
      <c r="G214" s="32">
        <v>658.62</v>
      </c>
      <c r="H214" s="32" t="s">
        <v>844</v>
      </c>
    </row>
    <row r="215" spans="1:8" ht="15" customHeight="1">
      <c r="A215" s="83">
        <v>45497</v>
      </c>
      <c r="B215" s="32" t="s">
        <v>1194</v>
      </c>
      <c r="C215" s="31" t="s">
        <v>1195</v>
      </c>
      <c r="D215" s="31" t="s">
        <v>1196</v>
      </c>
      <c r="E215" s="31" t="s">
        <v>530</v>
      </c>
      <c r="F215" s="84">
        <v>82262</v>
      </c>
      <c r="G215" s="32">
        <v>668.8</v>
      </c>
      <c r="H215" s="32" t="s">
        <v>844</v>
      </c>
    </row>
    <row r="216" spans="1:8" ht="15" customHeight="1">
      <c r="A216" s="83">
        <v>45497</v>
      </c>
      <c r="B216" s="32" t="s">
        <v>1194</v>
      </c>
      <c r="C216" s="31" t="s">
        <v>1195</v>
      </c>
      <c r="D216" s="31" t="s">
        <v>1188</v>
      </c>
      <c r="E216" s="31" t="s">
        <v>530</v>
      </c>
      <c r="F216" s="84">
        <v>81730</v>
      </c>
      <c r="G216" s="32">
        <v>663.23</v>
      </c>
      <c r="H216" s="32" t="s">
        <v>844</v>
      </c>
    </row>
    <row r="217" spans="1:8" ht="15" customHeight="1">
      <c r="A217" s="83">
        <v>45497</v>
      </c>
      <c r="B217" s="32" t="s">
        <v>323</v>
      </c>
      <c r="C217" s="31" t="s">
        <v>1200</v>
      </c>
      <c r="D217" s="31" t="s">
        <v>1188</v>
      </c>
      <c r="E217" s="31" t="s">
        <v>530</v>
      </c>
      <c r="F217" s="84">
        <v>1234192</v>
      </c>
      <c r="G217" s="32">
        <v>725.34</v>
      </c>
      <c r="H217" s="32" t="s">
        <v>844</v>
      </c>
    </row>
    <row r="218" spans="1:8" ht="15" customHeight="1">
      <c r="A218" s="83">
        <v>45497</v>
      </c>
      <c r="B218" s="32" t="s">
        <v>323</v>
      </c>
      <c r="C218" s="31" t="s">
        <v>1200</v>
      </c>
      <c r="D218" s="31" t="s">
        <v>1189</v>
      </c>
      <c r="E218" s="31" t="s">
        <v>530</v>
      </c>
      <c r="F218" s="84">
        <v>1324106</v>
      </c>
      <c r="G218" s="32">
        <v>704.92</v>
      </c>
      <c r="H218" s="32" t="s">
        <v>844</v>
      </c>
    </row>
    <row r="219" spans="1:8" ht="15" customHeight="1">
      <c r="A219" s="83">
        <v>45497</v>
      </c>
      <c r="B219" s="32" t="s">
        <v>323</v>
      </c>
      <c r="C219" s="31" t="s">
        <v>1200</v>
      </c>
      <c r="D219" s="31" t="s">
        <v>888</v>
      </c>
      <c r="E219" s="31" t="s">
        <v>530</v>
      </c>
      <c r="F219" s="84">
        <v>724252</v>
      </c>
      <c r="G219" s="32">
        <v>724.78</v>
      </c>
      <c r="H219" s="32" t="s">
        <v>844</v>
      </c>
    </row>
    <row r="220" spans="1:8" ht="15" customHeight="1">
      <c r="A220" s="83">
        <v>45497</v>
      </c>
      <c r="B220" s="32" t="s">
        <v>323</v>
      </c>
      <c r="C220" s="31" t="s">
        <v>1200</v>
      </c>
      <c r="D220" s="31" t="s">
        <v>981</v>
      </c>
      <c r="E220" s="31" t="s">
        <v>530</v>
      </c>
      <c r="F220" s="84">
        <v>1230256</v>
      </c>
      <c r="G220" s="32">
        <v>723.38</v>
      </c>
      <c r="H220" s="32" t="s">
        <v>844</v>
      </c>
    </row>
    <row r="221" spans="1:8" ht="15" customHeight="1">
      <c r="A221" s="83">
        <v>45497</v>
      </c>
      <c r="B221" s="32" t="s">
        <v>1049</v>
      </c>
      <c r="C221" s="31" t="s">
        <v>1050</v>
      </c>
      <c r="D221" s="31" t="s">
        <v>888</v>
      </c>
      <c r="E221" s="31" t="s">
        <v>530</v>
      </c>
      <c r="F221" s="84">
        <v>358685</v>
      </c>
      <c r="G221" s="32">
        <v>784.32</v>
      </c>
      <c r="H221" s="32" t="s">
        <v>844</v>
      </c>
    </row>
    <row r="222" spans="1:8" ht="15" customHeight="1">
      <c r="A222" s="83">
        <v>45497</v>
      </c>
      <c r="B222" s="32" t="s">
        <v>1049</v>
      </c>
      <c r="C222" s="31" t="s">
        <v>1050</v>
      </c>
      <c r="D222" s="31" t="s">
        <v>981</v>
      </c>
      <c r="E222" s="31" t="s">
        <v>530</v>
      </c>
      <c r="F222" s="84">
        <v>311501</v>
      </c>
      <c r="G222" s="32">
        <v>783.17</v>
      </c>
      <c r="H222" s="32" t="s">
        <v>844</v>
      </c>
    </row>
    <row r="223" spans="1:8" ht="15" customHeight="1">
      <c r="A223" s="83">
        <v>45497</v>
      </c>
      <c r="B223" s="32" t="s">
        <v>1049</v>
      </c>
      <c r="C223" s="31" t="s">
        <v>1050</v>
      </c>
      <c r="D223" s="31" t="s">
        <v>1188</v>
      </c>
      <c r="E223" s="31" t="s">
        <v>530</v>
      </c>
      <c r="F223" s="84">
        <v>272869</v>
      </c>
      <c r="G223" s="32">
        <v>779.95</v>
      </c>
      <c r="H223" s="32" t="s">
        <v>844</v>
      </c>
    </row>
    <row r="224" spans="1:8" ht="15" customHeight="1">
      <c r="A224" s="83">
        <v>45497</v>
      </c>
      <c r="B224" s="32" t="s">
        <v>1049</v>
      </c>
      <c r="C224" s="31" t="s">
        <v>1050</v>
      </c>
      <c r="D224" s="31" t="s">
        <v>1189</v>
      </c>
      <c r="E224" s="31" t="s">
        <v>530</v>
      </c>
      <c r="F224" s="84">
        <v>268062</v>
      </c>
      <c r="G224" s="32">
        <v>757.65</v>
      </c>
      <c r="H224" s="32" t="s">
        <v>844</v>
      </c>
    </row>
    <row r="225" spans="1:8" ht="15" customHeight="1">
      <c r="A225" s="83">
        <v>45497</v>
      </c>
      <c r="B225" s="32" t="s">
        <v>334</v>
      </c>
      <c r="C225" s="31" t="s">
        <v>1077</v>
      </c>
      <c r="D225" s="31" t="s">
        <v>1188</v>
      </c>
      <c r="E225" s="31" t="s">
        <v>530</v>
      </c>
      <c r="F225" s="84">
        <v>749850</v>
      </c>
      <c r="G225" s="32">
        <v>558.16</v>
      </c>
      <c r="H225" s="32" t="s">
        <v>844</v>
      </c>
    </row>
    <row r="226" spans="1:8" ht="15" customHeight="1">
      <c r="A226" s="83">
        <v>45497</v>
      </c>
      <c r="B226" s="32" t="s">
        <v>334</v>
      </c>
      <c r="C226" s="31" t="s">
        <v>1077</v>
      </c>
      <c r="D226" s="31" t="s">
        <v>1189</v>
      </c>
      <c r="E226" s="31" t="s">
        <v>530</v>
      </c>
      <c r="F226" s="84">
        <v>1119160</v>
      </c>
      <c r="G226" s="32">
        <v>558.03</v>
      </c>
      <c r="H226" s="32" t="s">
        <v>844</v>
      </c>
    </row>
    <row r="227" spans="1:8" ht="15" customHeight="1">
      <c r="A227" s="83">
        <v>45497</v>
      </c>
      <c r="B227" s="32" t="s">
        <v>1276</v>
      </c>
      <c r="C227" s="31" t="s">
        <v>1277</v>
      </c>
      <c r="D227" s="31" t="s">
        <v>1278</v>
      </c>
      <c r="E227" s="31" t="s">
        <v>530</v>
      </c>
      <c r="F227" s="84">
        <v>286640</v>
      </c>
      <c r="G227" s="32">
        <v>17.239999999999998</v>
      </c>
      <c r="H227" s="32" t="s">
        <v>844</v>
      </c>
    </row>
    <row r="228" spans="1:8" ht="15" customHeight="1">
      <c r="A228" s="83">
        <v>45497</v>
      </c>
      <c r="B228" s="32" t="s">
        <v>1201</v>
      </c>
      <c r="C228" s="31" t="s">
        <v>1202</v>
      </c>
      <c r="D228" s="31" t="s">
        <v>1189</v>
      </c>
      <c r="E228" s="31" t="s">
        <v>530</v>
      </c>
      <c r="F228" s="84">
        <v>86058</v>
      </c>
      <c r="G228" s="32">
        <v>314.04000000000002</v>
      </c>
      <c r="H228" s="32" t="s">
        <v>844</v>
      </c>
    </row>
    <row r="229" spans="1:8" ht="15" customHeight="1">
      <c r="A229" s="83">
        <v>45497</v>
      </c>
      <c r="B229" s="32" t="s">
        <v>1203</v>
      </c>
      <c r="C229" s="31" t="s">
        <v>1204</v>
      </c>
      <c r="D229" s="31" t="s">
        <v>1021</v>
      </c>
      <c r="E229" s="31" t="s">
        <v>530</v>
      </c>
      <c r="F229" s="84">
        <v>3353201</v>
      </c>
      <c r="G229" s="32">
        <v>7.79</v>
      </c>
      <c r="H229" s="32" t="s">
        <v>844</v>
      </c>
    </row>
    <row r="230" spans="1:8" ht="15" customHeight="1">
      <c r="A230" s="83">
        <v>45497</v>
      </c>
      <c r="B230" s="32" t="s">
        <v>1203</v>
      </c>
      <c r="C230" s="31" t="s">
        <v>1204</v>
      </c>
      <c r="D230" s="31" t="s">
        <v>1279</v>
      </c>
      <c r="E230" s="31" t="s">
        <v>530</v>
      </c>
      <c r="F230" s="84">
        <v>15000000</v>
      </c>
      <c r="G230" s="32">
        <v>7.5</v>
      </c>
      <c r="H230" s="32" t="s">
        <v>844</v>
      </c>
    </row>
    <row r="231" spans="1:8" ht="15" customHeight="1">
      <c r="A231" s="83">
        <v>45497</v>
      </c>
      <c r="B231" s="32" t="s">
        <v>1205</v>
      </c>
      <c r="C231" s="31" t="s">
        <v>1206</v>
      </c>
      <c r="D231" s="31" t="s">
        <v>1189</v>
      </c>
      <c r="E231" s="31" t="s">
        <v>530</v>
      </c>
      <c r="F231" s="84">
        <v>340250</v>
      </c>
      <c r="G231" s="32">
        <v>792.85</v>
      </c>
      <c r="H231" s="32" t="s">
        <v>844</v>
      </c>
    </row>
    <row r="232" spans="1:8" ht="15" customHeight="1">
      <c r="A232" s="83">
        <v>45497</v>
      </c>
      <c r="B232" s="32" t="s">
        <v>1280</v>
      </c>
      <c r="C232" s="31" t="s">
        <v>1281</v>
      </c>
      <c r="D232" s="31" t="s">
        <v>1282</v>
      </c>
      <c r="E232" s="31" t="s">
        <v>530</v>
      </c>
      <c r="F232" s="84">
        <v>2067330</v>
      </c>
      <c r="G232" s="32">
        <v>7.26</v>
      </c>
      <c r="H232" s="32" t="s">
        <v>844</v>
      </c>
    </row>
    <row r="233" spans="1:8" ht="15" customHeight="1">
      <c r="A233" s="83">
        <v>45497</v>
      </c>
      <c r="B233" s="32" t="s">
        <v>1207</v>
      </c>
      <c r="C233" s="31" t="s">
        <v>1208</v>
      </c>
      <c r="D233" s="31" t="s">
        <v>1209</v>
      </c>
      <c r="E233" s="31" t="s">
        <v>530</v>
      </c>
      <c r="F233" s="84">
        <v>51600</v>
      </c>
      <c r="G233" s="32">
        <v>387.07</v>
      </c>
      <c r="H233" s="32" t="s">
        <v>844</v>
      </c>
    </row>
    <row r="234" spans="1:8" ht="15" customHeight="1">
      <c r="A234" s="83">
        <v>45497</v>
      </c>
      <c r="B234" s="32" t="s">
        <v>1210</v>
      </c>
      <c r="C234" s="31" t="s">
        <v>1211</v>
      </c>
      <c r="D234" s="31" t="s">
        <v>888</v>
      </c>
      <c r="E234" s="31" t="s">
        <v>530</v>
      </c>
      <c r="F234" s="84">
        <v>10126510</v>
      </c>
      <c r="G234" s="32">
        <v>51.89</v>
      </c>
      <c r="H234" s="32" t="s">
        <v>844</v>
      </c>
    </row>
    <row r="235" spans="1:8" ht="15" customHeight="1">
      <c r="A235" s="83">
        <v>45497</v>
      </c>
      <c r="B235" s="32" t="s">
        <v>1210</v>
      </c>
      <c r="C235" s="31" t="s">
        <v>1211</v>
      </c>
      <c r="D235" s="31" t="s">
        <v>1189</v>
      </c>
      <c r="E235" s="31" t="s">
        <v>530</v>
      </c>
      <c r="F235" s="84">
        <v>15631275</v>
      </c>
      <c r="G235" s="32">
        <v>52.08</v>
      </c>
      <c r="H235" s="32" t="s">
        <v>844</v>
      </c>
    </row>
    <row r="236" spans="1:8" ht="15" customHeight="1">
      <c r="A236" s="83">
        <v>45497</v>
      </c>
      <c r="B236" s="32" t="s">
        <v>144</v>
      </c>
      <c r="C236" s="31" t="s">
        <v>1212</v>
      </c>
      <c r="D236" s="31" t="s">
        <v>888</v>
      </c>
      <c r="E236" s="31" t="s">
        <v>530</v>
      </c>
      <c r="F236" s="84">
        <v>1825289</v>
      </c>
      <c r="G236" s="32">
        <v>344.43</v>
      </c>
      <c r="H236" s="32" t="s">
        <v>844</v>
      </c>
    </row>
    <row r="237" spans="1:8" ht="15" customHeight="1">
      <c r="A237" s="83">
        <v>45497</v>
      </c>
      <c r="B237" s="32" t="s">
        <v>1039</v>
      </c>
      <c r="C237" s="31" t="s">
        <v>1040</v>
      </c>
      <c r="D237" s="31" t="s">
        <v>1051</v>
      </c>
      <c r="E237" s="31" t="s">
        <v>530</v>
      </c>
      <c r="F237" s="84">
        <v>1171446</v>
      </c>
      <c r="G237" s="32">
        <v>8.82</v>
      </c>
      <c r="H237" s="32" t="s">
        <v>844</v>
      </c>
    </row>
    <row r="238" spans="1:8" ht="15" customHeight="1">
      <c r="A238" s="83">
        <v>45497</v>
      </c>
      <c r="B238" s="32" t="s">
        <v>1283</v>
      </c>
      <c r="C238" s="31" t="s">
        <v>1284</v>
      </c>
      <c r="D238" s="31" t="s">
        <v>1285</v>
      </c>
      <c r="E238" s="31" t="s">
        <v>530</v>
      </c>
      <c r="F238" s="84">
        <v>49500</v>
      </c>
      <c r="G238" s="32">
        <v>99</v>
      </c>
      <c r="H238" s="32" t="s">
        <v>844</v>
      </c>
    </row>
    <row r="239" spans="1:8" ht="15" customHeight="1">
      <c r="A239" s="83">
        <v>45497</v>
      </c>
      <c r="B239" s="32" t="s">
        <v>1226</v>
      </c>
      <c r="C239" s="31" t="s">
        <v>1227</v>
      </c>
      <c r="D239" s="31" t="s">
        <v>1286</v>
      </c>
      <c r="E239" s="31" t="s">
        <v>530</v>
      </c>
      <c r="F239" s="84">
        <v>180000</v>
      </c>
      <c r="G239" s="32">
        <v>238.5</v>
      </c>
      <c r="H239" s="32" t="s">
        <v>844</v>
      </c>
    </row>
    <row r="240" spans="1:8" ht="15" customHeight="1">
      <c r="A240" s="83">
        <v>45497</v>
      </c>
      <c r="B240" s="32" t="s">
        <v>1229</v>
      </c>
      <c r="C240" s="31" t="s">
        <v>1230</v>
      </c>
      <c r="D240" s="31" t="s">
        <v>1231</v>
      </c>
      <c r="E240" s="31" t="s">
        <v>530</v>
      </c>
      <c r="F240" s="84">
        <v>184000</v>
      </c>
      <c r="G240" s="32">
        <v>203.93</v>
      </c>
      <c r="H240" s="32" t="s">
        <v>844</v>
      </c>
    </row>
    <row r="241" spans="1:8" ht="15" customHeight="1">
      <c r="A241" s="83">
        <v>45497</v>
      </c>
      <c r="B241" s="32" t="s">
        <v>1229</v>
      </c>
      <c r="C241" s="31" t="s">
        <v>1230</v>
      </c>
      <c r="D241" s="31" t="s">
        <v>1232</v>
      </c>
      <c r="E241" s="31" t="s">
        <v>530</v>
      </c>
      <c r="F241" s="84">
        <v>292800</v>
      </c>
      <c r="G241" s="32">
        <v>202.33</v>
      </c>
      <c r="H241" s="32" t="s">
        <v>844</v>
      </c>
    </row>
    <row r="242" spans="1:8" ht="15" customHeight="1">
      <c r="A242" s="83">
        <v>45497</v>
      </c>
      <c r="B242" s="32" t="s">
        <v>1233</v>
      </c>
      <c r="C242" s="31" t="s">
        <v>1234</v>
      </c>
      <c r="D242" s="31" t="s">
        <v>1235</v>
      </c>
      <c r="E242" s="31" t="s">
        <v>530</v>
      </c>
      <c r="F242" s="84">
        <v>14232</v>
      </c>
      <c r="G242" s="32">
        <v>256.06</v>
      </c>
      <c r="H242" s="32" t="s">
        <v>844</v>
      </c>
    </row>
    <row r="243" spans="1:8" ht="15" customHeight="1">
      <c r="A243" s="83">
        <v>45497</v>
      </c>
      <c r="B243" s="32" t="s">
        <v>1233</v>
      </c>
      <c r="C243" s="31" t="s">
        <v>1234</v>
      </c>
      <c r="D243" s="31" t="s">
        <v>1287</v>
      </c>
      <c r="E243" s="31" t="s">
        <v>530</v>
      </c>
      <c r="F243" s="84">
        <v>475000</v>
      </c>
      <c r="G243" s="32">
        <v>255</v>
      </c>
      <c r="H243" s="32" t="s">
        <v>844</v>
      </c>
    </row>
    <row r="244" spans="1:8" ht="15" customHeight="1">
      <c r="A244" s="83">
        <v>45497</v>
      </c>
      <c r="B244" s="32" t="s">
        <v>1236</v>
      </c>
      <c r="C244" s="31" t="s">
        <v>1237</v>
      </c>
      <c r="D244" s="31" t="s">
        <v>1019</v>
      </c>
      <c r="E244" s="31" t="s">
        <v>530</v>
      </c>
      <c r="F244" s="84">
        <v>91200</v>
      </c>
      <c r="G244" s="32">
        <v>253.92</v>
      </c>
      <c r="H244" s="32" t="s">
        <v>844</v>
      </c>
    </row>
    <row r="245" spans="1:8" ht="15" customHeight="1">
      <c r="A245" s="83">
        <v>45497</v>
      </c>
      <c r="B245" s="32" t="s">
        <v>1236</v>
      </c>
      <c r="C245" s="31" t="s">
        <v>1237</v>
      </c>
      <c r="D245" s="31" t="s">
        <v>1018</v>
      </c>
      <c r="E245" s="31" t="s">
        <v>530</v>
      </c>
      <c r="F245" s="84">
        <v>35200</v>
      </c>
      <c r="G245" s="32">
        <v>250.69</v>
      </c>
      <c r="H245" s="32" t="s">
        <v>844</v>
      </c>
    </row>
    <row r="246" spans="1:8" ht="15" customHeight="1">
      <c r="A246" s="83">
        <v>45497</v>
      </c>
      <c r="B246" s="32" t="s">
        <v>1236</v>
      </c>
      <c r="C246" s="31" t="s">
        <v>1237</v>
      </c>
      <c r="D246" s="31" t="s">
        <v>1238</v>
      </c>
      <c r="E246" s="31" t="s">
        <v>530</v>
      </c>
      <c r="F246" s="84">
        <v>196800</v>
      </c>
      <c r="G246" s="32">
        <v>255.99</v>
      </c>
      <c r="H246" s="32" t="s">
        <v>844</v>
      </c>
    </row>
    <row r="247" spans="1:8" ht="15" customHeight="1">
      <c r="A247" s="83">
        <v>45497</v>
      </c>
      <c r="B247" s="32" t="s">
        <v>1236</v>
      </c>
      <c r="C247" s="31" t="s">
        <v>1237</v>
      </c>
      <c r="D247" s="31" t="s">
        <v>1187</v>
      </c>
      <c r="E247" s="31" t="s">
        <v>530</v>
      </c>
      <c r="F247" s="84">
        <v>51200</v>
      </c>
      <c r="G247" s="32">
        <v>257.04000000000002</v>
      </c>
      <c r="H247" s="32" t="s">
        <v>844</v>
      </c>
    </row>
    <row r="248" spans="1:8" ht="15" customHeight="1">
      <c r="A248" s="83">
        <v>45497</v>
      </c>
      <c r="B248" s="32" t="s">
        <v>1052</v>
      </c>
      <c r="C248" s="31" t="s">
        <v>1053</v>
      </c>
      <c r="D248" s="31" t="s">
        <v>888</v>
      </c>
      <c r="E248" s="31" t="s">
        <v>530</v>
      </c>
      <c r="F248" s="84">
        <v>1188930</v>
      </c>
      <c r="G248" s="32">
        <v>76.27</v>
      </c>
      <c r="H248" s="32" t="s">
        <v>844</v>
      </c>
    </row>
    <row r="249" spans="1:8" ht="15" customHeight="1">
      <c r="A249" s="83">
        <v>45497</v>
      </c>
      <c r="B249" s="32" t="s">
        <v>1052</v>
      </c>
      <c r="C249" s="31" t="s">
        <v>1053</v>
      </c>
      <c r="D249" s="31" t="s">
        <v>1189</v>
      </c>
      <c r="E249" s="31" t="s">
        <v>530</v>
      </c>
      <c r="F249" s="84">
        <v>838133</v>
      </c>
      <c r="G249" s="32">
        <v>75.349999999999994</v>
      </c>
      <c r="H249" s="32" t="s">
        <v>844</v>
      </c>
    </row>
    <row r="250" spans="1:8" ht="15" customHeight="1">
      <c r="A250" s="83">
        <v>45497</v>
      </c>
      <c r="B250" s="32" t="s">
        <v>1052</v>
      </c>
      <c r="C250" s="31" t="s">
        <v>1053</v>
      </c>
      <c r="D250" s="31" t="s">
        <v>981</v>
      </c>
      <c r="E250" s="31" t="s">
        <v>530</v>
      </c>
      <c r="F250" s="84">
        <v>641259</v>
      </c>
      <c r="G250" s="32">
        <v>77.349999999999994</v>
      </c>
      <c r="H250" s="32" t="s">
        <v>844</v>
      </c>
    </row>
    <row r="251" spans="1:8" ht="15" customHeight="1">
      <c r="A251" s="83">
        <v>45497</v>
      </c>
      <c r="B251" s="32" t="s">
        <v>1052</v>
      </c>
      <c r="C251" s="31" t="s">
        <v>1053</v>
      </c>
      <c r="D251" s="31" t="s">
        <v>1188</v>
      </c>
      <c r="E251" s="31" t="s">
        <v>530</v>
      </c>
      <c r="F251" s="84">
        <v>940587</v>
      </c>
      <c r="G251" s="32">
        <v>77</v>
      </c>
      <c r="H251" s="32" t="s">
        <v>844</v>
      </c>
    </row>
    <row r="252" spans="1:8" ht="15" customHeight="1">
      <c r="A252" s="83">
        <v>45497</v>
      </c>
      <c r="B252" s="32" t="s">
        <v>1079</v>
      </c>
      <c r="C252" s="31" t="s">
        <v>1080</v>
      </c>
      <c r="D252" s="31" t="s">
        <v>1187</v>
      </c>
      <c r="E252" s="31" t="s">
        <v>530</v>
      </c>
      <c r="F252" s="84">
        <v>49052</v>
      </c>
      <c r="G252" s="32">
        <v>1226.83</v>
      </c>
      <c r="H252" s="32" t="s">
        <v>844</v>
      </c>
    </row>
    <row r="253" spans="1:8" ht="15" customHeight="1">
      <c r="A253" s="83">
        <v>45497</v>
      </c>
      <c r="B253" s="32" t="s">
        <v>1079</v>
      </c>
      <c r="C253" s="31" t="s">
        <v>1080</v>
      </c>
      <c r="D253" s="31" t="s">
        <v>1188</v>
      </c>
      <c r="E253" s="31" t="s">
        <v>530</v>
      </c>
      <c r="F253" s="84">
        <v>120229</v>
      </c>
      <c r="G253" s="32">
        <v>1152.83</v>
      </c>
      <c r="H253" s="32" t="s">
        <v>844</v>
      </c>
    </row>
    <row r="254" spans="1:8" ht="15" customHeight="1">
      <c r="A254" s="83">
        <v>45497</v>
      </c>
      <c r="B254" s="32" t="s">
        <v>1079</v>
      </c>
      <c r="C254" s="31" t="s">
        <v>1080</v>
      </c>
      <c r="D254" s="31" t="s">
        <v>1082</v>
      </c>
      <c r="E254" s="31" t="s">
        <v>530</v>
      </c>
      <c r="F254" s="84">
        <v>175942</v>
      </c>
      <c r="G254" s="32">
        <v>1155.6400000000001</v>
      </c>
      <c r="H254" s="32" t="s">
        <v>844</v>
      </c>
    </row>
    <row r="255" spans="1:8" ht="15" customHeight="1">
      <c r="A255" s="83">
        <v>45497</v>
      </c>
      <c r="B255" s="32" t="s">
        <v>1079</v>
      </c>
      <c r="C255" s="31" t="s">
        <v>1080</v>
      </c>
      <c r="D255" s="31" t="s">
        <v>980</v>
      </c>
      <c r="E255" s="31" t="s">
        <v>530</v>
      </c>
      <c r="F255" s="84">
        <v>76275</v>
      </c>
      <c r="G255" s="32">
        <v>1167.0999999999999</v>
      </c>
      <c r="H255" s="32" t="s">
        <v>844</v>
      </c>
    </row>
    <row r="256" spans="1:8" ht="15" customHeight="1">
      <c r="A256" s="83">
        <v>45497</v>
      </c>
      <c r="B256" s="32" t="s">
        <v>1079</v>
      </c>
      <c r="C256" s="31" t="s">
        <v>1080</v>
      </c>
      <c r="D256" s="31" t="s">
        <v>1189</v>
      </c>
      <c r="E256" s="31" t="s">
        <v>530</v>
      </c>
      <c r="F256" s="84">
        <v>124203</v>
      </c>
      <c r="G256" s="32">
        <v>1132.8</v>
      </c>
      <c r="H256" s="32" t="s">
        <v>844</v>
      </c>
    </row>
    <row r="257" spans="1:8" ht="15" customHeight="1">
      <c r="A257" s="83">
        <v>45497</v>
      </c>
      <c r="B257" s="32" t="s">
        <v>1079</v>
      </c>
      <c r="C257" s="31" t="s">
        <v>1080</v>
      </c>
      <c r="D257" s="31" t="s">
        <v>1081</v>
      </c>
      <c r="E257" s="31" t="s">
        <v>530</v>
      </c>
      <c r="F257" s="84">
        <v>181350</v>
      </c>
      <c r="G257" s="32">
        <v>1150.07</v>
      </c>
      <c r="H257" s="32" t="s">
        <v>844</v>
      </c>
    </row>
    <row r="258" spans="1:8" ht="15" customHeight="1">
      <c r="A258" s="83">
        <v>45497</v>
      </c>
      <c r="B258" s="32" t="s">
        <v>1239</v>
      </c>
      <c r="C258" s="31" t="s">
        <v>1240</v>
      </c>
      <c r="D258" s="31" t="s">
        <v>1238</v>
      </c>
      <c r="E258" s="31" t="s">
        <v>530</v>
      </c>
      <c r="F258" s="84">
        <v>57600</v>
      </c>
      <c r="G258" s="32">
        <v>173.1</v>
      </c>
      <c r="H258" s="32" t="s">
        <v>844</v>
      </c>
    </row>
    <row r="259" spans="1:8" ht="15" customHeight="1">
      <c r="A259" s="83">
        <v>45497</v>
      </c>
      <c r="B259" s="32" t="s">
        <v>1239</v>
      </c>
      <c r="C259" s="31" t="s">
        <v>1240</v>
      </c>
      <c r="D259" s="31" t="s">
        <v>886</v>
      </c>
      <c r="E259" s="31" t="s">
        <v>530</v>
      </c>
      <c r="F259" s="84">
        <v>81600</v>
      </c>
      <c r="G259" s="32">
        <v>185.62</v>
      </c>
      <c r="H259" s="32" t="s">
        <v>844</v>
      </c>
    </row>
    <row r="260" spans="1:8" ht="15" customHeight="1">
      <c r="A260" s="83">
        <v>45497</v>
      </c>
      <c r="B260" s="32" t="s">
        <v>1242</v>
      </c>
      <c r="C260" s="31" t="s">
        <v>1243</v>
      </c>
      <c r="D260" s="31" t="s">
        <v>1189</v>
      </c>
      <c r="E260" s="31" t="s">
        <v>530</v>
      </c>
      <c r="F260" s="84">
        <v>699067</v>
      </c>
      <c r="G260" s="32">
        <v>67.84</v>
      </c>
      <c r="H260" s="32" t="s">
        <v>844</v>
      </c>
    </row>
    <row r="261" spans="1:8" ht="15" customHeight="1">
      <c r="A261" s="83">
        <v>45497</v>
      </c>
      <c r="B261" s="32" t="s">
        <v>1244</v>
      </c>
      <c r="C261" s="31" t="s">
        <v>1245</v>
      </c>
      <c r="D261" s="31" t="s">
        <v>1189</v>
      </c>
      <c r="E261" s="31" t="s">
        <v>530</v>
      </c>
      <c r="F261" s="84">
        <v>267900</v>
      </c>
      <c r="G261" s="32">
        <v>193.44</v>
      </c>
      <c r="H261" s="32" t="s">
        <v>844</v>
      </c>
    </row>
    <row r="262" spans="1:8" ht="15" customHeight="1">
      <c r="A262" s="83">
        <v>45497</v>
      </c>
      <c r="B262" s="32" t="s">
        <v>1244</v>
      </c>
      <c r="C262" s="31" t="s">
        <v>1245</v>
      </c>
      <c r="D262" s="31" t="s">
        <v>888</v>
      </c>
      <c r="E262" s="31" t="s">
        <v>530</v>
      </c>
      <c r="F262" s="84">
        <v>327207</v>
      </c>
      <c r="G262" s="32">
        <v>192.41</v>
      </c>
      <c r="H262" s="32" t="s">
        <v>844</v>
      </c>
    </row>
    <row r="263" spans="1:8" ht="15" customHeight="1">
      <c r="A263" s="83">
        <v>45497</v>
      </c>
      <c r="B263" s="32" t="s">
        <v>1288</v>
      </c>
      <c r="C263" s="31" t="s">
        <v>1289</v>
      </c>
      <c r="D263" s="31" t="s">
        <v>1290</v>
      </c>
      <c r="E263" s="31" t="s">
        <v>530</v>
      </c>
      <c r="F263" s="84">
        <v>172976</v>
      </c>
      <c r="G263" s="32">
        <v>355.63</v>
      </c>
      <c r="H263" s="32" t="s">
        <v>844</v>
      </c>
    </row>
    <row r="264" spans="1:8" ht="15" customHeight="1">
      <c r="A264" s="83">
        <v>45497</v>
      </c>
      <c r="B264" s="32" t="s">
        <v>1254</v>
      </c>
      <c r="C264" s="31" t="s">
        <v>1255</v>
      </c>
      <c r="D264" s="31" t="s">
        <v>1256</v>
      </c>
      <c r="E264" s="31" t="s">
        <v>530</v>
      </c>
      <c r="F264" s="84">
        <v>109380</v>
      </c>
      <c r="G264" s="32">
        <v>34.93</v>
      </c>
      <c r="H264" s="32" t="s">
        <v>844</v>
      </c>
    </row>
    <row r="265" spans="1:8" ht="15" customHeight="1">
      <c r="A265" s="83">
        <v>45497</v>
      </c>
      <c r="B265" s="32" t="s">
        <v>1257</v>
      </c>
      <c r="C265" s="31" t="s">
        <v>1258</v>
      </c>
      <c r="D265" s="31" t="s">
        <v>1101</v>
      </c>
      <c r="E265" s="31" t="s">
        <v>530</v>
      </c>
      <c r="F265" s="84">
        <v>60800</v>
      </c>
      <c r="G265" s="32">
        <v>415.65</v>
      </c>
      <c r="H265" s="32" t="s">
        <v>844</v>
      </c>
    </row>
    <row r="266" spans="1:8" ht="15" customHeight="1">
      <c r="A266" s="83">
        <v>45497</v>
      </c>
      <c r="B266" s="32" t="s">
        <v>1257</v>
      </c>
      <c r="C266" s="31" t="s">
        <v>1258</v>
      </c>
      <c r="D266" s="31" t="s">
        <v>1216</v>
      </c>
      <c r="E266" s="31" t="s">
        <v>530</v>
      </c>
      <c r="F266" s="84">
        <v>84000</v>
      </c>
      <c r="G266" s="32">
        <v>415.65</v>
      </c>
      <c r="H266" s="32" t="s">
        <v>844</v>
      </c>
    </row>
    <row r="267" spans="1:8" ht="15" customHeight="1">
      <c r="A267" s="83">
        <v>45497</v>
      </c>
      <c r="B267" s="32" t="s">
        <v>1257</v>
      </c>
      <c r="C267" s="31" t="s">
        <v>1258</v>
      </c>
      <c r="D267" s="31" t="s">
        <v>1060</v>
      </c>
      <c r="E267" s="31" t="s">
        <v>530</v>
      </c>
      <c r="F267" s="84">
        <v>76000</v>
      </c>
      <c r="G267" s="32">
        <v>415.65</v>
      </c>
      <c r="H267" s="32" t="s">
        <v>844</v>
      </c>
    </row>
    <row r="268" spans="1:8" ht="15" customHeight="1">
      <c r="A268" s="83">
        <v>45497</v>
      </c>
      <c r="B268" s="32" t="s">
        <v>1291</v>
      </c>
      <c r="C268" s="31" t="s">
        <v>1292</v>
      </c>
      <c r="D268" s="31" t="s">
        <v>1293</v>
      </c>
      <c r="E268" s="31" t="s">
        <v>530</v>
      </c>
      <c r="F268" s="84">
        <v>97000</v>
      </c>
      <c r="G268" s="32">
        <v>240.46</v>
      </c>
      <c r="H268" s="32" t="s">
        <v>844</v>
      </c>
    </row>
    <row r="269" spans="1:8" ht="15" customHeight="1">
      <c r="A269" s="83">
        <v>45497</v>
      </c>
      <c r="B269" s="32" t="s">
        <v>1294</v>
      </c>
      <c r="C269" s="31" t="s">
        <v>1295</v>
      </c>
      <c r="D269" s="31" t="s">
        <v>1296</v>
      </c>
      <c r="E269" s="31" t="s">
        <v>530</v>
      </c>
      <c r="F269" s="84">
        <v>170842</v>
      </c>
      <c r="G269" s="32">
        <v>1525.01</v>
      </c>
      <c r="H269" s="32" t="s">
        <v>844</v>
      </c>
    </row>
    <row r="270" spans="1:8" ht="15" customHeight="1">
      <c r="A270" s="83">
        <v>45497</v>
      </c>
      <c r="B270" s="32" t="s">
        <v>1261</v>
      </c>
      <c r="C270" s="31" t="s">
        <v>1262</v>
      </c>
      <c r="D270" s="31" t="s">
        <v>1189</v>
      </c>
      <c r="E270" s="31" t="s">
        <v>530</v>
      </c>
      <c r="F270" s="84">
        <v>628411</v>
      </c>
      <c r="G270" s="32">
        <v>159.09</v>
      </c>
      <c r="H270" s="32" t="s">
        <v>844</v>
      </c>
    </row>
    <row r="271" spans="1:8" ht="15" customHeight="1">
      <c r="A271" s="83">
        <v>45497</v>
      </c>
      <c r="B271" s="32" t="s">
        <v>1263</v>
      </c>
      <c r="C271" s="31" t="s">
        <v>1264</v>
      </c>
      <c r="D271" s="31" t="s">
        <v>1189</v>
      </c>
      <c r="E271" s="31" t="s">
        <v>530</v>
      </c>
      <c r="F271" s="84">
        <v>280202</v>
      </c>
      <c r="G271" s="32">
        <v>719.48</v>
      </c>
      <c r="H271" s="32" t="s">
        <v>844</v>
      </c>
    </row>
    <row r="272" spans="1:8" ht="15" customHeight="1">
      <c r="A272" s="83">
        <v>45497</v>
      </c>
      <c r="B272" s="32" t="s">
        <v>899</v>
      </c>
      <c r="C272" s="31" t="s">
        <v>900</v>
      </c>
      <c r="D272" s="31" t="s">
        <v>1265</v>
      </c>
      <c r="E272" s="31" t="s">
        <v>530</v>
      </c>
      <c r="F272" s="84">
        <v>584848</v>
      </c>
      <c r="G272" s="32">
        <v>50.63</v>
      </c>
      <c r="H272" s="32" t="s">
        <v>844</v>
      </c>
    </row>
    <row r="273" spans="1:8" ht="15" customHeight="1">
      <c r="A273" s="83">
        <v>45497</v>
      </c>
      <c r="B273" s="32" t="s">
        <v>899</v>
      </c>
      <c r="C273" s="31" t="s">
        <v>900</v>
      </c>
      <c r="D273" s="31" t="s">
        <v>1266</v>
      </c>
      <c r="E273" s="31" t="s">
        <v>530</v>
      </c>
      <c r="F273" s="84">
        <v>657466</v>
      </c>
      <c r="G273" s="32">
        <v>50.37</v>
      </c>
      <c r="H273" s="32" t="s">
        <v>844</v>
      </c>
    </row>
    <row r="274" spans="1:8" ht="15" customHeight="1">
      <c r="A274" s="83">
        <v>45497</v>
      </c>
      <c r="B274" s="32" t="s">
        <v>899</v>
      </c>
      <c r="C274" s="31" t="s">
        <v>900</v>
      </c>
      <c r="D274" s="31" t="s">
        <v>1083</v>
      </c>
      <c r="E274" s="31" t="s">
        <v>530</v>
      </c>
      <c r="F274" s="84">
        <v>3675874</v>
      </c>
      <c r="G274" s="32">
        <v>49.81</v>
      </c>
      <c r="H274" s="32" t="s">
        <v>844</v>
      </c>
    </row>
    <row r="275" spans="1:8" ht="15" customHeight="1">
      <c r="A275" s="83">
        <v>45497</v>
      </c>
      <c r="B275" s="32" t="s">
        <v>899</v>
      </c>
      <c r="C275" s="31" t="s">
        <v>900</v>
      </c>
      <c r="D275" s="31" t="s">
        <v>888</v>
      </c>
      <c r="E275" s="31" t="s">
        <v>530</v>
      </c>
      <c r="F275" s="84">
        <v>1314092</v>
      </c>
      <c r="G275" s="32">
        <v>50.56</v>
      </c>
      <c r="H275" s="32" t="s">
        <v>844</v>
      </c>
    </row>
    <row r="276" spans="1:8" ht="15" customHeight="1">
      <c r="A276" s="83">
        <v>45497</v>
      </c>
      <c r="B276" s="32" t="s">
        <v>1270</v>
      </c>
      <c r="C276" s="31" t="s">
        <v>1271</v>
      </c>
      <c r="D276" s="31" t="s">
        <v>1238</v>
      </c>
      <c r="E276" s="31" t="s">
        <v>530</v>
      </c>
      <c r="F276" s="84">
        <v>58281</v>
      </c>
      <c r="G276" s="32">
        <v>161.37</v>
      </c>
      <c r="H276" s="32" t="s">
        <v>844</v>
      </c>
    </row>
    <row r="277" spans="1:8" ht="15" customHeight="1">
      <c r="A277" s="83">
        <v>45497</v>
      </c>
      <c r="B277" s="32" t="s">
        <v>1297</v>
      </c>
      <c r="C277" s="31" t="s">
        <v>1298</v>
      </c>
      <c r="D277" s="31" t="s">
        <v>1299</v>
      </c>
      <c r="E277" s="31" t="s">
        <v>530</v>
      </c>
      <c r="F277" s="84">
        <v>262748</v>
      </c>
      <c r="G277" s="32">
        <v>4102.57</v>
      </c>
      <c r="H277" s="32" t="s">
        <v>844</v>
      </c>
    </row>
    <row r="278" spans="1:8" ht="15" customHeight="1">
      <c r="A278" s="83">
        <v>45497</v>
      </c>
      <c r="B278" s="32" t="s">
        <v>1297</v>
      </c>
      <c r="C278" s="31" t="s">
        <v>1298</v>
      </c>
      <c r="D278" s="31" t="s">
        <v>1300</v>
      </c>
      <c r="E278" s="31" t="s">
        <v>530</v>
      </c>
      <c r="F278" s="84">
        <v>90000</v>
      </c>
      <c r="G278" s="32">
        <v>3983.84</v>
      </c>
      <c r="H278" s="32" t="s">
        <v>844</v>
      </c>
    </row>
    <row r="279" spans="1:8" ht="15" customHeight="1">
      <c r="A279" s="83">
        <v>45497</v>
      </c>
      <c r="B279" s="32" t="s">
        <v>1273</v>
      </c>
      <c r="C279" s="31" t="s">
        <v>1274</v>
      </c>
      <c r="D279" s="31" t="s">
        <v>1301</v>
      </c>
      <c r="E279" s="31" t="s">
        <v>530</v>
      </c>
      <c r="F279" s="84">
        <v>11000</v>
      </c>
      <c r="G279" s="32">
        <v>290</v>
      </c>
      <c r="H279" s="32" t="s">
        <v>844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8"/>
  <sheetViews>
    <sheetView topLeftCell="A10" zoomScale="70" zoomScaleNormal="70" workbookViewId="0">
      <selection activeCell="M10" sqref="M10:M42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42" bestFit="1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994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45498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315">
        <v>1</v>
      </c>
      <c r="B10" s="265">
        <v>45419</v>
      </c>
      <c r="C10" s="316"/>
      <c r="D10" s="317" t="s">
        <v>154</v>
      </c>
      <c r="E10" s="318" t="s">
        <v>846</v>
      </c>
      <c r="F10" s="248">
        <v>429.5</v>
      </c>
      <c r="G10" s="249">
        <v>408.5</v>
      </c>
      <c r="H10" s="248">
        <v>454</v>
      </c>
      <c r="I10" s="248" t="s">
        <v>845</v>
      </c>
      <c r="J10" s="247" t="s">
        <v>968</v>
      </c>
      <c r="K10" s="247">
        <f t="shared" ref="K10" si="0">H10-F10</f>
        <v>24.5</v>
      </c>
      <c r="L10" s="261">
        <f t="shared" ref="L10" si="1">(F10*-0.3)/100</f>
        <v>-1.2885</v>
      </c>
      <c r="M10" s="262">
        <f t="shared" ref="M10" si="2">(K10+L10)/F10</f>
        <v>5.4043073341094296E-2</v>
      </c>
      <c r="N10" s="247" t="s">
        <v>547</v>
      </c>
      <c r="O10" s="263">
        <v>45482</v>
      </c>
      <c r="P10" s="264"/>
      <c r="Q10" s="228"/>
      <c r="R10" s="54" t="s">
        <v>847</v>
      </c>
    </row>
    <row r="11" spans="1:26" ht="15" customHeight="1">
      <c r="A11" s="334">
        <v>2</v>
      </c>
      <c r="B11" s="265">
        <v>45449</v>
      </c>
      <c r="C11" s="333"/>
      <c r="D11" s="317" t="s">
        <v>220</v>
      </c>
      <c r="E11" s="318" t="s">
        <v>545</v>
      </c>
      <c r="F11" s="248">
        <v>1100</v>
      </c>
      <c r="G11" s="249">
        <v>1045</v>
      </c>
      <c r="H11" s="248">
        <v>1163</v>
      </c>
      <c r="I11" s="248" t="s">
        <v>892</v>
      </c>
      <c r="J11" s="247" t="s">
        <v>978</v>
      </c>
      <c r="K11" s="247">
        <f t="shared" ref="K11" si="3">H11-F11</f>
        <v>63</v>
      </c>
      <c r="L11" s="261">
        <f t="shared" ref="L11" si="4">(F11*-0.3)/100</f>
        <v>-3.3</v>
      </c>
      <c r="M11" s="262">
        <f t="shared" ref="M11" si="5">(K11+L11)/F11</f>
        <v>5.4272727272727278E-2</v>
      </c>
      <c r="N11" s="247" t="s">
        <v>547</v>
      </c>
      <c r="O11" s="263">
        <v>45481</v>
      </c>
      <c r="P11" s="264"/>
      <c r="Q11" s="330"/>
      <c r="R11" s="331" t="s">
        <v>847</v>
      </c>
      <c r="S11" s="332"/>
      <c r="T11" s="332"/>
      <c r="U11" s="332"/>
      <c r="V11" s="332"/>
      <c r="W11" s="332"/>
      <c r="X11" s="332"/>
    </row>
    <row r="12" spans="1:26" ht="15" customHeight="1">
      <c r="A12" s="315">
        <v>3</v>
      </c>
      <c r="B12" s="265">
        <v>45450</v>
      </c>
      <c r="C12" s="316"/>
      <c r="D12" s="317" t="s">
        <v>221</v>
      </c>
      <c r="E12" s="318" t="s">
        <v>846</v>
      </c>
      <c r="F12" s="248">
        <v>952</v>
      </c>
      <c r="G12" s="249">
        <v>887</v>
      </c>
      <c r="H12" s="248">
        <v>1015.5</v>
      </c>
      <c r="I12" s="248" t="s">
        <v>889</v>
      </c>
      <c r="J12" s="247" t="s">
        <v>1022</v>
      </c>
      <c r="K12" s="247">
        <f t="shared" ref="K12:K13" si="6">H12-F12</f>
        <v>63.5</v>
      </c>
      <c r="L12" s="261">
        <f t="shared" ref="L12" si="7">(F12*-0.3)/100</f>
        <v>-2.8559999999999999</v>
      </c>
      <c r="M12" s="262">
        <f t="shared" ref="M12:M13" si="8">(K12+L12)/F12</f>
        <v>6.3701680672268904E-2</v>
      </c>
      <c r="N12" s="247" t="s">
        <v>547</v>
      </c>
      <c r="O12" s="263">
        <v>45481</v>
      </c>
      <c r="P12" s="264"/>
      <c r="Q12" s="228"/>
      <c r="R12" s="54" t="s">
        <v>848</v>
      </c>
    </row>
    <row r="13" spans="1:26" ht="15" customHeight="1">
      <c r="A13" s="353">
        <v>4</v>
      </c>
      <c r="B13" s="354">
        <v>45462</v>
      </c>
      <c r="C13" s="355"/>
      <c r="D13" s="356" t="s">
        <v>139</v>
      </c>
      <c r="E13" s="357" t="s">
        <v>846</v>
      </c>
      <c r="F13" s="290">
        <v>118</v>
      </c>
      <c r="G13" s="291">
        <v>112</v>
      </c>
      <c r="H13" s="290">
        <v>112.5</v>
      </c>
      <c r="I13" s="290" t="s">
        <v>1023</v>
      </c>
      <c r="J13" s="292" t="s">
        <v>1058</v>
      </c>
      <c r="K13" s="292">
        <f t="shared" si="6"/>
        <v>-5.5</v>
      </c>
      <c r="L13" s="358">
        <f>(F13*-0.3)/100</f>
        <v>-0.35399999999999998</v>
      </c>
      <c r="M13" s="359">
        <f t="shared" si="8"/>
        <v>-4.9610169491525427E-2</v>
      </c>
      <c r="N13" s="292" t="s">
        <v>557</v>
      </c>
      <c r="O13" s="360">
        <v>45496</v>
      </c>
      <c r="P13" s="361"/>
      <c r="Q13" s="228"/>
      <c r="R13" s="54" t="s">
        <v>847</v>
      </c>
    </row>
    <row r="14" spans="1:26" ht="15" customHeight="1">
      <c r="A14" s="315">
        <v>5</v>
      </c>
      <c r="B14" s="265">
        <v>45463</v>
      </c>
      <c r="C14" s="316"/>
      <c r="D14" s="317" t="s">
        <v>92</v>
      </c>
      <c r="E14" s="318" t="s">
        <v>545</v>
      </c>
      <c r="F14" s="248">
        <v>468</v>
      </c>
      <c r="G14" s="249">
        <v>448</v>
      </c>
      <c r="H14" s="248">
        <v>492</v>
      </c>
      <c r="I14" s="248" t="s">
        <v>893</v>
      </c>
      <c r="J14" s="247" t="s">
        <v>960</v>
      </c>
      <c r="K14" s="247">
        <f t="shared" ref="K14:K15" si="9">H14-F14</f>
        <v>24</v>
      </c>
      <c r="L14" s="261">
        <f t="shared" ref="L14" si="10">(F14*-0.3)/100</f>
        <v>-1.4040000000000001</v>
      </c>
      <c r="M14" s="262">
        <f t="shared" ref="M14:M15" si="11">(K14+L14)/F14</f>
        <v>4.8282051282051285E-2</v>
      </c>
      <c r="N14" s="247" t="s">
        <v>547</v>
      </c>
      <c r="O14" s="263">
        <v>45478</v>
      </c>
      <c r="P14" s="264"/>
      <c r="Q14" s="228"/>
      <c r="R14" s="54" t="s">
        <v>847</v>
      </c>
    </row>
    <row r="15" spans="1:26" ht="15" customHeight="1">
      <c r="A15" s="353">
        <v>6</v>
      </c>
      <c r="B15" s="354">
        <v>45463</v>
      </c>
      <c r="C15" s="355"/>
      <c r="D15" s="356" t="s">
        <v>385</v>
      </c>
      <c r="E15" s="357" t="s">
        <v>545</v>
      </c>
      <c r="F15" s="290">
        <v>3370</v>
      </c>
      <c r="G15" s="291">
        <v>3180</v>
      </c>
      <c r="H15" s="290">
        <v>3180</v>
      </c>
      <c r="I15" s="290" t="s">
        <v>894</v>
      </c>
      <c r="J15" s="292" t="s">
        <v>1057</v>
      </c>
      <c r="K15" s="292">
        <f t="shared" si="9"/>
        <v>-190</v>
      </c>
      <c r="L15" s="358">
        <f>(F15*-0.3)/100</f>
        <v>-10.11</v>
      </c>
      <c r="M15" s="359">
        <f t="shared" si="11"/>
        <v>-5.937982195845698E-2</v>
      </c>
      <c r="N15" s="292" t="s">
        <v>557</v>
      </c>
      <c r="O15" s="360">
        <v>45496</v>
      </c>
      <c r="P15" s="361"/>
      <c r="Q15" s="228"/>
      <c r="R15" s="54" t="s">
        <v>847</v>
      </c>
    </row>
    <row r="16" spans="1:26" ht="15" customHeight="1">
      <c r="A16" s="315">
        <v>7</v>
      </c>
      <c r="B16" s="265">
        <v>45464</v>
      </c>
      <c r="C16" s="316"/>
      <c r="D16" s="317" t="s">
        <v>93</v>
      </c>
      <c r="E16" s="318" t="s">
        <v>545</v>
      </c>
      <c r="F16" s="248">
        <v>5450</v>
      </c>
      <c r="G16" s="249">
        <v>5145</v>
      </c>
      <c r="H16" s="248">
        <v>5802.5</v>
      </c>
      <c r="I16" s="248" t="s">
        <v>895</v>
      </c>
      <c r="J16" s="247" t="s">
        <v>944</v>
      </c>
      <c r="K16" s="247">
        <f t="shared" ref="K16" si="12">H16-F16</f>
        <v>352.5</v>
      </c>
      <c r="L16" s="261">
        <f t="shared" ref="L16" si="13">(F16*-0.3)/100</f>
        <v>-16.350000000000001</v>
      </c>
      <c r="M16" s="262">
        <f t="shared" ref="M16" si="14">(K16+L16)/F16</f>
        <v>6.1678899082568801E-2</v>
      </c>
      <c r="N16" s="247" t="s">
        <v>547</v>
      </c>
      <c r="O16" s="263">
        <v>45477</v>
      </c>
      <c r="P16" s="264"/>
      <c r="Q16" s="228"/>
      <c r="R16" s="54" t="s">
        <v>847</v>
      </c>
    </row>
    <row r="17" spans="1:18" ht="15" customHeight="1">
      <c r="A17" s="187">
        <v>8</v>
      </c>
      <c r="B17" s="184">
        <v>45468</v>
      </c>
      <c r="C17" s="188"/>
      <c r="D17" s="192" t="s">
        <v>390</v>
      </c>
      <c r="E17" s="189" t="s">
        <v>545</v>
      </c>
      <c r="F17" s="183" t="s">
        <v>896</v>
      </c>
      <c r="G17" s="185">
        <v>795</v>
      </c>
      <c r="H17" s="183"/>
      <c r="I17" s="183" t="s">
        <v>897</v>
      </c>
      <c r="J17" s="185" t="s">
        <v>546</v>
      </c>
      <c r="K17" s="185"/>
      <c r="L17" s="186"/>
      <c r="M17" s="190"/>
      <c r="N17" s="185"/>
      <c r="O17" s="191"/>
      <c r="P17" s="186">
        <f>VLOOKUP(D17,'MidCap Intra'!$B$11:$C$571,2,0)</f>
        <v>827.85</v>
      </c>
      <c r="Q17" s="228"/>
      <c r="R17" s="54" t="s">
        <v>847</v>
      </c>
    </row>
    <row r="18" spans="1:18" ht="15" customHeight="1">
      <c r="A18" s="187">
        <v>9</v>
      </c>
      <c r="B18" s="184">
        <v>45469</v>
      </c>
      <c r="C18" s="188"/>
      <c r="D18" s="192" t="s">
        <v>298</v>
      </c>
      <c r="E18" s="189" t="s">
        <v>545</v>
      </c>
      <c r="F18" s="183" t="s">
        <v>901</v>
      </c>
      <c r="G18" s="185">
        <v>1480</v>
      </c>
      <c r="H18" s="183"/>
      <c r="I18" s="183" t="s">
        <v>902</v>
      </c>
      <c r="J18" s="185" t="s">
        <v>546</v>
      </c>
      <c r="K18" s="185"/>
      <c r="L18" s="186"/>
      <c r="M18" s="190"/>
      <c r="N18" s="185"/>
      <c r="O18" s="191"/>
      <c r="P18" s="186">
        <f>VLOOKUP(D18,'MidCap Intra'!$B$11:$C$571,2,0)</f>
        <v>1612</v>
      </c>
      <c r="Q18" s="228"/>
      <c r="R18" s="54" t="s">
        <v>847</v>
      </c>
    </row>
    <row r="19" spans="1:18" ht="15" customHeight="1">
      <c r="A19" s="187">
        <v>10</v>
      </c>
      <c r="B19" s="184">
        <v>45470</v>
      </c>
      <c r="C19" s="188"/>
      <c r="D19" s="192" t="s">
        <v>65</v>
      </c>
      <c r="E19" s="189" t="s">
        <v>545</v>
      </c>
      <c r="F19" s="183" t="s">
        <v>903</v>
      </c>
      <c r="G19" s="185">
        <v>8900</v>
      </c>
      <c r="H19" s="183"/>
      <c r="I19" s="183" t="s">
        <v>904</v>
      </c>
      <c r="J19" s="185" t="s">
        <v>546</v>
      </c>
      <c r="K19" s="185"/>
      <c r="L19" s="186"/>
      <c r="M19" s="190"/>
      <c r="N19" s="185"/>
      <c r="O19" s="191"/>
      <c r="P19" s="186">
        <f>VLOOKUP(D19,'MidCap Intra'!$B$11:$C$571,2,0)</f>
        <v>9260.2000000000007</v>
      </c>
      <c r="Q19" s="228"/>
      <c r="R19" s="54" t="s">
        <v>847</v>
      </c>
    </row>
    <row r="20" spans="1:18" ht="15" customHeight="1">
      <c r="A20" s="315">
        <v>11</v>
      </c>
      <c r="B20" s="265">
        <v>45470</v>
      </c>
      <c r="C20" s="316"/>
      <c r="D20" s="317" t="s">
        <v>905</v>
      </c>
      <c r="E20" s="318" t="s">
        <v>545</v>
      </c>
      <c r="F20" s="248">
        <v>144.5</v>
      </c>
      <c r="G20" s="249">
        <v>135</v>
      </c>
      <c r="H20" s="248">
        <v>155</v>
      </c>
      <c r="I20" s="248" t="s">
        <v>906</v>
      </c>
      <c r="J20" s="247" t="s">
        <v>931</v>
      </c>
      <c r="K20" s="247">
        <f t="shared" ref="K20" si="15">H20-F20</f>
        <v>10.5</v>
      </c>
      <c r="L20" s="261">
        <f t="shared" ref="L20" si="16">(F20*-0.3)/100</f>
        <v>-0.4335</v>
      </c>
      <c r="M20" s="262">
        <f t="shared" ref="M20" si="17">(K20+L20)/F20</f>
        <v>6.9664359861591696E-2</v>
      </c>
      <c r="N20" s="247" t="s">
        <v>547</v>
      </c>
      <c r="O20" s="263">
        <v>45475</v>
      </c>
      <c r="P20" s="264"/>
      <c r="Q20" s="228"/>
      <c r="R20" s="54" t="s">
        <v>848</v>
      </c>
    </row>
    <row r="21" spans="1:18" ht="15" customHeight="1">
      <c r="A21" s="315">
        <v>12</v>
      </c>
      <c r="B21" s="265">
        <v>45470</v>
      </c>
      <c r="C21" s="316"/>
      <c r="D21" s="317" t="s">
        <v>149</v>
      </c>
      <c r="E21" s="318" t="s">
        <v>545</v>
      </c>
      <c r="F21" s="248">
        <v>1560</v>
      </c>
      <c r="G21" s="249">
        <v>1470</v>
      </c>
      <c r="H21" s="248">
        <v>1642.5</v>
      </c>
      <c r="I21" s="248" t="s">
        <v>909</v>
      </c>
      <c r="J21" s="247" t="s">
        <v>768</v>
      </c>
      <c r="K21" s="247">
        <f t="shared" ref="K21" si="18">H21-F21</f>
        <v>82.5</v>
      </c>
      <c r="L21" s="261">
        <f t="shared" ref="L21" si="19">(F21*-0.3)/100</f>
        <v>-4.68</v>
      </c>
      <c r="M21" s="262">
        <f t="shared" ref="M21" si="20">(K21+L21)/F21</f>
        <v>4.9884615384615381E-2</v>
      </c>
      <c r="N21" s="247" t="s">
        <v>547</v>
      </c>
      <c r="O21" s="263">
        <v>45477</v>
      </c>
      <c r="P21" s="264"/>
      <c r="Q21" s="228"/>
      <c r="R21" s="54" t="s">
        <v>847</v>
      </c>
    </row>
    <row r="22" spans="1:18" ht="15" customHeight="1">
      <c r="A22" s="315">
        <v>13</v>
      </c>
      <c r="B22" s="265">
        <v>45474</v>
      </c>
      <c r="C22" s="316"/>
      <c r="D22" s="317" t="s">
        <v>142</v>
      </c>
      <c r="E22" s="318" t="s">
        <v>545</v>
      </c>
      <c r="F22" s="248">
        <v>507</v>
      </c>
      <c r="G22" s="249">
        <v>468</v>
      </c>
      <c r="H22" s="248">
        <v>536</v>
      </c>
      <c r="I22" s="248" t="s">
        <v>914</v>
      </c>
      <c r="J22" s="247" t="s">
        <v>930</v>
      </c>
      <c r="K22" s="247">
        <f t="shared" ref="K22" si="21">H22-F22</f>
        <v>29</v>
      </c>
      <c r="L22" s="261">
        <f t="shared" ref="L22" si="22">(F22*-0.3)/100</f>
        <v>-1.5209999999999999</v>
      </c>
      <c r="M22" s="262">
        <f t="shared" ref="M22" si="23">(K22+L22)/F22</f>
        <v>5.419921104536489E-2</v>
      </c>
      <c r="N22" s="247" t="s">
        <v>547</v>
      </c>
      <c r="O22" s="263">
        <v>45475</v>
      </c>
      <c r="P22" s="264"/>
      <c r="Q22" s="228"/>
      <c r="R22" s="54" t="s">
        <v>847</v>
      </c>
    </row>
    <row r="23" spans="1:18" ht="15" customHeight="1">
      <c r="A23" s="187">
        <v>14</v>
      </c>
      <c r="B23" s="184">
        <v>45474</v>
      </c>
      <c r="C23" s="188"/>
      <c r="D23" s="192" t="s">
        <v>206</v>
      </c>
      <c r="E23" s="189" t="s">
        <v>545</v>
      </c>
      <c r="F23" s="183" t="s">
        <v>915</v>
      </c>
      <c r="G23" s="185">
        <v>2940</v>
      </c>
      <c r="H23" s="183"/>
      <c r="I23" s="183" t="s">
        <v>916</v>
      </c>
      <c r="J23" s="185" t="s">
        <v>546</v>
      </c>
      <c r="K23" s="185"/>
      <c r="L23" s="186"/>
      <c r="M23" s="190"/>
      <c r="N23" s="185"/>
      <c r="O23" s="191"/>
      <c r="P23" s="186">
        <f>VLOOKUP(D23,'MidCap Intra'!$B$11:$C$571,2,0)</f>
        <v>2991.4</v>
      </c>
      <c r="Q23" s="228"/>
      <c r="R23" s="54" t="s">
        <v>847</v>
      </c>
    </row>
    <row r="24" spans="1:18" ht="15" customHeight="1">
      <c r="A24" s="315">
        <v>15</v>
      </c>
      <c r="B24" s="265">
        <v>45475</v>
      </c>
      <c r="C24" s="316"/>
      <c r="D24" s="317" t="s">
        <v>345</v>
      </c>
      <c r="E24" s="318" t="s">
        <v>545</v>
      </c>
      <c r="F24" s="248">
        <v>215</v>
      </c>
      <c r="G24" s="249">
        <v>200</v>
      </c>
      <c r="H24" s="248">
        <v>228.5</v>
      </c>
      <c r="I24" s="248" t="s">
        <v>924</v>
      </c>
      <c r="J24" s="247" t="s">
        <v>936</v>
      </c>
      <c r="K24" s="247">
        <f t="shared" ref="K24" si="24">H24-F24</f>
        <v>13.5</v>
      </c>
      <c r="L24" s="261">
        <f t="shared" ref="L24" si="25">(F24*-0.3)/100</f>
        <v>-0.64500000000000002</v>
      </c>
      <c r="M24" s="262">
        <f t="shared" ref="M24" si="26">(K24+L24)/F24</f>
        <v>5.9790697674418608E-2</v>
      </c>
      <c r="N24" s="247" t="s">
        <v>547</v>
      </c>
      <c r="O24" s="263">
        <v>45476</v>
      </c>
      <c r="P24" s="264"/>
      <c r="Q24" s="228"/>
      <c r="R24" s="54" t="s">
        <v>847</v>
      </c>
    </row>
    <row r="25" spans="1:18" ht="15" customHeight="1">
      <c r="A25" s="315">
        <v>16</v>
      </c>
      <c r="B25" s="265">
        <v>45475</v>
      </c>
      <c r="C25" s="316"/>
      <c r="D25" s="317" t="s">
        <v>442</v>
      </c>
      <c r="E25" s="318" t="s">
        <v>545</v>
      </c>
      <c r="F25" s="248">
        <v>257</v>
      </c>
      <c r="G25" s="249">
        <v>238</v>
      </c>
      <c r="H25" s="248">
        <v>271.5</v>
      </c>
      <c r="I25" s="248" t="s">
        <v>925</v>
      </c>
      <c r="J25" s="247" t="s">
        <v>964</v>
      </c>
      <c r="K25" s="247">
        <f t="shared" ref="K25" si="27">H25-F25</f>
        <v>14.5</v>
      </c>
      <c r="L25" s="261">
        <f t="shared" ref="L25" si="28">(F25*-0.3)/100</f>
        <v>-0.77099999999999991</v>
      </c>
      <c r="M25" s="262">
        <f t="shared" ref="M25" si="29">(K25+L25)/F25</f>
        <v>5.3420233463035018E-2</v>
      </c>
      <c r="N25" s="247" t="s">
        <v>547</v>
      </c>
      <c r="O25" s="263">
        <v>45481</v>
      </c>
      <c r="P25" s="264"/>
      <c r="Q25" s="228"/>
      <c r="R25" s="54" t="s">
        <v>849</v>
      </c>
    </row>
    <row r="26" spans="1:18" ht="15" customHeight="1">
      <c r="A26" s="315">
        <v>17</v>
      </c>
      <c r="B26" s="265">
        <v>45477</v>
      </c>
      <c r="C26" s="316"/>
      <c r="D26" s="317" t="s">
        <v>370</v>
      </c>
      <c r="E26" s="318" t="s">
        <v>545</v>
      </c>
      <c r="F26" s="248">
        <v>496</v>
      </c>
      <c r="G26" s="249">
        <v>468</v>
      </c>
      <c r="H26" s="248">
        <v>521.5</v>
      </c>
      <c r="I26" s="248" t="s">
        <v>942</v>
      </c>
      <c r="J26" s="247" t="s">
        <v>959</v>
      </c>
      <c r="K26" s="247">
        <f t="shared" ref="K26" si="30">H26-F26</f>
        <v>25.5</v>
      </c>
      <c r="L26" s="261">
        <f t="shared" ref="L26" si="31">(F26*-0.3)/100</f>
        <v>-1.4879999999999998</v>
      </c>
      <c r="M26" s="262">
        <f t="shared" ref="M26" si="32">(K26+L26)/F26</f>
        <v>4.8411290322580645E-2</v>
      </c>
      <c r="N26" s="247" t="s">
        <v>547</v>
      </c>
      <c r="O26" s="263">
        <v>45478</v>
      </c>
      <c r="P26" s="264"/>
      <c r="Q26" s="228"/>
      <c r="R26" s="54" t="s">
        <v>847</v>
      </c>
    </row>
    <row r="27" spans="1:18" ht="15" customHeight="1">
      <c r="A27" s="315">
        <v>18</v>
      </c>
      <c r="B27" s="265">
        <v>45477</v>
      </c>
      <c r="C27" s="316"/>
      <c r="D27" s="317" t="s">
        <v>86</v>
      </c>
      <c r="E27" s="318" t="s">
        <v>846</v>
      </c>
      <c r="F27" s="248">
        <v>700</v>
      </c>
      <c r="G27" s="249">
        <v>666</v>
      </c>
      <c r="H27" s="248">
        <v>748.5</v>
      </c>
      <c r="I27" s="248" t="s">
        <v>941</v>
      </c>
      <c r="J27" s="247" t="s">
        <v>1024</v>
      </c>
      <c r="K27" s="247">
        <f t="shared" ref="K27" si="33">H27-F27</f>
        <v>48.5</v>
      </c>
      <c r="L27" s="261">
        <f t="shared" ref="L27" si="34">(F27*-0.3)/100</f>
        <v>-2.1</v>
      </c>
      <c r="M27" s="262">
        <f t="shared" ref="M27" si="35">(K27+L27)/F27</f>
        <v>6.6285714285714281E-2</v>
      </c>
      <c r="N27" s="247" t="s">
        <v>547</v>
      </c>
      <c r="O27" s="263">
        <v>45488</v>
      </c>
      <c r="P27" s="264"/>
      <c r="Q27" s="228"/>
      <c r="R27" s="54" t="s">
        <v>847</v>
      </c>
    </row>
    <row r="28" spans="1:18" ht="15" customHeight="1">
      <c r="A28" s="315">
        <v>19</v>
      </c>
      <c r="B28" s="265">
        <v>45478</v>
      </c>
      <c r="C28" s="316"/>
      <c r="D28" s="317" t="s">
        <v>386</v>
      </c>
      <c r="E28" s="318" t="s">
        <v>545</v>
      </c>
      <c r="F28" s="248">
        <v>223</v>
      </c>
      <c r="G28" s="249">
        <v>214</v>
      </c>
      <c r="H28" s="248">
        <v>238</v>
      </c>
      <c r="I28" s="248" t="s">
        <v>946</v>
      </c>
      <c r="J28" s="247" t="s">
        <v>997</v>
      </c>
      <c r="K28" s="247">
        <f t="shared" ref="K28:K29" si="36">H28-F28</f>
        <v>15</v>
      </c>
      <c r="L28" s="261">
        <f t="shared" ref="L28" si="37">(F28*-0.3)/100</f>
        <v>-0.66899999999999993</v>
      </c>
      <c r="M28" s="262">
        <f t="shared" ref="M28:M29" si="38">(K28+L28)/F28</f>
        <v>6.4264573991031387E-2</v>
      </c>
      <c r="N28" s="247" t="s">
        <v>547</v>
      </c>
      <c r="O28" s="263">
        <v>45484</v>
      </c>
      <c r="P28" s="264"/>
      <c r="Q28" s="228"/>
      <c r="R28" s="54" t="s">
        <v>847</v>
      </c>
    </row>
    <row r="29" spans="1:18" ht="15" customHeight="1">
      <c r="A29" s="315">
        <v>20</v>
      </c>
      <c r="B29" s="265">
        <v>45478</v>
      </c>
      <c r="C29" s="316"/>
      <c r="D29" s="317" t="s">
        <v>890</v>
      </c>
      <c r="E29" s="318" t="s">
        <v>846</v>
      </c>
      <c r="F29" s="248">
        <v>1250</v>
      </c>
      <c r="G29" s="249">
        <v>1185</v>
      </c>
      <c r="H29" s="248">
        <v>1317</v>
      </c>
      <c r="I29" s="248" t="s">
        <v>953</v>
      </c>
      <c r="J29" s="247" t="s">
        <v>640</v>
      </c>
      <c r="K29" s="247">
        <f t="shared" si="36"/>
        <v>67</v>
      </c>
      <c r="L29" s="261">
        <f>(F29*-0.3)/100</f>
        <v>-3.75</v>
      </c>
      <c r="M29" s="262">
        <f t="shared" si="38"/>
        <v>5.0599999999999999E-2</v>
      </c>
      <c r="N29" s="247" t="s">
        <v>547</v>
      </c>
      <c r="O29" s="263">
        <v>45489</v>
      </c>
      <c r="P29" s="264"/>
      <c r="Q29" s="228"/>
      <c r="R29" s="54" t="s">
        <v>847</v>
      </c>
    </row>
    <row r="30" spans="1:18" ht="15" customHeight="1">
      <c r="A30" s="315">
        <v>21</v>
      </c>
      <c r="B30" s="265">
        <v>45481</v>
      </c>
      <c r="C30" s="316"/>
      <c r="D30" s="317" t="s">
        <v>498</v>
      </c>
      <c r="E30" s="318" t="s">
        <v>545</v>
      </c>
      <c r="F30" s="248">
        <v>270</v>
      </c>
      <c r="G30" s="249">
        <v>251</v>
      </c>
      <c r="H30" s="248">
        <v>288.5</v>
      </c>
      <c r="I30" s="248" t="s">
        <v>973</v>
      </c>
      <c r="J30" s="247" t="s">
        <v>977</v>
      </c>
      <c r="K30" s="247">
        <f t="shared" ref="K30" si="39">H30-F30</f>
        <v>18.5</v>
      </c>
      <c r="L30" s="261">
        <f>(F30*-0.03)/100</f>
        <v>-8.1000000000000003E-2</v>
      </c>
      <c r="M30" s="262">
        <f t="shared" ref="M30" si="40">(K30+L30)/F30</f>
        <v>6.8218518518518526E-2</v>
      </c>
      <c r="N30" s="247" t="s">
        <v>547</v>
      </c>
      <c r="O30" s="263">
        <v>45481</v>
      </c>
      <c r="P30" s="264"/>
      <c r="Q30" s="228"/>
      <c r="R30" s="54" t="s">
        <v>848</v>
      </c>
    </row>
    <row r="31" spans="1:18" ht="15" customHeight="1">
      <c r="A31" s="315">
        <v>22</v>
      </c>
      <c r="B31" s="265">
        <v>45481</v>
      </c>
      <c r="C31" s="316"/>
      <c r="D31" s="317" t="s">
        <v>176</v>
      </c>
      <c r="E31" s="318" t="s">
        <v>545</v>
      </c>
      <c r="F31" s="248">
        <v>1660</v>
      </c>
      <c r="G31" s="249">
        <v>1530</v>
      </c>
      <c r="H31" s="248">
        <v>1735</v>
      </c>
      <c r="I31" s="248" t="s">
        <v>974</v>
      </c>
      <c r="J31" s="247" t="s">
        <v>1002</v>
      </c>
      <c r="K31" s="247">
        <f t="shared" ref="K31:K32" si="41">H31-F31</f>
        <v>75</v>
      </c>
      <c r="L31" s="261">
        <f>(F31*-0.03)/100</f>
        <v>-0.498</v>
      </c>
      <c r="M31" s="262">
        <f t="shared" ref="M31:M32" si="42">(K31+L31)/F31</f>
        <v>4.4880722891566263E-2</v>
      </c>
      <c r="N31" s="247" t="s">
        <v>547</v>
      </c>
      <c r="O31" s="263">
        <v>45488</v>
      </c>
      <c r="P31" s="264"/>
      <c r="Q31" s="228"/>
      <c r="R31" s="54" t="s">
        <v>847</v>
      </c>
    </row>
    <row r="32" spans="1:18" ht="15" customHeight="1">
      <c r="A32" s="353">
        <v>23</v>
      </c>
      <c r="B32" s="354">
        <v>45481</v>
      </c>
      <c r="C32" s="355"/>
      <c r="D32" s="356" t="s">
        <v>861</v>
      </c>
      <c r="E32" s="357" t="s">
        <v>545</v>
      </c>
      <c r="F32" s="290">
        <v>420</v>
      </c>
      <c r="G32" s="291">
        <v>398</v>
      </c>
      <c r="H32" s="290">
        <v>398</v>
      </c>
      <c r="I32" s="290" t="s">
        <v>976</v>
      </c>
      <c r="J32" s="292" t="s">
        <v>1033</v>
      </c>
      <c r="K32" s="292">
        <f t="shared" si="41"/>
        <v>-22</v>
      </c>
      <c r="L32" s="358">
        <f>(F32*-0.3)/100</f>
        <v>-1.26</v>
      </c>
      <c r="M32" s="359">
        <f t="shared" si="42"/>
        <v>-5.5380952380952385E-2</v>
      </c>
      <c r="N32" s="292" t="s">
        <v>557</v>
      </c>
      <c r="O32" s="360">
        <v>45492</v>
      </c>
      <c r="P32" s="361"/>
      <c r="Q32" s="228"/>
      <c r="R32" s="54" t="s">
        <v>847</v>
      </c>
    </row>
    <row r="33" spans="1:18" ht="15" customHeight="1">
      <c r="A33" s="315">
        <v>24</v>
      </c>
      <c r="B33" s="265">
        <v>45481</v>
      </c>
      <c r="C33" s="316"/>
      <c r="D33" s="317" t="s">
        <v>112</v>
      </c>
      <c r="E33" s="318" t="s">
        <v>545</v>
      </c>
      <c r="F33" s="248">
        <v>225</v>
      </c>
      <c r="G33" s="249">
        <v>217</v>
      </c>
      <c r="H33" s="248">
        <v>233</v>
      </c>
      <c r="I33" s="248" t="s">
        <v>946</v>
      </c>
      <c r="J33" s="247" t="s">
        <v>1000</v>
      </c>
      <c r="K33" s="247">
        <f t="shared" ref="K33" si="43">H33-F33</f>
        <v>8</v>
      </c>
      <c r="L33" s="261">
        <f>(F33*-0.3)/100</f>
        <v>-0.67500000000000004</v>
      </c>
      <c r="M33" s="262">
        <f t="shared" ref="M33" si="44">(K33+L33)/F33</f>
        <v>3.255555555555556E-2</v>
      </c>
      <c r="N33" s="247" t="s">
        <v>547</v>
      </c>
      <c r="O33" s="263">
        <v>45485</v>
      </c>
      <c r="P33" s="264"/>
      <c r="Q33" s="228"/>
      <c r="R33" s="54" t="s">
        <v>847</v>
      </c>
    </row>
    <row r="34" spans="1:18" ht="15" customHeight="1">
      <c r="A34" s="315">
        <v>25</v>
      </c>
      <c r="B34" s="265">
        <v>45482</v>
      </c>
      <c r="C34" s="316"/>
      <c r="D34" s="317" t="s">
        <v>498</v>
      </c>
      <c r="E34" s="318" t="s">
        <v>545</v>
      </c>
      <c r="F34" s="248">
        <v>268.5</v>
      </c>
      <c r="G34" s="249">
        <v>252.5</v>
      </c>
      <c r="H34" s="248">
        <v>288.5</v>
      </c>
      <c r="I34" s="248" t="s">
        <v>973</v>
      </c>
      <c r="J34" s="247" t="s">
        <v>996</v>
      </c>
      <c r="K34" s="247">
        <f t="shared" ref="K34" si="45">H34-F34</f>
        <v>20</v>
      </c>
      <c r="L34" s="261">
        <f>(F34*-0.3)/100</f>
        <v>-0.80549999999999999</v>
      </c>
      <c r="M34" s="262">
        <f t="shared" ref="M34" si="46">(K34+L34)/F34</f>
        <v>7.1487895716945998E-2</v>
      </c>
      <c r="N34" s="247" t="s">
        <v>547</v>
      </c>
      <c r="O34" s="263">
        <v>45484</v>
      </c>
      <c r="P34" s="264"/>
      <c r="Q34" s="228"/>
      <c r="R34" s="54" t="s">
        <v>848</v>
      </c>
    </row>
    <row r="35" spans="1:18" ht="15" customHeight="1">
      <c r="A35" s="187">
        <v>26</v>
      </c>
      <c r="B35" s="184">
        <v>45483</v>
      </c>
      <c r="C35" s="188"/>
      <c r="D35" s="192" t="s">
        <v>477</v>
      </c>
      <c r="E35" s="189" t="s">
        <v>545</v>
      </c>
      <c r="F35" s="183" t="s">
        <v>982</v>
      </c>
      <c r="G35" s="185">
        <v>645</v>
      </c>
      <c r="H35" s="183"/>
      <c r="I35" s="183" t="s">
        <v>983</v>
      </c>
      <c r="J35" s="185" t="s">
        <v>546</v>
      </c>
      <c r="K35" s="185"/>
      <c r="L35" s="186"/>
      <c r="M35" s="190"/>
      <c r="N35" s="185"/>
      <c r="O35" s="191"/>
      <c r="P35" s="186">
        <f>VLOOKUP(D35,'MidCap Intra'!$B$11:$C$571,2,0)</f>
        <v>691.85</v>
      </c>
      <c r="Q35" s="228"/>
      <c r="R35" s="54" t="s">
        <v>847</v>
      </c>
    </row>
    <row r="36" spans="1:18" ht="15" customHeight="1">
      <c r="A36" s="353">
        <v>27</v>
      </c>
      <c r="B36" s="354">
        <v>45484</v>
      </c>
      <c r="C36" s="355"/>
      <c r="D36" s="356" t="s">
        <v>79</v>
      </c>
      <c r="E36" s="357" t="s">
        <v>545</v>
      </c>
      <c r="F36" s="290">
        <v>327.5</v>
      </c>
      <c r="G36" s="291">
        <v>310</v>
      </c>
      <c r="H36" s="290">
        <v>309</v>
      </c>
      <c r="I36" s="290" t="s">
        <v>998</v>
      </c>
      <c r="J36" s="292" t="s">
        <v>1027</v>
      </c>
      <c r="K36" s="292">
        <f t="shared" ref="K36" si="47">H36-F36</f>
        <v>-18.5</v>
      </c>
      <c r="L36" s="358">
        <f>(F36*-0.3)/100</f>
        <v>-0.98250000000000004</v>
      </c>
      <c r="M36" s="359">
        <f t="shared" ref="M36" si="48">(K36+L36)/F36</f>
        <v>-5.9488549618320619E-2</v>
      </c>
      <c r="N36" s="292" t="s">
        <v>557</v>
      </c>
      <c r="O36" s="360">
        <v>45491</v>
      </c>
      <c r="P36" s="361"/>
      <c r="Q36" s="228"/>
      <c r="R36" s="54" t="s">
        <v>848</v>
      </c>
    </row>
    <row r="37" spans="1:18" ht="15" customHeight="1">
      <c r="A37" s="187">
        <v>28</v>
      </c>
      <c r="B37" s="184">
        <v>45485</v>
      </c>
      <c r="C37" s="188"/>
      <c r="D37" s="192" t="s">
        <v>829</v>
      </c>
      <c r="E37" s="189" t="s">
        <v>545</v>
      </c>
      <c r="F37" s="183" t="s">
        <v>999</v>
      </c>
      <c r="G37" s="185">
        <v>790</v>
      </c>
      <c r="H37" s="183"/>
      <c r="I37" s="183" t="s">
        <v>897</v>
      </c>
      <c r="J37" s="185" t="s">
        <v>546</v>
      </c>
      <c r="K37" s="185"/>
      <c r="L37" s="186"/>
      <c r="M37" s="190"/>
      <c r="N37" s="185"/>
      <c r="O37" s="191"/>
      <c r="P37" s="186">
        <f>VLOOKUP(D37,'MidCap Intra'!$B$11:$C$571,2,0)</f>
        <v>853.8</v>
      </c>
      <c r="Q37" s="228"/>
    </row>
    <row r="38" spans="1:18" ht="15" customHeight="1">
      <c r="A38" s="315">
        <v>29</v>
      </c>
      <c r="B38" s="265">
        <v>45485</v>
      </c>
      <c r="C38" s="316"/>
      <c r="D38" s="317" t="s">
        <v>862</v>
      </c>
      <c r="E38" s="318" t="s">
        <v>545</v>
      </c>
      <c r="F38" s="248">
        <v>570</v>
      </c>
      <c r="G38" s="249">
        <v>535</v>
      </c>
      <c r="H38" s="248">
        <v>615</v>
      </c>
      <c r="I38" s="248" t="s">
        <v>1001</v>
      </c>
      <c r="J38" s="247" t="s">
        <v>1003</v>
      </c>
      <c r="K38" s="247">
        <f t="shared" ref="K38" si="49">H38-F38</f>
        <v>45</v>
      </c>
      <c r="L38" s="261">
        <f>(F38*-0.3)/100</f>
        <v>-1.71</v>
      </c>
      <c r="M38" s="262">
        <f t="shared" ref="M38" si="50">(K38+L38)/F38</f>
        <v>7.5947368421052625E-2</v>
      </c>
      <c r="N38" s="247" t="s">
        <v>547</v>
      </c>
      <c r="O38" s="263">
        <v>45488</v>
      </c>
      <c r="P38" s="264"/>
      <c r="Q38" s="228"/>
    </row>
    <row r="39" spans="1:18" ht="15" customHeight="1">
      <c r="A39" s="187">
        <v>30</v>
      </c>
      <c r="B39" s="184">
        <v>45488</v>
      </c>
      <c r="C39" s="188"/>
      <c r="D39" s="192" t="s">
        <v>237</v>
      </c>
      <c r="E39" s="189" t="s">
        <v>545</v>
      </c>
      <c r="F39" s="183" t="s">
        <v>1004</v>
      </c>
      <c r="G39" s="185">
        <v>1100</v>
      </c>
      <c r="H39" s="183"/>
      <c r="I39" s="183" t="s">
        <v>1005</v>
      </c>
      <c r="J39" s="185" t="s">
        <v>546</v>
      </c>
      <c r="K39" s="185"/>
      <c r="L39" s="186"/>
      <c r="M39" s="190"/>
      <c r="N39" s="185"/>
      <c r="O39" s="191"/>
      <c r="P39" s="186"/>
      <c r="Q39" s="228"/>
    </row>
    <row r="40" spans="1:18" ht="15" customHeight="1">
      <c r="A40" s="187">
        <v>31</v>
      </c>
      <c r="B40" s="184">
        <v>45488</v>
      </c>
      <c r="C40" s="188"/>
      <c r="D40" s="192" t="s">
        <v>500</v>
      </c>
      <c r="E40" s="189" t="s">
        <v>545</v>
      </c>
      <c r="F40" s="183" t="s">
        <v>1006</v>
      </c>
      <c r="G40" s="185">
        <v>3700</v>
      </c>
      <c r="H40" s="183"/>
      <c r="I40" s="183" t="s">
        <v>1007</v>
      </c>
      <c r="J40" s="185" t="s">
        <v>546</v>
      </c>
      <c r="K40" s="185"/>
      <c r="L40" s="186"/>
      <c r="M40" s="190"/>
      <c r="N40" s="185"/>
      <c r="O40" s="191"/>
      <c r="P40" s="186"/>
      <c r="Q40" s="228"/>
    </row>
    <row r="41" spans="1:18" ht="15" customHeight="1">
      <c r="A41" s="315">
        <v>32</v>
      </c>
      <c r="B41" s="265">
        <v>45489</v>
      </c>
      <c r="C41" s="316"/>
      <c r="D41" s="317" t="s">
        <v>86</v>
      </c>
      <c r="E41" s="318" t="s">
        <v>545</v>
      </c>
      <c r="F41" s="248">
        <v>709.5</v>
      </c>
      <c r="G41" s="249">
        <v>680</v>
      </c>
      <c r="H41" s="248">
        <v>726</v>
      </c>
      <c r="I41" s="248" t="s">
        <v>1015</v>
      </c>
      <c r="J41" s="247" t="s">
        <v>1059</v>
      </c>
      <c r="K41" s="247">
        <f t="shared" ref="K41" si="51">H41-F41</f>
        <v>16.5</v>
      </c>
      <c r="L41" s="261">
        <f>(F41*-0.3)/100</f>
        <v>-2.1284999999999998</v>
      </c>
      <c r="M41" s="262">
        <f t="shared" ref="M41" si="52">(K41+L41)/F41</f>
        <v>2.0255813953488373E-2</v>
      </c>
      <c r="N41" s="247" t="s">
        <v>547</v>
      </c>
      <c r="O41" s="263">
        <v>45496</v>
      </c>
      <c r="P41" s="264"/>
      <c r="Q41" s="228"/>
    </row>
    <row r="42" spans="1:18" ht="15" customHeight="1">
      <c r="A42" s="315">
        <v>33</v>
      </c>
      <c r="B42" s="265">
        <v>45491</v>
      </c>
      <c r="C42" s="316"/>
      <c r="D42" s="317" t="s">
        <v>439</v>
      </c>
      <c r="E42" s="318" t="s">
        <v>545</v>
      </c>
      <c r="F42" s="248">
        <v>176.5</v>
      </c>
      <c r="G42" s="249">
        <v>166</v>
      </c>
      <c r="H42" s="248">
        <v>185.75</v>
      </c>
      <c r="I42" s="248" t="s">
        <v>1026</v>
      </c>
      <c r="J42" s="247" t="s">
        <v>1044</v>
      </c>
      <c r="K42" s="247">
        <f t="shared" ref="K42" si="53">H42-F42</f>
        <v>9.25</v>
      </c>
      <c r="L42" s="261">
        <f>(F42*-0.3)/100</f>
        <v>-0.52949999999999997</v>
      </c>
      <c r="M42" s="262">
        <f t="shared" ref="M42" si="54">(K42+L42)/F42</f>
        <v>4.9407932011331444E-2</v>
      </c>
      <c r="N42" s="247" t="s">
        <v>547</v>
      </c>
      <c r="O42" s="263">
        <v>45495</v>
      </c>
      <c r="P42" s="264"/>
      <c r="Q42" s="228"/>
    </row>
    <row r="43" spans="1:18" ht="15" customHeight="1">
      <c r="A43" s="187">
        <v>34</v>
      </c>
      <c r="B43" s="184">
        <v>45492</v>
      </c>
      <c r="C43" s="188"/>
      <c r="D43" s="192" t="s">
        <v>67</v>
      </c>
      <c r="E43" s="189" t="s">
        <v>545</v>
      </c>
      <c r="F43" s="183" t="s">
        <v>1031</v>
      </c>
      <c r="G43" s="185">
        <v>1560</v>
      </c>
      <c r="H43" s="183"/>
      <c r="I43" s="183" t="s">
        <v>1032</v>
      </c>
      <c r="J43" s="185" t="s">
        <v>546</v>
      </c>
      <c r="K43" s="185"/>
      <c r="L43" s="186"/>
      <c r="M43" s="190"/>
      <c r="N43" s="185"/>
      <c r="O43" s="191"/>
      <c r="P43" s="186"/>
      <c r="Q43" s="228"/>
    </row>
    <row r="44" spans="1:18" ht="15" customHeight="1">
      <c r="A44" s="187">
        <v>35</v>
      </c>
      <c r="B44" s="184">
        <v>45495</v>
      </c>
      <c r="C44" s="188"/>
      <c r="D44" s="192" t="s">
        <v>498</v>
      </c>
      <c r="E44" s="189" t="s">
        <v>545</v>
      </c>
      <c r="F44" s="183" t="s">
        <v>1041</v>
      </c>
      <c r="G44" s="185">
        <v>251</v>
      </c>
      <c r="H44" s="183"/>
      <c r="I44" s="183" t="s">
        <v>973</v>
      </c>
      <c r="J44" s="185" t="s">
        <v>546</v>
      </c>
      <c r="K44" s="185"/>
      <c r="L44" s="186"/>
      <c r="M44" s="190"/>
      <c r="N44" s="185"/>
      <c r="O44" s="191"/>
      <c r="P44" s="186"/>
      <c r="Q44" s="228"/>
    </row>
    <row r="45" spans="1:18" ht="15" customHeight="1">
      <c r="A45" s="187">
        <v>36</v>
      </c>
      <c r="B45" s="184">
        <v>45497</v>
      </c>
      <c r="C45" s="188"/>
      <c r="D45" s="192" t="s">
        <v>188</v>
      </c>
      <c r="E45" s="189" t="s">
        <v>545</v>
      </c>
      <c r="F45" s="183" t="s">
        <v>1086</v>
      </c>
      <c r="G45" s="185">
        <v>1575</v>
      </c>
      <c r="H45" s="183"/>
      <c r="I45" s="183" t="s">
        <v>1087</v>
      </c>
      <c r="J45" s="185" t="s">
        <v>546</v>
      </c>
      <c r="K45" s="185"/>
      <c r="L45" s="186"/>
      <c r="M45" s="190"/>
      <c r="N45" s="185"/>
      <c r="O45" s="191"/>
      <c r="P45" s="186"/>
      <c r="Q45" s="228"/>
    </row>
    <row r="46" spans="1:18" ht="15" customHeight="1">
      <c r="A46" s="187"/>
      <c r="B46" s="184"/>
      <c r="C46" s="188"/>
      <c r="D46" s="192"/>
      <c r="E46" s="189"/>
      <c r="F46" s="183"/>
      <c r="G46" s="185"/>
      <c r="H46" s="183"/>
      <c r="I46" s="183"/>
      <c r="J46" s="185"/>
      <c r="K46" s="185"/>
      <c r="L46" s="186"/>
      <c r="M46" s="190"/>
      <c r="N46" s="185"/>
      <c r="O46" s="191"/>
      <c r="P46" s="186"/>
      <c r="Q46" s="228"/>
    </row>
    <row r="47" spans="1:18" ht="15" customHeight="1">
      <c r="A47" s="281"/>
      <c r="B47" s="281"/>
      <c r="C47" s="188"/>
      <c r="D47" s="192"/>
      <c r="E47" s="189"/>
      <c r="F47" s="183"/>
      <c r="G47" s="185"/>
      <c r="H47" s="183"/>
      <c r="I47" s="183"/>
      <c r="J47" s="185"/>
      <c r="K47" s="185"/>
      <c r="L47" s="186"/>
      <c r="M47" s="190"/>
      <c r="N47" s="185"/>
      <c r="O47" s="191"/>
      <c r="P47" s="186"/>
      <c r="Q47" s="228"/>
    </row>
    <row r="48" spans="1:18" ht="15" customHeight="1">
      <c r="G48" s="54"/>
      <c r="H48" s="54"/>
      <c r="I48" s="54"/>
      <c r="J48" s="54"/>
      <c r="K48" s="54"/>
      <c r="L48" s="54"/>
      <c r="M48" s="54"/>
      <c r="N48" s="54"/>
      <c r="O48" s="54"/>
      <c r="P48" s="54"/>
    </row>
    <row r="49" spans="1:38" ht="14.25" customHeight="1">
      <c r="A49" s="96"/>
      <c r="B49" s="97"/>
      <c r="C49" s="98"/>
      <c r="D49" s="99"/>
      <c r="E49" s="100"/>
      <c r="F49" s="100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102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2" customHeight="1">
      <c r="A50" s="103" t="s">
        <v>548</v>
      </c>
      <c r="B50" s="104"/>
      <c r="C50" s="105"/>
      <c r="E50" s="106"/>
      <c r="F50" s="106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12" customHeight="1">
      <c r="A51" s="107" t="s">
        <v>549</v>
      </c>
      <c r="B51" s="103"/>
      <c r="C51" s="103"/>
      <c r="D51" s="103"/>
      <c r="E51" s="37"/>
      <c r="F51" s="108" t="s">
        <v>550</v>
      </c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2" customHeight="1">
      <c r="A52" s="103" t="s">
        <v>551</v>
      </c>
      <c r="B52" s="103"/>
      <c r="C52" s="103"/>
      <c r="D52" s="103" t="s">
        <v>552</v>
      </c>
      <c r="E52" s="6"/>
      <c r="F52" s="108" t="s">
        <v>553</v>
      </c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ht="12" customHeight="1">
      <c r="A53" s="103"/>
      <c r="B53" s="103"/>
      <c r="C53" s="103"/>
      <c r="D53" s="103"/>
      <c r="E53" s="6"/>
      <c r="F53" s="6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ht="12" customHeight="1">
      <c r="A54" s="196"/>
      <c r="B54" s="196"/>
      <c r="C54" s="196"/>
      <c r="D54" s="196"/>
      <c r="E54" s="197"/>
      <c r="F54" s="197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14.25" customHeight="1">
      <c r="A55" s="103"/>
      <c r="B55" s="103"/>
      <c r="C55" s="103"/>
      <c r="D55" s="103"/>
      <c r="E55" s="6"/>
      <c r="F55" s="6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ht="12.75" customHeight="1">
      <c r="A56" s="115" t="s">
        <v>558</v>
      </c>
      <c r="B56" s="115"/>
      <c r="C56" s="115"/>
      <c r="D56" s="115"/>
      <c r="E56" s="6"/>
      <c r="F56" s="6"/>
      <c r="G56" s="54"/>
      <c r="H56" s="54"/>
      <c r="I56" s="54"/>
      <c r="J56" s="54"/>
      <c r="K56" s="54"/>
      <c r="L56" s="54"/>
      <c r="M56" s="54"/>
      <c r="N56" s="54"/>
      <c r="O56" s="54"/>
      <c r="P56" s="54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</row>
    <row r="57" spans="1:38" ht="38.25" customHeight="1">
      <c r="A57" s="93" t="s">
        <v>16</v>
      </c>
      <c r="B57" s="93" t="s">
        <v>521</v>
      </c>
      <c r="C57" s="93"/>
      <c r="D57" s="94" t="s">
        <v>532</v>
      </c>
      <c r="E57" s="93" t="s">
        <v>533</v>
      </c>
      <c r="F57" s="93" t="s">
        <v>534</v>
      </c>
      <c r="G57" s="93" t="s">
        <v>554</v>
      </c>
      <c r="H57" s="93" t="s">
        <v>536</v>
      </c>
      <c r="I57" s="193" t="s">
        <v>537</v>
      </c>
      <c r="J57" s="195" t="s">
        <v>538</v>
      </c>
      <c r="K57" s="194" t="s">
        <v>559</v>
      </c>
      <c r="L57" s="95" t="s">
        <v>540</v>
      </c>
      <c r="M57" s="116" t="s">
        <v>560</v>
      </c>
      <c r="N57" s="93" t="s">
        <v>561</v>
      </c>
      <c r="O57" s="92" t="s">
        <v>542</v>
      </c>
      <c r="P57" s="260" t="s">
        <v>543</v>
      </c>
      <c r="Q57" s="230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</row>
    <row r="58" spans="1:38" ht="12.75" customHeight="1">
      <c r="A58" s="248">
        <v>1</v>
      </c>
      <c r="B58" s="287">
        <v>45472</v>
      </c>
      <c r="C58" s="288"/>
      <c r="D58" s="288" t="s">
        <v>907</v>
      </c>
      <c r="E58" s="248" t="s">
        <v>556</v>
      </c>
      <c r="F58" s="248">
        <v>3917.5</v>
      </c>
      <c r="G58" s="248">
        <v>3848</v>
      </c>
      <c r="H58" s="248">
        <v>3974</v>
      </c>
      <c r="I58" s="249" t="s">
        <v>908</v>
      </c>
      <c r="J58" s="304" t="s">
        <v>923</v>
      </c>
      <c r="K58" s="303">
        <f t="shared" ref="K58" si="55">H58-F58</f>
        <v>56.5</v>
      </c>
      <c r="L58" s="305">
        <f t="shared" ref="L58:L59" si="56">(H58*N58)*0.03%</f>
        <v>208.63499999999999</v>
      </c>
      <c r="M58" s="306">
        <f t="shared" ref="M58:M59" si="57">(K58*N58)-L58</f>
        <v>9678.8649999999998</v>
      </c>
      <c r="N58" s="303">
        <v>175</v>
      </c>
      <c r="O58" s="307" t="s">
        <v>547</v>
      </c>
      <c r="P58" s="308">
        <v>45474</v>
      </c>
      <c r="Q58" s="226"/>
      <c r="R58" s="54" t="s">
        <v>847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290">
        <v>2</v>
      </c>
      <c r="B59" s="295">
        <v>45474</v>
      </c>
      <c r="C59" s="289"/>
      <c r="D59" s="289" t="s">
        <v>912</v>
      </c>
      <c r="E59" s="290" t="s">
        <v>817</v>
      </c>
      <c r="F59" s="290">
        <v>24130</v>
      </c>
      <c r="G59" s="290">
        <v>24310</v>
      </c>
      <c r="H59" s="290">
        <v>24310</v>
      </c>
      <c r="I59" s="291" t="s">
        <v>913</v>
      </c>
      <c r="J59" s="309" t="s">
        <v>934</v>
      </c>
      <c r="K59" s="310">
        <f>F59-H59</f>
        <v>-180</v>
      </c>
      <c r="L59" s="311">
        <f t="shared" si="56"/>
        <v>182.32499999999999</v>
      </c>
      <c r="M59" s="312">
        <f t="shared" si="57"/>
        <v>-4682.3249999999998</v>
      </c>
      <c r="N59" s="310">
        <v>25</v>
      </c>
      <c r="O59" s="313" t="s">
        <v>557</v>
      </c>
      <c r="P59" s="314">
        <v>45476</v>
      </c>
      <c r="Q59" s="226"/>
      <c r="R59" s="54" t="s">
        <v>849</v>
      </c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319">
        <v>3</v>
      </c>
      <c r="B60" s="320">
        <v>45474</v>
      </c>
      <c r="C60" s="321"/>
      <c r="D60" s="321" t="s">
        <v>920</v>
      </c>
      <c r="E60" s="319" t="s">
        <v>556</v>
      </c>
      <c r="F60" s="319">
        <v>716</v>
      </c>
      <c r="G60" s="319">
        <v>704</v>
      </c>
      <c r="H60" s="319">
        <v>716</v>
      </c>
      <c r="I60" s="322" t="s">
        <v>921</v>
      </c>
      <c r="J60" s="323" t="s">
        <v>935</v>
      </c>
      <c r="K60" s="324">
        <f t="shared" ref="K60" si="58">H60-F60</f>
        <v>0</v>
      </c>
      <c r="L60" s="325">
        <f t="shared" ref="L60" si="59">(H60*N60)*0.03%</f>
        <v>214.79999999999998</v>
      </c>
      <c r="M60" s="326">
        <f t="shared" ref="M60" si="60">(K60*N60)-L60</f>
        <v>-214.79999999999998</v>
      </c>
      <c r="N60" s="324">
        <v>1000</v>
      </c>
      <c r="O60" s="327" t="s">
        <v>557</v>
      </c>
      <c r="P60" s="328">
        <v>45476</v>
      </c>
      <c r="Q60" s="226"/>
      <c r="R60" s="54" t="s">
        <v>849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290">
        <v>4</v>
      </c>
      <c r="B61" s="295">
        <v>45474</v>
      </c>
      <c r="C61" s="289"/>
      <c r="D61" s="289" t="s">
        <v>898</v>
      </c>
      <c r="E61" s="290" t="s">
        <v>556</v>
      </c>
      <c r="F61" s="290">
        <v>2840</v>
      </c>
      <c r="G61" s="290">
        <v>2802</v>
      </c>
      <c r="H61" s="290">
        <v>2802</v>
      </c>
      <c r="I61" s="291" t="s">
        <v>922</v>
      </c>
      <c r="J61" s="309" t="s">
        <v>926</v>
      </c>
      <c r="K61" s="310">
        <f t="shared" ref="K61:K62" si="61">H61-F61</f>
        <v>-38</v>
      </c>
      <c r="L61" s="311">
        <f t="shared" ref="L61:L62" si="62">(H61*N61)*0.03%</f>
        <v>252.17999999999998</v>
      </c>
      <c r="M61" s="312">
        <f t="shared" ref="M61:M62" si="63">(K61*N61)-L61</f>
        <v>-11652.18</v>
      </c>
      <c r="N61" s="310">
        <v>300</v>
      </c>
      <c r="O61" s="313" t="s">
        <v>557</v>
      </c>
      <c r="P61" s="314">
        <v>45475</v>
      </c>
      <c r="Q61" s="226"/>
      <c r="R61" s="54" t="s">
        <v>849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248">
        <v>5</v>
      </c>
      <c r="B62" s="287">
        <v>45478</v>
      </c>
      <c r="C62" s="288"/>
      <c r="D62" s="288" t="s">
        <v>949</v>
      </c>
      <c r="E62" s="248" t="s">
        <v>556</v>
      </c>
      <c r="F62" s="248">
        <v>1512</v>
      </c>
      <c r="G62" s="248">
        <v>1495</v>
      </c>
      <c r="H62" s="248">
        <v>1526</v>
      </c>
      <c r="I62" s="329" t="s">
        <v>950</v>
      </c>
      <c r="J62" s="304" t="s">
        <v>962</v>
      </c>
      <c r="K62" s="303">
        <f t="shared" si="61"/>
        <v>14</v>
      </c>
      <c r="L62" s="305">
        <f t="shared" si="62"/>
        <v>297.57</v>
      </c>
      <c r="M62" s="306">
        <f t="shared" si="63"/>
        <v>8802.43</v>
      </c>
      <c r="N62" s="303">
        <v>650</v>
      </c>
      <c r="O62" s="307" t="s">
        <v>547</v>
      </c>
      <c r="P62" s="308">
        <v>45481</v>
      </c>
      <c r="Q62" s="226"/>
      <c r="R62" s="54" t="s">
        <v>847</v>
      </c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248">
        <v>6</v>
      </c>
      <c r="B63" s="287">
        <v>45478</v>
      </c>
      <c r="C63" s="288"/>
      <c r="D63" s="288" t="s">
        <v>951</v>
      </c>
      <c r="E63" s="248" t="s">
        <v>556</v>
      </c>
      <c r="F63" s="248">
        <v>2398</v>
      </c>
      <c r="G63" s="248">
        <v>2370</v>
      </c>
      <c r="H63" s="248">
        <v>2422.5</v>
      </c>
      <c r="I63" s="249" t="s">
        <v>952</v>
      </c>
      <c r="J63" s="304" t="s">
        <v>968</v>
      </c>
      <c r="K63" s="303">
        <f t="shared" ref="K63:K64" si="64">H63-F63</f>
        <v>24.5</v>
      </c>
      <c r="L63" s="305">
        <f t="shared" ref="L63:L64" si="65">(H63*N63)*0.03%</f>
        <v>272.53125</v>
      </c>
      <c r="M63" s="306">
        <f t="shared" ref="M63:M64" si="66">(K63*N63)-L63</f>
        <v>8914.96875</v>
      </c>
      <c r="N63" s="303">
        <v>375</v>
      </c>
      <c r="O63" s="307" t="s">
        <v>547</v>
      </c>
      <c r="P63" s="308">
        <v>45481</v>
      </c>
      <c r="Q63" s="226"/>
      <c r="R63" s="54" t="s">
        <v>849</v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290">
        <v>7</v>
      </c>
      <c r="B64" s="295">
        <v>45481</v>
      </c>
      <c r="C64" s="289"/>
      <c r="D64" s="289" t="s">
        <v>965</v>
      </c>
      <c r="E64" s="290" t="s">
        <v>556</v>
      </c>
      <c r="F64" s="290">
        <v>4555</v>
      </c>
      <c r="G64" s="290">
        <v>4495</v>
      </c>
      <c r="H64" s="290">
        <v>4502.5</v>
      </c>
      <c r="I64" s="290" t="s">
        <v>966</v>
      </c>
      <c r="J64" s="309" t="s">
        <v>969</v>
      </c>
      <c r="K64" s="310">
        <f t="shared" si="64"/>
        <v>-52.5</v>
      </c>
      <c r="L64" s="311">
        <f t="shared" si="65"/>
        <v>270.14999999999998</v>
      </c>
      <c r="M64" s="312">
        <f t="shared" si="66"/>
        <v>-10770.15</v>
      </c>
      <c r="N64" s="310">
        <v>200</v>
      </c>
      <c r="O64" s="313" t="s">
        <v>557</v>
      </c>
      <c r="P64" s="314">
        <v>45481</v>
      </c>
      <c r="Q64" s="226"/>
      <c r="R64" s="54" t="s">
        <v>849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290">
        <v>8</v>
      </c>
      <c r="B65" s="295">
        <v>45481</v>
      </c>
      <c r="C65" s="289"/>
      <c r="D65" s="289" t="s">
        <v>949</v>
      </c>
      <c r="E65" s="290" t="s">
        <v>556</v>
      </c>
      <c r="F65" s="290">
        <v>1511</v>
      </c>
      <c r="G65" s="290">
        <v>1496</v>
      </c>
      <c r="H65" s="290">
        <v>1496</v>
      </c>
      <c r="I65" s="290" t="s">
        <v>967</v>
      </c>
      <c r="J65" s="309" t="s">
        <v>975</v>
      </c>
      <c r="K65" s="310">
        <f t="shared" ref="K65" si="67">H65-F65</f>
        <v>-15</v>
      </c>
      <c r="L65" s="311">
        <f t="shared" ref="L65" si="68">(H65*N65)*0.03%</f>
        <v>291.71999999999997</v>
      </c>
      <c r="M65" s="312">
        <f t="shared" ref="M65" si="69">(K65*N65)-L65</f>
        <v>-10041.719999999999</v>
      </c>
      <c r="N65" s="310">
        <v>650</v>
      </c>
      <c r="O65" s="313" t="s">
        <v>557</v>
      </c>
      <c r="P65" s="314">
        <v>45481</v>
      </c>
      <c r="Q65" s="226"/>
      <c r="R65" s="54" t="s">
        <v>847</v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335">
        <v>9</v>
      </c>
      <c r="B66" s="336">
        <v>45481</v>
      </c>
      <c r="C66" s="337"/>
      <c r="D66" s="337" t="s">
        <v>970</v>
      </c>
      <c r="E66" s="335" t="s">
        <v>556</v>
      </c>
      <c r="F66" s="335">
        <v>2377</v>
      </c>
      <c r="G66" s="335">
        <v>2349</v>
      </c>
      <c r="H66" s="335">
        <v>2349</v>
      </c>
      <c r="I66" s="335" t="s">
        <v>971</v>
      </c>
      <c r="J66" s="338" t="s">
        <v>972</v>
      </c>
      <c r="K66" s="339">
        <f t="shared" ref="K66:K67" si="70">H66-F66</f>
        <v>-28</v>
      </c>
      <c r="L66" s="340">
        <f t="shared" ref="L66:L67" si="71">(H66*N66)*0.03%</f>
        <v>258.62489999999997</v>
      </c>
      <c r="M66" s="341">
        <f t="shared" ref="M66:M67" si="72">(K66*N66)-L66</f>
        <v>-10534.624900000001</v>
      </c>
      <c r="N66" s="339">
        <v>367</v>
      </c>
      <c r="O66" s="342" t="s">
        <v>557</v>
      </c>
      <c r="P66" s="343">
        <v>45481</v>
      </c>
      <c r="Q66" s="226"/>
      <c r="R66" s="54" t="s">
        <v>849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248">
        <v>10</v>
      </c>
      <c r="B67" s="287">
        <v>45483</v>
      </c>
      <c r="C67" s="288"/>
      <c r="D67" s="288" t="s">
        <v>984</v>
      </c>
      <c r="E67" s="248" t="s">
        <v>556</v>
      </c>
      <c r="F67" s="248">
        <v>2601</v>
      </c>
      <c r="G67" s="248">
        <v>2568</v>
      </c>
      <c r="H67" s="248">
        <v>2630</v>
      </c>
      <c r="I67" s="248" t="s">
        <v>985</v>
      </c>
      <c r="J67" s="284" t="s">
        <v>930</v>
      </c>
      <c r="K67" s="247">
        <f t="shared" si="70"/>
        <v>29</v>
      </c>
      <c r="L67" s="285">
        <f t="shared" si="71"/>
        <v>236.7</v>
      </c>
      <c r="M67" s="286">
        <f t="shared" si="72"/>
        <v>8463.2999999999993</v>
      </c>
      <c r="N67" s="247">
        <v>300</v>
      </c>
      <c r="O67" s="284" t="s">
        <v>547</v>
      </c>
      <c r="P67" s="287">
        <v>45485</v>
      </c>
      <c r="Q67" s="226"/>
      <c r="R67" s="54" t="s">
        <v>848</v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344">
        <v>11</v>
      </c>
      <c r="B68" s="345">
        <v>45483</v>
      </c>
      <c r="C68" s="346"/>
      <c r="D68" s="346" t="s">
        <v>988</v>
      </c>
      <c r="E68" s="344" t="s">
        <v>556</v>
      </c>
      <c r="F68" s="344">
        <v>448.5</v>
      </c>
      <c r="G68" s="344">
        <v>442</v>
      </c>
      <c r="H68" s="344">
        <v>453.5</v>
      </c>
      <c r="I68" s="344" t="s">
        <v>989</v>
      </c>
      <c r="J68" s="304" t="s">
        <v>990</v>
      </c>
      <c r="K68" s="347">
        <f t="shared" ref="K68" si="73">H68-F68</f>
        <v>5</v>
      </c>
      <c r="L68" s="348">
        <f t="shared" ref="L68" si="74">(H68*N68)*0.03%</f>
        <v>217.67999999999998</v>
      </c>
      <c r="M68" s="349">
        <f t="shared" ref="M68" si="75">(K68*N68)-L68</f>
        <v>7782.32</v>
      </c>
      <c r="N68" s="347">
        <v>1600</v>
      </c>
      <c r="O68" s="350" t="s">
        <v>547</v>
      </c>
      <c r="P68" s="351">
        <v>45483</v>
      </c>
      <c r="Q68" s="226"/>
      <c r="R68" s="54" t="s">
        <v>847</v>
      </c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248">
        <v>12</v>
      </c>
      <c r="B69" s="287">
        <v>45483</v>
      </c>
      <c r="C69" s="288"/>
      <c r="D69" s="288" t="s">
        <v>912</v>
      </c>
      <c r="E69" s="248" t="s">
        <v>556</v>
      </c>
      <c r="F69" s="248">
        <v>24260</v>
      </c>
      <c r="G69" s="248">
        <v>24170</v>
      </c>
      <c r="H69" s="248">
        <v>24330</v>
      </c>
      <c r="I69" s="248" t="s">
        <v>987</v>
      </c>
      <c r="J69" s="304" t="s">
        <v>728</v>
      </c>
      <c r="K69" s="303">
        <f t="shared" ref="K69:K70" si="76">H69-F69</f>
        <v>70</v>
      </c>
      <c r="L69" s="305">
        <f t="shared" ref="L69:L70" si="77">(H69*N69)*0.03%</f>
        <v>182.47499999999999</v>
      </c>
      <c r="M69" s="306">
        <f t="shared" ref="M69:M70" si="78">(K69*N69)-L69</f>
        <v>1567.5250000000001</v>
      </c>
      <c r="N69" s="303">
        <v>25</v>
      </c>
      <c r="O69" s="307" t="s">
        <v>547</v>
      </c>
      <c r="P69" s="308">
        <v>45483</v>
      </c>
      <c r="Q69" s="226"/>
      <c r="R69" s="54" t="s">
        <v>847</v>
      </c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290">
        <v>13</v>
      </c>
      <c r="B70" s="295">
        <v>45483</v>
      </c>
      <c r="C70" s="289"/>
      <c r="D70" s="289" t="s">
        <v>1016</v>
      </c>
      <c r="E70" s="290" t="s">
        <v>556</v>
      </c>
      <c r="F70" s="290">
        <v>40625</v>
      </c>
      <c r="G70" s="290">
        <v>39900</v>
      </c>
      <c r="H70" s="290">
        <v>39875</v>
      </c>
      <c r="I70" s="291" t="s">
        <v>1017</v>
      </c>
      <c r="J70" s="338" t="s">
        <v>1028</v>
      </c>
      <c r="K70" s="339">
        <f t="shared" si="76"/>
        <v>-750</v>
      </c>
      <c r="L70" s="340">
        <f t="shared" si="77"/>
        <v>179.43749999999997</v>
      </c>
      <c r="M70" s="341">
        <f t="shared" si="78"/>
        <v>-11429.4375</v>
      </c>
      <c r="N70" s="339">
        <v>15</v>
      </c>
      <c r="O70" s="342" t="s">
        <v>557</v>
      </c>
      <c r="P70" s="343">
        <v>45491</v>
      </c>
      <c r="Q70" s="226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ht="12.75" customHeight="1">
      <c r="A71" s="183"/>
      <c r="B71" s="231"/>
      <c r="C71" s="227"/>
      <c r="D71" s="227"/>
      <c r="E71" s="183"/>
      <c r="F71" s="183"/>
      <c r="G71" s="183"/>
      <c r="H71" s="183"/>
      <c r="I71" s="185"/>
      <c r="J71" s="185"/>
      <c r="K71" s="183"/>
      <c r="L71" s="186"/>
      <c r="M71" s="273"/>
      <c r="N71" s="183"/>
      <c r="O71" s="185"/>
      <c r="P71" s="231"/>
      <c r="Q71" s="226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118"/>
      <c r="AK71" s="118"/>
      <c r="AL71" s="118"/>
    </row>
    <row r="72" spans="1:38" ht="12.75" customHeight="1">
      <c r="A72" s="183"/>
      <c r="B72" s="231"/>
      <c r="C72" s="227"/>
      <c r="D72" s="227"/>
      <c r="E72" s="183"/>
      <c r="F72" s="183"/>
      <c r="G72" s="183"/>
      <c r="H72" s="183"/>
      <c r="I72" s="185"/>
      <c r="J72" s="185"/>
      <c r="K72" s="183"/>
      <c r="L72" s="186"/>
      <c r="M72" s="273"/>
      <c r="N72" s="183"/>
      <c r="O72" s="185"/>
      <c r="P72" s="231"/>
      <c r="Q72" s="226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118"/>
      <c r="AK72" s="118"/>
      <c r="AL72" s="118"/>
    </row>
    <row r="73" spans="1:38" s="268" customFormat="1" ht="12.75" customHeight="1">
      <c r="A73" s="183"/>
      <c r="B73" s="231"/>
      <c r="C73" s="227"/>
      <c r="D73" s="227"/>
      <c r="E73" s="183"/>
      <c r="F73" s="183"/>
      <c r="G73" s="183"/>
      <c r="H73" s="183"/>
      <c r="I73" s="185"/>
      <c r="J73" s="185"/>
      <c r="K73" s="183"/>
      <c r="L73" s="186"/>
      <c r="M73" s="273"/>
      <c r="N73" s="183"/>
      <c r="O73" s="185"/>
      <c r="P73" s="231"/>
      <c r="Q73" s="226"/>
      <c r="R73" s="266"/>
      <c r="S73" s="266"/>
      <c r="T73" s="266"/>
      <c r="U73" s="266"/>
      <c r="V73" s="266"/>
      <c r="W73" s="266"/>
      <c r="X73" s="266"/>
      <c r="Y73" s="266"/>
      <c r="Z73" s="266"/>
      <c r="AA73" s="266"/>
      <c r="AB73" s="266"/>
      <c r="AC73" s="266"/>
      <c r="AD73" s="266"/>
      <c r="AE73" s="266"/>
      <c r="AF73" s="266"/>
      <c r="AG73" s="266"/>
      <c r="AH73" s="266"/>
      <c r="AI73" s="266"/>
      <c r="AJ73" s="267"/>
      <c r="AK73" s="267"/>
      <c r="AL73" s="267"/>
    </row>
    <row r="74" spans="1:38" s="268" customFormat="1" ht="15" customHeight="1">
      <c r="A74" s="267"/>
      <c r="B74" s="226"/>
      <c r="C74" s="269"/>
      <c r="D74" s="269"/>
      <c r="E74" s="267"/>
      <c r="F74" s="267"/>
      <c r="G74" s="267"/>
      <c r="H74" s="267"/>
      <c r="I74" s="270"/>
      <c r="J74" s="270"/>
      <c r="K74" s="267"/>
      <c r="L74" s="271"/>
      <c r="M74" s="272"/>
      <c r="N74" s="267"/>
      <c r="O74" s="270"/>
      <c r="P74" s="226"/>
      <c r="R74" s="266"/>
      <c r="S74" s="266"/>
      <c r="T74" s="266"/>
      <c r="U74" s="266"/>
      <c r="V74" s="266"/>
      <c r="W74" s="266"/>
      <c r="X74" s="266"/>
      <c r="Y74" s="266"/>
      <c r="Z74" s="266"/>
      <c r="AA74" s="266"/>
      <c r="AB74" s="266"/>
      <c r="AC74" s="266"/>
      <c r="AD74" s="266"/>
      <c r="AE74" s="266"/>
      <c r="AF74" s="266"/>
      <c r="AG74" s="266"/>
      <c r="AH74" s="266"/>
      <c r="AI74" s="266"/>
    </row>
    <row r="75" spans="1:38" ht="12.75" customHeight="1">
      <c r="A75" s="118"/>
      <c r="B75" s="120"/>
      <c r="C75" s="117"/>
      <c r="D75" s="117"/>
      <c r="E75" s="118"/>
      <c r="F75" s="118"/>
      <c r="G75" s="118"/>
      <c r="H75" s="121"/>
      <c r="I75" s="121"/>
      <c r="J75" s="121"/>
      <c r="K75" s="117"/>
      <c r="L75" s="118"/>
      <c r="M75" s="118"/>
      <c r="N75" s="118"/>
      <c r="O75" s="121"/>
      <c r="P75" s="121"/>
      <c r="Q75" s="121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118"/>
      <c r="AK75" s="118"/>
      <c r="AL75" s="118"/>
    </row>
    <row r="76" spans="1:38">
      <c r="A76" s="122" t="s">
        <v>562</v>
      </c>
      <c r="B76" s="122"/>
      <c r="C76" s="122"/>
      <c r="D76" s="122"/>
      <c r="E76" s="123"/>
      <c r="F76" s="101"/>
      <c r="G76" s="101"/>
      <c r="H76" s="101"/>
      <c r="I76" s="101"/>
      <c r="J76" s="1"/>
      <c r="K76" s="6"/>
      <c r="L76" s="6"/>
      <c r="M76" s="6"/>
      <c r="N76" s="1"/>
      <c r="O76" s="1"/>
      <c r="P76" s="37"/>
      <c r="Q76" s="37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37"/>
      <c r="AK76" s="37"/>
      <c r="AL76" s="37"/>
    </row>
    <row r="77" spans="1:38" ht="38.25">
      <c r="A77" s="93" t="s">
        <v>16</v>
      </c>
      <c r="B77" s="93" t="s">
        <v>521</v>
      </c>
      <c r="C77" s="93"/>
      <c r="D77" s="94" t="s">
        <v>532</v>
      </c>
      <c r="E77" s="93" t="s">
        <v>533</v>
      </c>
      <c r="F77" s="93" t="s">
        <v>534</v>
      </c>
      <c r="G77" s="93" t="s">
        <v>554</v>
      </c>
      <c r="H77" s="93" t="s">
        <v>536</v>
      </c>
      <c r="I77" s="93" t="s">
        <v>537</v>
      </c>
      <c r="J77" s="92" t="s">
        <v>538</v>
      </c>
      <c r="K77" s="92" t="s">
        <v>563</v>
      </c>
      <c r="L77" s="95" t="s">
        <v>540</v>
      </c>
      <c r="M77" s="116" t="s">
        <v>560</v>
      </c>
      <c r="N77" s="93" t="s">
        <v>561</v>
      </c>
      <c r="O77" s="93" t="s">
        <v>542</v>
      </c>
      <c r="P77" s="94" t="s">
        <v>543</v>
      </c>
      <c r="Q77" s="229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37"/>
      <c r="AK77" s="37"/>
      <c r="AL77" s="37"/>
    </row>
    <row r="78" spans="1:38" ht="12.75" customHeight="1">
      <c r="A78" s="248">
        <v>1</v>
      </c>
      <c r="B78" s="287">
        <v>45471</v>
      </c>
      <c r="C78" s="288"/>
      <c r="D78" s="288" t="s">
        <v>911</v>
      </c>
      <c r="E78" s="248" t="s">
        <v>817</v>
      </c>
      <c r="F78" s="248">
        <v>96</v>
      </c>
      <c r="G78" s="248">
        <v>130</v>
      </c>
      <c r="H78" s="248">
        <v>74</v>
      </c>
      <c r="I78" s="249" t="s">
        <v>910</v>
      </c>
      <c r="J78" s="284" t="s">
        <v>932</v>
      </c>
      <c r="K78" s="247">
        <f>F78-H78</f>
        <v>22</v>
      </c>
      <c r="L78" s="285">
        <v>50</v>
      </c>
      <c r="M78" s="286">
        <f t="shared" ref="M78" si="79">(K78*N78)-L78</f>
        <v>500</v>
      </c>
      <c r="N78" s="247">
        <v>25</v>
      </c>
      <c r="O78" s="284" t="s">
        <v>547</v>
      </c>
      <c r="P78" s="287">
        <v>45475</v>
      </c>
      <c r="Q78" s="226"/>
      <c r="R78" s="54" t="s">
        <v>849</v>
      </c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  <c r="AG78" s="119"/>
      <c r="AH78" s="117"/>
      <c r="AI78" s="117"/>
      <c r="AJ78" s="118"/>
      <c r="AK78" s="118"/>
      <c r="AL78" s="118"/>
    </row>
    <row r="79" spans="1:38" ht="12.75" customHeight="1">
      <c r="A79" s="290">
        <v>2</v>
      </c>
      <c r="B79" s="295">
        <v>45474</v>
      </c>
      <c r="C79" s="289"/>
      <c r="D79" s="289" t="s">
        <v>917</v>
      </c>
      <c r="E79" s="290" t="s">
        <v>556</v>
      </c>
      <c r="F79" s="290">
        <v>220</v>
      </c>
      <c r="G79" s="290">
        <v>140</v>
      </c>
      <c r="H79" s="290">
        <v>165</v>
      </c>
      <c r="I79" s="291" t="s">
        <v>918</v>
      </c>
      <c r="J79" s="296" t="s">
        <v>919</v>
      </c>
      <c r="K79" s="292">
        <f t="shared" ref="K79" si="80">H79-F79</f>
        <v>-55</v>
      </c>
      <c r="L79" s="293">
        <v>50</v>
      </c>
      <c r="M79" s="294">
        <f t="shared" ref="M79" si="81">(K79*N79)-L79</f>
        <v>-875</v>
      </c>
      <c r="N79" s="292">
        <v>15</v>
      </c>
      <c r="O79" s="296" t="s">
        <v>557</v>
      </c>
      <c r="P79" s="295">
        <v>45474</v>
      </c>
      <c r="Q79" s="226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  <c r="AG79" s="119"/>
      <c r="AH79" s="117"/>
      <c r="AI79" s="117"/>
      <c r="AJ79" s="118"/>
      <c r="AK79" s="118"/>
      <c r="AL79" s="118"/>
    </row>
    <row r="80" spans="1:38" ht="12.75" customHeight="1">
      <c r="A80" s="290">
        <v>3</v>
      </c>
      <c r="B80" s="295">
        <v>45475</v>
      </c>
      <c r="C80" s="289"/>
      <c r="D80" s="289" t="s">
        <v>929</v>
      </c>
      <c r="E80" s="290" t="s">
        <v>556</v>
      </c>
      <c r="F80" s="290">
        <v>30</v>
      </c>
      <c r="G80" s="290">
        <v>0</v>
      </c>
      <c r="H80" s="290">
        <v>15.5</v>
      </c>
      <c r="I80" s="291" t="s">
        <v>887</v>
      </c>
      <c r="J80" s="296" t="s">
        <v>933</v>
      </c>
      <c r="K80" s="292">
        <f t="shared" ref="K80" si="82">H80-F80</f>
        <v>-14.5</v>
      </c>
      <c r="L80" s="293">
        <v>50</v>
      </c>
      <c r="M80" s="294">
        <f t="shared" ref="M80:M81" si="83">(K80*N80)-L80</f>
        <v>-630</v>
      </c>
      <c r="N80" s="292">
        <v>40</v>
      </c>
      <c r="O80" s="296" t="s">
        <v>557</v>
      </c>
      <c r="P80" s="295">
        <v>45475</v>
      </c>
      <c r="Q80" s="226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  <c r="AG80" s="119"/>
      <c r="AH80" s="117"/>
      <c r="AI80" s="117"/>
      <c r="AJ80" s="118"/>
      <c r="AK80" s="118"/>
      <c r="AL80" s="118"/>
    </row>
    <row r="81" spans="1:38" ht="12.75" customHeight="1">
      <c r="A81" s="248">
        <v>4</v>
      </c>
      <c r="B81" s="287">
        <v>45476</v>
      </c>
      <c r="C81" s="288"/>
      <c r="D81" s="288" t="s">
        <v>911</v>
      </c>
      <c r="E81" s="248" t="s">
        <v>817</v>
      </c>
      <c r="F81" s="248">
        <v>103</v>
      </c>
      <c r="G81" s="248">
        <v>135</v>
      </c>
      <c r="H81" s="248">
        <v>71.5</v>
      </c>
      <c r="I81" s="249" t="s">
        <v>910</v>
      </c>
      <c r="J81" s="284" t="s">
        <v>945</v>
      </c>
      <c r="K81" s="247">
        <f>F81-H81</f>
        <v>31.5</v>
      </c>
      <c r="L81" s="285">
        <v>50</v>
      </c>
      <c r="M81" s="286">
        <f t="shared" si="83"/>
        <v>737.5</v>
      </c>
      <c r="N81" s="247">
        <v>25</v>
      </c>
      <c r="O81" s="284" t="s">
        <v>547</v>
      </c>
      <c r="P81" s="287">
        <v>45478</v>
      </c>
      <c r="Q81" s="226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  <c r="AG81" s="119"/>
      <c r="AH81" s="117"/>
      <c r="AI81" s="117"/>
      <c r="AJ81" s="118"/>
      <c r="AK81" s="118"/>
      <c r="AL81" s="118"/>
    </row>
    <row r="82" spans="1:38" ht="12.75" customHeight="1">
      <c r="A82" s="248">
        <v>5</v>
      </c>
      <c r="B82" s="287">
        <v>45476</v>
      </c>
      <c r="C82" s="288"/>
      <c r="D82" s="288" t="s">
        <v>937</v>
      </c>
      <c r="E82" s="248" t="s">
        <v>556</v>
      </c>
      <c r="F82" s="248">
        <v>145</v>
      </c>
      <c r="G82" s="248">
        <v>30</v>
      </c>
      <c r="H82" s="248">
        <v>235</v>
      </c>
      <c r="I82" s="249" t="s">
        <v>938</v>
      </c>
      <c r="J82" s="284" t="s">
        <v>939</v>
      </c>
      <c r="K82" s="247">
        <f>H82-F82</f>
        <v>90</v>
      </c>
      <c r="L82" s="285">
        <v>50</v>
      </c>
      <c r="M82" s="286">
        <f t="shared" ref="M82" si="84">(K82*N82)-L82</f>
        <v>1300</v>
      </c>
      <c r="N82" s="247">
        <v>15</v>
      </c>
      <c r="O82" s="284" t="s">
        <v>547</v>
      </c>
      <c r="P82" s="287">
        <v>45476</v>
      </c>
      <c r="Q82" s="226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  <c r="AG82" s="119"/>
      <c r="AH82" s="117"/>
      <c r="AI82" s="117"/>
      <c r="AJ82" s="118"/>
      <c r="AK82" s="118"/>
      <c r="AL82" s="118"/>
    </row>
    <row r="83" spans="1:38" ht="12.75" customHeight="1">
      <c r="A83" s="248">
        <v>6</v>
      </c>
      <c r="B83" s="287">
        <v>45476</v>
      </c>
      <c r="C83" s="288"/>
      <c r="D83" s="288" t="s">
        <v>937</v>
      </c>
      <c r="E83" s="248" t="s">
        <v>556</v>
      </c>
      <c r="F83" s="248">
        <v>80</v>
      </c>
      <c r="G83" s="248">
        <v>0</v>
      </c>
      <c r="H83" s="248">
        <v>135</v>
      </c>
      <c r="I83" s="249" t="s">
        <v>940</v>
      </c>
      <c r="J83" s="284" t="s">
        <v>682</v>
      </c>
      <c r="K83" s="247">
        <f>H83-F83</f>
        <v>55</v>
      </c>
      <c r="L83" s="285">
        <v>50</v>
      </c>
      <c r="M83" s="286">
        <f t="shared" ref="M83" si="85">(K83*N83)-L83</f>
        <v>775</v>
      </c>
      <c r="N83" s="247">
        <v>15</v>
      </c>
      <c r="O83" s="284" t="s">
        <v>547</v>
      </c>
      <c r="P83" s="287">
        <v>45476</v>
      </c>
      <c r="Q83" s="226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119"/>
      <c r="AH83" s="117"/>
      <c r="AI83" s="117"/>
      <c r="AJ83" s="118"/>
      <c r="AK83" s="118"/>
      <c r="AL83" s="118"/>
    </row>
    <row r="84" spans="1:38" ht="12.75" customHeight="1">
      <c r="A84" s="248">
        <v>7</v>
      </c>
      <c r="B84" s="287">
        <v>45478</v>
      </c>
      <c r="C84" s="288"/>
      <c r="D84" s="288" t="s">
        <v>947</v>
      </c>
      <c r="E84" s="248" t="s">
        <v>556</v>
      </c>
      <c r="F84" s="248">
        <v>142</v>
      </c>
      <c r="G84" s="248">
        <v>90</v>
      </c>
      <c r="H84" s="248">
        <v>172</v>
      </c>
      <c r="I84" s="249" t="s">
        <v>948</v>
      </c>
      <c r="J84" s="284" t="s">
        <v>765</v>
      </c>
      <c r="K84" s="247">
        <f>H84-F84</f>
        <v>30</v>
      </c>
      <c r="L84" s="285">
        <v>50</v>
      </c>
      <c r="M84" s="286">
        <f t="shared" ref="M84" si="86">(K84*N84)-L84</f>
        <v>700</v>
      </c>
      <c r="N84" s="247">
        <v>25</v>
      </c>
      <c r="O84" s="284" t="s">
        <v>547</v>
      </c>
      <c r="P84" s="287">
        <v>45478</v>
      </c>
      <c r="Q84" s="226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248">
        <v>8</v>
      </c>
      <c r="B85" s="287">
        <v>45478</v>
      </c>
      <c r="C85" s="288"/>
      <c r="D85" s="288" t="s">
        <v>954</v>
      </c>
      <c r="E85" s="248" t="s">
        <v>556</v>
      </c>
      <c r="F85" s="248">
        <v>137.5</v>
      </c>
      <c r="G85" s="248">
        <v>85</v>
      </c>
      <c r="H85" s="248">
        <v>160</v>
      </c>
      <c r="I85" s="249" t="s">
        <v>948</v>
      </c>
      <c r="J85" s="284" t="s">
        <v>955</v>
      </c>
      <c r="K85" s="247">
        <f>H85-F85</f>
        <v>22.5</v>
      </c>
      <c r="L85" s="285">
        <v>50</v>
      </c>
      <c r="M85" s="286">
        <f t="shared" ref="M85:M86" si="87">(K85*N85)-L85</f>
        <v>512.5</v>
      </c>
      <c r="N85" s="247">
        <v>25</v>
      </c>
      <c r="O85" s="284" t="s">
        <v>547</v>
      </c>
      <c r="P85" s="287">
        <v>45478</v>
      </c>
      <c r="Q85" s="226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290">
        <v>9</v>
      </c>
      <c r="B86" s="295">
        <v>45478</v>
      </c>
      <c r="C86" s="289"/>
      <c r="D86" s="289" t="s">
        <v>956</v>
      </c>
      <c r="E86" s="290" t="s">
        <v>817</v>
      </c>
      <c r="F86" s="290">
        <v>103</v>
      </c>
      <c r="G86" s="290">
        <v>135</v>
      </c>
      <c r="H86" s="290">
        <v>135</v>
      </c>
      <c r="I86" s="291" t="s">
        <v>910</v>
      </c>
      <c r="J86" s="296" t="s">
        <v>979</v>
      </c>
      <c r="K86" s="292">
        <f>F86-H86</f>
        <v>-32</v>
      </c>
      <c r="L86" s="293">
        <v>50</v>
      </c>
      <c r="M86" s="294">
        <f t="shared" si="87"/>
        <v>-850</v>
      </c>
      <c r="N86" s="292">
        <v>25</v>
      </c>
      <c r="O86" s="296" t="s">
        <v>557</v>
      </c>
      <c r="P86" s="295">
        <v>45482</v>
      </c>
      <c r="Q86" s="226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290">
        <v>10</v>
      </c>
      <c r="B87" s="295">
        <v>45478</v>
      </c>
      <c r="C87" s="289"/>
      <c r="D87" s="289" t="s">
        <v>957</v>
      </c>
      <c r="E87" s="290" t="s">
        <v>556</v>
      </c>
      <c r="F87" s="290">
        <v>260</v>
      </c>
      <c r="G87" s="290">
        <v>160</v>
      </c>
      <c r="H87" s="290">
        <v>160</v>
      </c>
      <c r="I87" s="291" t="s">
        <v>958</v>
      </c>
      <c r="J87" s="296" t="s">
        <v>961</v>
      </c>
      <c r="K87" s="292">
        <f t="shared" ref="K87" si="88">H87-F87</f>
        <v>-100</v>
      </c>
      <c r="L87" s="293">
        <v>50</v>
      </c>
      <c r="M87" s="294">
        <f t="shared" ref="M87:M88" si="89">(K87*N87)-L87</f>
        <v>-1550</v>
      </c>
      <c r="N87" s="292">
        <v>15</v>
      </c>
      <c r="O87" s="296" t="s">
        <v>557</v>
      </c>
      <c r="P87" s="295">
        <v>45481</v>
      </c>
      <c r="Q87" s="226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248">
        <v>11</v>
      </c>
      <c r="B88" s="287">
        <v>45483</v>
      </c>
      <c r="C88" s="288"/>
      <c r="D88" s="288" t="s">
        <v>947</v>
      </c>
      <c r="E88" s="248" t="s">
        <v>556</v>
      </c>
      <c r="F88" s="248">
        <v>81</v>
      </c>
      <c r="G88" s="248">
        <v>40</v>
      </c>
      <c r="H88" s="248">
        <v>99.5</v>
      </c>
      <c r="I88" s="249" t="s">
        <v>986</v>
      </c>
      <c r="J88" s="284" t="s">
        <v>977</v>
      </c>
      <c r="K88" s="247">
        <f>H88-F88</f>
        <v>18.5</v>
      </c>
      <c r="L88" s="285">
        <v>50</v>
      </c>
      <c r="M88" s="286">
        <f t="shared" si="89"/>
        <v>412.5</v>
      </c>
      <c r="N88" s="247">
        <v>25</v>
      </c>
      <c r="O88" s="284" t="s">
        <v>547</v>
      </c>
      <c r="P88" s="287">
        <v>45483</v>
      </c>
      <c r="Q88" s="226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290">
        <v>12</v>
      </c>
      <c r="B89" s="295">
        <v>45483</v>
      </c>
      <c r="C89" s="289"/>
      <c r="D89" s="289" t="s">
        <v>991</v>
      </c>
      <c r="E89" s="290" t="s">
        <v>556</v>
      </c>
      <c r="F89" s="290">
        <v>72.5</v>
      </c>
      <c r="G89" s="290">
        <v>0</v>
      </c>
      <c r="H89" s="290">
        <v>10</v>
      </c>
      <c r="I89" s="291" t="s">
        <v>992</v>
      </c>
      <c r="J89" s="296" t="s">
        <v>993</v>
      </c>
      <c r="K89" s="292">
        <f t="shared" ref="K89" si="90">H89-F89</f>
        <v>-62.5</v>
      </c>
      <c r="L89" s="293">
        <v>50</v>
      </c>
      <c r="M89" s="294">
        <f t="shared" ref="M89:M90" si="91">(K89*N89)-L89</f>
        <v>-987.5</v>
      </c>
      <c r="N89" s="292">
        <v>15</v>
      </c>
      <c r="O89" s="296" t="s">
        <v>557</v>
      </c>
      <c r="P89" s="295">
        <v>45483</v>
      </c>
      <c r="Q89" s="226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290">
        <v>13</v>
      </c>
      <c r="B90" s="295">
        <v>45489</v>
      </c>
      <c r="C90" s="289"/>
      <c r="D90" s="289" t="s">
        <v>1013</v>
      </c>
      <c r="E90" s="290" t="s">
        <v>556</v>
      </c>
      <c r="F90" s="290">
        <v>52.5</v>
      </c>
      <c r="G90" s="290">
        <v>0</v>
      </c>
      <c r="H90" s="290">
        <v>18</v>
      </c>
      <c r="I90" s="291" t="s">
        <v>1014</v>
      </c>
      <c r="J90" s="296" t="s">
        <v>1025</v>
      </c>
      <c r="K90" s="292">
        <f>H90-F90</f>
        <v>-34.5</v>
      </c>
      <c r="L90" s="293">
        <v>50</v>
      </c>
      <c r="M90" s="294">
        <f t="shared" si="91"/>
        <v>-912.5</v>
      </c>
      <c r="N90" s="292">
        <v>25</v>
      </c>
      <c r="O90" s="296" t="s">
        <v>557</v>
      </c>
      <c r="P90" s="295">
        <v>45491</v>
      </c>
      <c r="Q90" s="226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376">
        <v>14</v>
      </c>
      <c r="B91" s="374">
        <v>45495</v>
      </c>
      <c r="C91" s="288"/>
      <c r="D91" s="288" t="s">
        <v>1042</v>
      </c>
      <c r="E91" s="248" t="s">
        <v>556</v>
      </c>
      <c r="F91" s="248">
        <v>170</v>
      </c>
      <c r="G91" s="248"/>
      <c r="H91" s="248">
        <v>285</v>
      </c>
      <c r="I91" s="249"/>
      <c r="J91" s="378" t="s">
        <v>1054</v>
      </c>
      <c r="K91" s="247">
        <f>H91-F91</f>
        <v>115</v>
      </c>
      <c r="L91" s="285">
        <v>50</v>
      </c>
      <c r="M91" s="380">
        <v>1700</v>
      </c>
      <c r="N91" s="247">
        <v>25</v>
      </c>
      <c r="O91" s="378" t="s">
        <v>547</v>
      </c>
      <c r="P91" s="374">
        <v>45496</v>
      </c>
      <c r="Q91" s="226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377"/>
      <c r="B92" s="375"/>
      <c r="C92" s="288"/>
      <c r="D92" s="288" t="s">
        <v>1043</v>
      </c>
      <c r="E92" s="248" t="s">
        <v>817</v>
      </c>
      <c r="F92" s="248">
        <v>62</v>
      </c>
      <c r="G92" s="248"/>
      <c r="H92" s="248">
        <v>105</v>
      </c>
      <c r="I92" s="249"/>
      <c r="J92" s="379"/>
      <c r="K92" s="247">
        <f>F92-H92</f>
        <v>-43</v>
      </c>
      <c r="L92" s="285">
        <v>50</v>
      </c>
      <c r="M92" s="381"/>
      <c r="N92" s="247">
        <v>25</v>
      </c>
      <c r="O92" s="379"/>
      <c r="P92" s="375"/>
      <c r="Q92" s="226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290">
        <v>15</v>
      </c>
      <c r="B93" s="295">
        <v>45496</v>
      </c>
      <c r="C93" s="289"/>
      <c r="D93" s="289" t="s">
        <v>1055</v>
      </c>
      <c r="E93" s="290" t="s">
        <v>556</v>
      </c>
      <c r="F93" s="290">
        <v>200</v>
      </c>
      <c r="G93" s="290">
        <v>90</v>
      </c>
      <c r="H93" s="290">
        <v>90</v>
      </c>
      <c r="I93" s="291"/>
      <c r="J93" s="296" t="s">
        <v>1056</v>
      </c>
      <c r="K93" s="292">
        <f t="shared" ref="K93" si="92">H93-F93</f>
        <v>-110</v>
      </c>
      <c r="L93" s="293">
        <v>50</v>
      </c>
      <c r="M93" s="294">
        <f t="shared" ref="M93" si="93">(K93*N93)-L93</f>
        <v>-2800</v>
      </c>
      <c r="N93" s="292">
        <v>25</v>
      </c>
      <c r="O93" s="296" t="s">
        <v>557</v>
      </c>
      <c r="P93" s="295">
        <v>45496</v>
      </c>
      <c r="Q93" s="226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297"/>
      <c r="B94" s="298"/>
      <c r="C94" s="299"/>
      <c r="D94" s="299"/>
      <c r="E94" s="297"/>
      <c r="F94" s="297"/>
      <c r="G94" s="297"/>
      <c r="H94" s="297"/>
      <c r="I94" s="300"/>
      <c r="J94" s="300"/>
      <c r="K94" s="297"/>
      <c r="L94" s="301"/>
      <c r="M94" s="302"/>
      <c r="N94" s="297"/>
      <c r="O94" s="300"/>
      <c r="P94" s="298"/>
      <c r="Q94" s="226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s="243" customFormat="1" ht="12.75" customHeight="1">
      <c r="A95" s="297"/>
      <c r="B95" s="298"/>
      <c r="C95" s="299"/>
      <c r="D95" s="299"/>
      <c r="E95" s="297"/>
      <c r="F95" s="297"/>
      <c r="G95" s="297"/>
      <c r="H95" s="297"/>
      <c r="I95" s="300"/>
      <c r="J95" s="300"/>
      <c r="K95" s="297"/>
      <c r="L95" s="301"/>
      <c r="M95" s="302"/>
      <c r="N95" s="297"/>
      <c r="O95" s="300"/>
      <c r="P95" s="298"/>
      <c r="Q95" s="239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242"/>
      <c r="AH95" s="240"/>
      <c r="AI95" s="240"/>
      <c r="AJ95" s="241"/>
      <c r="AK95" s="241"/>
      <c r="AL95" s="241"/>
    </row>
    <row r="96" spans="1:38" ht="38.25" customHeight="1">
      <c r="A96" s="91" t="s">
        <v>568</v>
      </c>
      <c r="B96" s="124"/>
      <c r="C96" s="124"/>
      <c r="D96" s="125"/>
      <c r="E96" s="109"/>
      <c r="F96" s="6"/>
      <c r="G96" s="6"/>
      <c r="H96" s="110"/>
      <c r="I96" s="126"/>
      <c r="J96" s="1"/>
      <c r="K96" s="6"/>
      <c r="L96" s="6"/>
      <c r="M96" s="6"/>
      <c r="N96" s="1"/>
      <c r="O96" s="1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"/>
      <c r="AH96" s="1"/>
      <c r="AI96" s="1"/>
      <c r="AJ96" s="6"/>
      <c r="AK96" s="1"/>
    </row>
    <row r="97" spans="1:38" ht="38.25">
      <c r="A97" s="92" t="s">
        <v>16</v>
      </c>
      <c r="B97" s="93" t="s">
        <v>521</v>
      </c>
      <c r="C97" s="93"/>
      <c r="D97" s="94" t="s">
        <v>532</v>
      </c>
      <c r="E97" s="93" t="s">
        <v>533</v>
      </c>
      <c r="F97" s="93" t="s">
        <v>534</v>
      </c>
      <c r="G97" s="93" t="s">
        <v>535</v>
      </c>
      <c r="H97" s="93" t="s">
        <v>536</v>
      </c>
      <c r="I97" s="93" t="s">
        <v>537</v>
      </c>
      <c r="J97" s="92" t="s">
        <v>538</v>
      </c>
      <c r="K97" s="113" t="s">
        <v>555</v>
      </c>
      <c r="L97" s="114" t="s">
        <v>540</v>
      </c>
      <c r="M97" s="95" t="s">
        <v>541</v>
      </c>
      <c r="N97" s="93" t="s">
        <v>542</v>
      </c>
      <c r="O97" s="94" t="s">
        <v>543</v>
      </c>
      <c r="P97" s="193" t="s">
        <v>544</v>
      </c>
      <c r="Q97" s="195" t="s">
        <v>812</v>
      </c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37"/>
      <c r="AH97" s="37"/>
      <c r="AI97" s="37"/>
      <c r="AJ97" s="37"/>
      <c r="AK97" s="37"/>
      <c r="AL97" s="37"/>
    </row>
    <row r="98" spans="1:38" ht="12.75" customHeight="1">
      <c r="A98" s="183">
        <v>1</v>
      </c>
      <c r="B98" s="184">
        <v>45356</v>
      </c>
      <c r="C98" s="227"/>
      <c r="D98" s="227" t="s">
        <v>295</v>
      </c>
      <c r="E98" s="183" t="s">
        <v>846</v>
      </c>
      <c r="F98" s="183">
        <v>38.94</v>
      </c>
      <c r="G98" s="183">
        <v>34.64</v>
      </c>
      <c r="H98" s="183"/>
      <c r="I98" s="183" t="s">
        <v>885</v>
      </c>
      <c r="J98" s="183" t="s">
        <v>546</v>
      </c>
      <c r="K98" s="183"/>
      <c r="L98" s="245"/>
      <c r="M98" s="246"/>
      <c r="N98" s="183"/>
      <c r="O98" s="231"/>
      <c r="P98" s="186">
        <f>VLOOKUP(D98,'MidCap Intra'!$B$11:$C$571,2,0)</f>
        <v>37.450000000000003</v>
      </c>
      <c r="Q98" s="244"/>
      <c r="R98" s="54" t="s">
        <v>847</v>
      </c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</row>
    <row r="99" spans="1:38" ht="12.75" customHeight="1">
      <c r="A99" s="248">
        <v>2</v>
      </c>
      <c r="B99" s="265">
        <v>45477</v>
      </c>
      <c r="C99" s="288"/>
      <c r="D99" s="288" t="s">
        <v>862</v>
      </c>
      <c r="E99" s="248" t="s">
        <v>545</v>
      </c>
      <c r="F99" s="248">
        <v>540</v>
      </c>
      <c r="G99" s="248">
        <v>489</v>
      </c>
      <c r="H99" s="248">
        <v>604</v>
      </c>
      <c r="I99" s="248" t="s">
        <v>943</v>
      </c>
      <c r="J99" s="247" t="s">
        <v>963</v>
      </c>
      <c r="K99" s="247">
        <f t="shared" ref="K99" si="94">H99-F99</f>
        <v>64</v>
      </c>
      <c r="L99" s="261">
        <f t="shared" ref="L99" si="95">(F99*-0.3)/100</f>
        <v>-1.62</v>
      </c>
      <c r="M99" s="262">
        <f t="shared" ref="M99" si="96">(K99+L99)/F99</f>
        <v>0.11551851851851852</v>
      </c>
      <c r="N99" s="247" t="s">
        <v>547</v>
      </c>
      <c r="O99" s="263">
        <v>45481</v>
      </c>
      <c r="P99" s="264"/>
      <c r="Q99" s="244"/>
      <c r="R99" s="54" t="s">
        <v>847</v>
      </c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</row>
    <row r="100" spans="1:38" ht="12.75" customHeight="1">
      <c r="A100" s="183"/>
      <c r="B100" s="184"/>
      <c r="C100" s="227"/>
      <c r="D100" s="227"/>
      <c r="E100" s="183"/>
      <c r="F100" s="183"/>
      <c r="G100" s="183"/>
      <c r="H100" s="183"/>
      <c r="I100" s="183"/>
      <c r="J100" s="183"/>
      <c r="K100" s="183"/>
      <c r="L100" s="245"/>
      <c r="M100" s="246"/>
      <c r="N100" s="183"/>
      <c r="O100" s="231"/>
      <c r="P100" s="186"/>
      <c r="Q100" s="244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</row>
    <row r="101" spans="1:38" ht="12.75" customHeight="1">
      <c r="A101" s="183"/>
      <c r="B101" s="184"/>
      <c r="C101" s="227"/>
      <c r="D101" s="227"/>
      <c r="E101" s="183"/>
      <c r="F101" s="183"/>
      <c r="G101" s="183"/>
      <c r="H101" s="183"/>
      <c r="I101" s="183"/>
      <c r="J101" s="183"/>
      <c r="K101" s="183"/>
      <c r="L101" s="245"/>
      <c r="M101" s="246"/>
      <c r="N101" s="183"/>
      <c r="O101" s="231"/>
      <c r="P101" s="184"/>
      <c r="Q101" s="244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</row>
    <row r="102" spans="1:38" ht="12.75" customHeight="1">
      <c r="A102" s="103" t="s">
        <v>548</v>
      </c>
      <c r="B102" s="103"/>
      <c r="C102" s="103"/>
      <c r="D102" s="54"/>
      <c r="E102" s="37"/>
      <c r="F102" s="108" t="s">
        <v>550</v>
      </c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</row>
    <row r="103" spans="1:38" ht="12.75" customHeight="1">
      <c r="A103" s="107" t="s">
        <v>549</v>
      </c>
      <c r="B103" s="103"/>
      <c r="C103" s="103"/>
      <c r="D103" s="54"/>
      <c r="E103" s="37"/>
      <c r="F103" s="108" t="s">
        <v>553</v>
      </c>
      <c r="G103" s="54"/>
      <c r="H103" s="54" t="s">
        <v>570</v>
      </c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</row>
    <row r="104" spans="1:38" ht="12.75" customHeight="1">
      <c r="A104" s="54"/>
      <c r="B104" s="54"/>
      <c r="C104" s="103"/>
      <c r="D104" s="54"/>
      <c r="E104" s="37"/>
      <c r="F104" s="108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</row>
    <row r="105" spans="1:38" ht="12.75" customHeight="1">
      <c r="A105" s="54"/>
      <c r="B105" s="54"/>
      <c r="C105" s="103"/>
      <c r="D105" s="54"/>
      <c r="E105" s="37"/>
      <c r="F105" s="108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8" ht="12.75" customHeight="1">
      <c r="A106" s="54"/>
      <c r="B106" s="54"/>
      <c r="C106" s="103"/>
      <c r="D106" s="54"/>
      <c r="E106" s="37"/>
      <c r="F106" s="108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8" ht="12.75" customHeight="1">
      <c r="A107" s="54"/>
      <c r="B107" s="54"/>
      <c r="C107" s="103"/>
      <c r="D107" s="54"/>
      <c r="E107" s="37"/>
      <c r="F107" s="108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8" ht="12.75" customHeight="1">
      <c r="A108" s="54"/>
      <c r="B108" s="54"/>
      <c r="C108" s="103"/>
      <c r="D108" s="54"/>
      <c r="E108" s="37"/>
      <c r="F108" s="108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8" ht="12.75" customHeight="1">
      <c r="A109" s="54"/>
      <c r="B109" s="54"/>
      <c r="C109" s="103"/>
      <c r="D109" s="54"/>
      <c r="E109" s="37"/>
      <c r="F109" s="108"/>
      <c r="G109" s="54"/>
      <c r="H109" s="37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8" ht="12.75" customHeight="1">
      <c r="A110" s="54"/>
      <c r="B110" s="54"/>
      <c r="C110" s="103"/>
      <c r="D110" s="54"/>
      <c r="E110" s="37"/>
      <c r="F110" s="108"/>
      <c r="G110" s="54"/>
      <c r="H110" s="37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8" ht="12.75" customHeight="1">
      <c r="A111" s="54"/>
      <c r="B111" s="54"/>
      <c r="C111" s="97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8" ht="38.25" customHeight="1">
      <c r="A112" s="37"/>
      <c r="B112" s="127" t="s">
        <v>571</v>
      </c>
      <c r="C112" s="127"/>
      <c r="D112" s="54"/>
      <c r="E112" s="127"/>
      <c r="F112" s="6"/>
      <c r="G112" s="6"/>
      <c r="H112" s="111"/>
      <c r="I112" s="6"/>
      <c r="J112" s="111"/>
      <c r="K112" s="112"/>
      <c r="L112" s="6"/>
      <c r="M112" s="6"/>
      <c r="N112" s="1"/>
      <c r="O112" s="54"/>
      <c r="P112" s="54"/>
      <c r="Q112" s="198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92" t="s">
        <v>16</v>
      </c>
      <c r="B113" s="93" t="s">
        <v>521</v>
      </c>
      <c r="C113" s="93"/>
      <c r="D113" s="94" t="s">
        <v>532</v>
      </c>
      <c r="E113" s="93" t="s">
        <v>533</v>
      </c>
      <c r="F113" s="93" t="s">
        <v>534</v>
      </c>
      <c r="G113" s="93" t="s">
        <v>572</v>
      </c>
      <c r="H113" s="93" t="s">
        <v>573</v>
      </c>
      <c r="I113" s="93" t="s">
        <v>537</v>
      </c>
      <c r="J113" s="128" t="s">
        <v>538</v>
      </c>
      <c r="K113" s="93" t="s">
        <v>539</v>
      </c>
      <c r="L113" s="93" t="s">
        <v>574</v>
      </c>
      <c r="M113" s="93" t="s">
        <v>542</v>
      </c>
      <c r="N113" s="94" t="s">
        <v>543</v>
      </c>
      <c r="O113" s="54"/>
      <c r="P113" s="54"/>
      <c r="Q113" s="198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9">
        <v>1</v>
      </c>
      <c r="B114" s="130">
        <v>41579</v>
      </c>
      <c r="C114" s="130"/>
      <c r="D114" s="131" t="s">
        <v>575</v>
      </c>
      <c r="E114" s="132" t="s">
        <v>545</v>
      </c>
      <c r="F114" s="133">
        <v>82</v>
      </c>
      <c r="G114" s="132" t="s">
        <v>576</v>
      </c>
      <c r="H114" s="132">
        <v>100</v>
      </c>
      <c r="I114" s="134">
        <v>100</v>
      </c>
      <c r="J114" s="135" t="s">
        <v>577</v>
      </c>
      <c r="K114" s="136">
        <f t="shared" ref="K114:K145" si="97">H114-F114</f>
        <v>18</v>
      </c>
      <c r="L114" s="137">
        <f t="shared" ref="L114:L145" si="98">K114/F114</f>
        <v>0.21951219512195122</v>
      </c>
      <c r="M114" s="132" t="s">
        <v>547</v>
      </c>
      <c r="N114" s="138">
        <v>42657</v>
      </c>
      <c r="O114" s="54"/>
      <c r="P114" s="54"/>
      <c r="Q114" s="198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9">
        <v>2</v>
      </c>
      <c r="B115" s="130">
        <v>41794</v>
      </c>
      <c r="C115" s="130"/>
      <c r="D115" s="131" t="s">
        <v>578</v>
      </c>
      <c r="E115" s="132" t="s">
        <v>556</v>
      </c>
      <c r="F115" s="133">
        <v>257</v>
      </c>
      <c r="G115" s="132" t="s">
        <v>576</v>
      </c>
      <c r="H115" s="132">
        <v>300</v>
      </c>
      <c r="I115" s="134">
        <v>300</v>
      </c>
      <c r="J115" s="135" t="s">
        <v>577</v>
      </c>
      <c r="K115" s="136">
        <f t="shared" si="97"/>
        <v>43</v>
      </c>
      <c r="L115" s="137">
        <f t="shared" si="98"/>
        <v>0.16731517509727625</v>
      </c>
      <c r="M115" s="132" t="s">
        <v>547</v>
      </c>
      <c r="N115" s="138">
        <v>41822</v>
      </c>
      <c r="O115" s="54"/>
      <c r="P115" s="54"/>
      <c r="Q115" s="198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9">
        <v>3</v>
      </c>
      <c r="B116" s="130">
        <v>41828</v>
      </c>
      <c r="C116" s="130"/>
      <c r="D116" s="131" t="s">
        <v>579</v>
      </c>
      <c r="E116" s="132" t="s">
        <v>556</v>
      </c>
      <c r="F116" s="133">
        <v>393</v>
      </c>
      <c r="G116" s="132" t="s">
        <v>576</v>
      </c>
      <c r="H116" s="132">
        <v>468</v>
      </c>
      <c r="I116" s="134">
        <v>468</v>
      </c>
      <c r="J116" s="135" t="s">
        <v>577</v>
      </c>
      <c r="K116" s="136">
        <f t="shared" si="97"/>
        <v>75</v>
      </c>
      <c r="L116" s="137">
        <f t="shared" si="98"/>
        <v>0.19083969465648856</v>
      </c>
      <c r="M116" s="132" t="s">
        <v>547</v>
      </c>
      <c r="N116" s="138">
        <v>41863</v>
      </c>
      <c r="O116" s="54"/>
      <c r="P116" s="54"/>
      <c r="Q116" s="198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9">
        <v>4</v>
      </c>
      <c r="B117" s="130">
        <v>41857</v>
      </c>
      <c r="C117" s="130"/>
      <c r="D117" s="131" t="s">
        <v>580</v>
      </c>
      <c r="E117" s="132" t="s">
        <v>556</v>
      </c>
      <c r="F117" s="133">
        <v>205</v>
      </c>
      <c r="G117" s="132" t="s">
        <v>576</v>
      </c>
      <c r="H117" s="132">
        <v>275</v>
      </c>
      <c r="I117" s="134">
        <v>250</v>
      </c>
      <c r="J117" s="135" t="s">
        <v>577</v>
      </c>
      <c r="K117" s="136">
        <f t="shared" si="97"/>
        <v>70</v>
      </c>
      <c r="L117" s="137">
        <f t="shared" si="98"/>
        <v>0.34146341463414637</v>
      </c>
      <c r="M117" s="132" t="s">
        <v>547</v>
      </c>
      <c r="N117" s="138">
        <v>41962</v>
      </c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9">
        <v>5</v>
      </c>
      <c r="B118" s="130">
        <v>41886</v>
      </c>
      <c r="C118" s="130"/>
      <c r="D118" s="131" t="s">
        <v>581</v>
      </c>
      <c r="E118" s="132" t="s">
        <v>556</v>
      </c>
      <c r="F118" s="133">
        <v>162</v>
      </c>
      <c r="G118" s="132" t="s">
        <v>576</v>
      </c>
      <c r="H118" s="132">
        <v>190</v>
      </c>
      <c r="I118" s="134">
        <v>190</v>
      </c>
      <c r="J118" s="135" t="s">
        <v>577</v>
      </c>
      <c r="K118" s="136">
        <f t="shared" si="97"/>
        <v>28</v>
      </c>
      <c r="L118" s="137">
        <f t="shared" si="98"/>
        <v>0.1728395061728395</v>
      </c>
      <c r="M118" s="132" t="s">
        <v>547</v>
      </c>
      <c r="N118" s="138">
        <v>42006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6</v>
      </c>
      <c r="B119" s="130">
        <v>41886</v>
      </c>
      <c r="C119" s="130"/>
      <c r="D119" s="131" t="s">
        <v>582</v>
      </c>
      <c r="E119" s="132" t="s">
        <v>556</v>
      </c>
      <c r="F119" s="133">
        <v>75</v>
      </c>
      <c r="G119" s="132" t="s">
        <v>576</v>
      </c>
      <c r="H119" s="132">
        <v>91.5</v>
      </c>
      <c r="I119" s="134" t="s">
        <v>569</v>
      </c>
      <c r="J119" s="135" t="s">
        <v>583</v>
      </c>
      <c r="K119" s="136">
        <f t="shared" si="97"/>
        <v>16.5</v>
      </c>
      <c r="L119" s="137">
        <f t="shared" si="98"/>
        <v>0.22</v>
      </c>
      <c r="M119" s="132" t="s">
        <v>547</v>
      </c>
      <c r="N119" s="138">
        <v>41954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7</v>
      </c>
      <c r="B120" s="130">
        <v>41913</v>
      </c>
      <c r="C120" s="130"/>
      <c r="D120" s="131" t="s">
        <v>584</v>
      </c>
      <c r="E120" s="132" t="s">
        <v>556</v>
      </c>
      <c r="F120" s="133">
        <v>850</v>
      </c>
      <c r="G120" s="132" t="s">
        <v>576</v>
      </c>
      <c r="H120" s="132">
        <v>982.5</v>
      </c>
      <c r="I120" s="134">
        <v>1050</v>
      </c>
      <c r="J120" s="135" t="s">
        <v>585</v>
      </c>
      <c r="K120" s="136">
        <f t="shared" si="97"/>
        <v>132.5</v>
      </c>
      <c r="L120" s="137">
        <f t="shared" si="98"/>
        <v>0.15588235294117647</v>
      </c>
      <c r="M120" s="132" t="s">
        <v>547</v>
      </c>
      <c r="N120" s="138">
        <v>42039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9">
        <v>8</v>
      </c>
      <c r="B121" s="130">
        <v>41913</v>
      </c>
      <c r="C121" s="130"/>
      <c r="D121" s="131" t="s">
        <v>586</v>
      </c>
      <c r="E121" s="132" t="s">
        <v>556</v>
      </c>
      <c r="F121" s="133">
        <v>475</v>
      </c>
      <c r="G121" s="132" t="s">
        <v>576</v>
      </c>
      <c r="H121" s="132">
        <v>515</v>
      </c>
      <c r="I121" s="134">
        <v>600</v>
      </c>
      <c r="J121" s="135" t="s">
        <v>587</v>
      </c>
      <c r="K121" s="136">
        <f t="shared" si="97"/>
        <v>40</v>
      </c>
      <c r="L121" s="137">
        <f t="shared" si="98"/>
        <v>8.4210526315789472E-2</v>
      </c>
      <c r="M121" s="132" t="s">
        <v>547</v>
      </c>
      <c r="N121" s="138">
        <v>41939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9</v>
      </c>
      <c r="B122" s="130">
        <v>41913</v>
      </c>
      <c r="C122" s="130"/>
      <c r="D122" s="131" t="s">
        <v>588</v>
      </c>
      <c r="E122" s="132" t="s">
        <v>556</v>
      </c>
      <c r="F122" s="133">
        <v>86</v>
      </c>
      <c r="G122" s="132" t="s">
        <v>576</v>
      </c>
      <c r="H122" s="132">
        <v>99</v>
      </c>
      <c r="I122" s="134">
        <v>140</v>
      </c>
      <c r="J122" s="135" t="s">
        <v>589</v>
      </c>
      <c r="K122" s="136">
        <f t="shared" si="97"/>
        <v>13</v>
      </c>
      <c r="L122" s="137">
        <f t="shared" si="98"/>
        <v>0.15116279069767441</v>
      </c>
      <c r="M122" s="132" t="s">
        <v>547</v>
      </c>
      <c r="N122" s="138">
        <v>41939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10</v>
      </c>
      <c r="B123" s="130">
        <v>41926</v>
      </c>
      <c r="C123" s="130"/>
      <c r="D123" s="131" t="s">
        <v>590</v>
      </c>
      <c r="E123" s="132" t="s">
        <v>556</v>
      </c>
      <c r="F123" s="133">
        <v>496.6</v>
      </c>
      <c r="G123" s="132" t="s">
        <v>576</v>
      </c>
      <c r="H123" s="132">
        <v>621</v>
      </c>
      <c r="I123" s="134">
        <v>580</v>
      </c>
      <c r="J123" s="135" t="s">
        <v>577</v>
      </c>
      <c r="K123" s="136">
        <f t="shared" si="97"/>
        <v>124.39999999999998</v>
      </c>
      <c r="L123" s="137">
        <f t="shared" si="98"/>
        <v>0.25050342327829234</v>
      </c>
      <c r="M123" s="132" t="s">
        <v>547</v>
      </c>
      <c r="N123" s="138">
        <v>42605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9">
        <v>11</v>
      </c>
      <c r="B124" s="130">
        <v>41926</v>
      </c>
      <c r="C124" s="130"/>
      <c r="D124" s="131" t="s">
        <v>591</v>
      </c>
      <c r="E124" s="132" t="s">
        <v>556</v>
      </c>
      <c r="F124" s="133">
        <v>2481.9</v>
      </c>
      <c r="G124" s="132" t="s">
        <v>576</v>
      </c>
      <c r="H124" s="132">
        <v>2840</v>
      </c>
      <c r="I124" s="134">
        <v>2870</v>
      </c>
      <c r="J124" s="135" t="s">
        <v>592</v>
      </c>
      <c r="K124" s="136">
        <f t="shared" si="97"/>
        <v>358.09999999999991</v>
      </c>
      <c r="L124" s="137">
        <f t="shared" si="98"/>
        <v>0.14428462065353154</v>
      </c>
      <c r="M124" s="132" t="s">
        <v>547</v>
      </c>
      <c r="N124" s="138">
        <v>42017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12</v>
      </c>
      <c r="B125" s="130">
        <v>41928</v>
      </c>
      <c r="C125" s="130"/>
      <c r="D125" s="131" t="s">
        <v>593</v>
      </c>
      <c r="E125" s="132" t="s">
        <v>556</v>
      </c>
      <c r="F125" s="133">
        <v>84.5</v>
      </c>
      <c r="G125" s="132" t="s">
        <v>576</v>
      </c>
      <c r="H125" s="132">
        <v>93</v>
      </c>
      <c r="I125" s="134">
        <v>110</v>
      </c>
      <c r="J125" s="135" t="s">
        <v>594</v>
      </c>
      <c r="K125" s="136">
        <f t="shared" si="97"/>
        <v>8.5</v>
      </c>
      <c r="L125" s="137">
        <f t="shared" si="98"/>
        <v>0.10059171597633136</v>
      </c>
      <c r="M125" s="132" t="s">
        <v>547</v>
      </c>
      <c r="N125" s="138">
        <v>41939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9">
        <v>13</v>
      </c>
      <c r="B126" s="130">
        <v>41928</v>
      </c>
      <c r="C126" s="130"/>
      <c r="D126" s="131" t="s">
        <v>595</v>
      </c>
      <c r="E126" s="132" t="s">
        <v>556</v>
      </c>
      <c r="F126" s="133">
        <v>401</v>
      </c>
      <c r="G126" s="132" t="s">
        <v>576</v>
      </c>
      <c r="H126" s="132">
        <v>428</v>
      </c>
      <c r="I126" s="134">
        <v>450</v>
      </c>
      <c r="J126" s="135" t="s">
        <v>596</v>
      </c>
      <c r="K126" s="136">
        <f t="shared" si="97"/>
        <v>27</v>
      </c>
      <c r="L126" s="137">
        <f t="shared" si="98"/>
        <v>6.7331670822942641E-2</v>
      </c>
      <c r="M126" s="132" t="s">
        <v>547</v>
      </c>
      <c r="N126" s="138">
        <v>42020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14</v>
      </c>
      <c r="B127" s="130">
        <v>41928</v>
      </c>
      <c r="C127" s="130"/>
      <c r="D127" s="131" t="s">
        <v>597</v>
      </c>
      <c r="E127" s="132" t="s">
        <v>556</v>
      </c>
      <c r="F127" s="133">
        <v>101</v>
      </c>
      <c r="G127" s="132" t="s">
        <v>576</v>
      </c>
      <c r="H127" s="132">
        <v>112</v>
      </c>
      <c r="I127" s="134">
        <v>120</v>
      </c>
      <c r="J127" s="135" t="s">
        <v>598</v>
      </c>
      <c r="K127" s="136">
        <f t="shared" si="97"/>
        <v>11</v>
      </c>
      <c r="L127" s="137">
        <f t="shared" si="98"/>
        <v>0.10891089108910891</v>
      </c>
      <c r="M127" s="132" t="s">
        <v>547</v>
      </c>
      <c r="N127" s="138">
        <v>41939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9">
        <v>15</v>
      </c>
      <c r="B128" s="130">
        <v>41954</v>
      </c>
      <c r="C128" s="130"/>
      <c r="D128" s="131" t="s">
        <v>599</v>
      </c>
      <c r="E128" s="132" t="s">
        <v>556</v>
      </c>
      <c r="F128" s="133">
        <v>59</v>
      </c>
      <c r="G128" s="132" t="s">
        <v>576</v>
      </c>
      <c r="H128" s="132">
        <v>76</v>
      </c>
      <c r="I128" s="134">
        <v>76</v>
      </c>
      <c r="J128" s="135" t="s">
        <v>577</v>
      </c>
      <c r="K128" s="136">
        <f t="shared" si="97"/>
        <v>17</v>
      </c>
      <c r="L128" s="137">
        <f t="shared" si="98"/>
        <v>0.28813559322033899</v>
      </c>
      <c r="M128" s="132" t="s">
        <v>547</v>
      </c>
      <c r="N128" s="138">
        <v>43032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16</v>
      </c>
      <c r="B129" s="130">
        <v>41954</v>
      </c>
      <c r="C129" s="130"/>
      <c r="D129" s="131" t="s">
        <v>588</v>
      </c>
      <c r="E129" s="132" t="s">
        <v>556</v>
      </c>
      <c r="F129" s="133">
        <v>99</v>
      </c>
      <c r="G129" s="132" t="s">
        <v>576</v>
      </c>
      <c r="H129" s="132">
        <v>120</v>
      </c>
      <c r="I129" s="134">
        <v>120</v>
      </c>
      <c r="J129" s="135" t="s">
        <v>565</v>
      </c>
      <c r="K129" s="136">
        <f t="shared" si="97"/>
        <v>21</v>
      </c>
      <c r="L129" s="137">
        <f t="shared" si="98"/>
        <v>0.21212121212121213</v>
      </c>
      <c r="M129" s="132" t="s">
        <v>547</v>
      </c>
      <c r="N129" s="138">
        <v>41960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17</v>
      </c>
      <c r="B130" s="130">
        <v>41956</v>
      </c>
      <c r="C130" s="130"/>
      <c r="D130" s="131" t="s">
        <v>600</v>
      </c>
      <c r="E130" s="132" t="s">
        <v>556</v>
      </c>
      <c r="F130" s="133">
        <v>22</v>
      </c>
      <c r="G130" s="132" t="s">
        <v>576</v>
      </c>
      <c r="H130" s="132">
        <v>33.549999999999997</v>
      </c>
      <c r="I130" s="134">
        <v>32</v>
      </c>
      <c r="J130" s="135" t="s">
        <v>601</v>
      </c>
      <c r="K130" s="136">
        <f t="shared" si="97"/>
        <v>11.549999999999997</v>
      </c>
      <c r="L130" s="137">
        <f t="shared" si="98"/>
        <v>0.52499999999999991</v>
      </c>
      <c r="M130" s="132" t="s">
        <v>547</v>
      </c>
      <c r="N130" s="138">
        <v>42188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18</v>
      </c>
      <c r="B131" s="130">
        <v>41976</v>
      </c>
      <c r="C131" s="130"/>
      <c r="D131" s="131" t="s">
        <v>602</v>
      </c>
      <c r="E131" s="132" t="s">
        <v>556</v>
      </c>
      <c r="F131" s="133">
        <v>440</v>
      </c>
      <c r="G131" s="132" t="s">
        <v>576</v>
      </c>
      <c r="H131" s="132">
        <v>520</v>
      </c>
      <c r="I131" s="134">
        <v>520</v>
      </c>
      <c r="J131" s="135" t="s">
        <v>603</v>
      </c>
      <c r="K131" s="136">
        <f t="shared" si="97"/>
        <v>80</v>
      </c>
      <c r="L131" s="137">
        <f t="shared" si="98"/>
        <v>0.18181818181818182</v>
      </c>
      <c r="M131" s="132" t="s">
        <v>547</v>
      </c>
      <c r="N131" s="138">
        <v>42208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19</v>
      </c>
      <c r="B132" s="130">
        <v>41976</v>
      </c>
      <c r="C132" s="130"/>
      <c r="D132" s="131" t="s">
        <v>604</v>
      </c>
      <c r="E132" s="132" t="s">
        <v>556</v>
      </c>
      <c r="F132" s="133">
        <v>360</v>
      </c>
      <c r="G132" s="132" t="s">
        <v>576</v>
      </c>
      <c r="H132" s="132">
        <v>427</v>
      </c>
      <c r="I132" s="134">
        <v>425</v>
      </c>
      <c r="J132" s="135" t="s">
        <v>605</v>
      </c>
      <c r="K132" s="136">
        <f t="shared" si="97"/>
        <v>67</v>
      </c>
      <c r="L132" s="137">
        <f t="shared" si="98"/>
        <v>0.18611111111111112</v>
      </c>
      <c r="M132" s="132" t="s">
        <v>547</v>
      </c>
      <c r="N132" s="138">
        <v>42058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20</v>
      </c>
      <c r="B133" s="130">
        <v>42012</v>
      </c>
      <c r="C133" s="130"/>
      <c r="D133" s="131" t="s">
        <v>606</v>
      </c>
      <c r="E133" s="132" t="s">
        <v>556</v>
      </c>
      <c r="F133" s="133">
        <v>360</v>
      </c>
      <c r="G133" s="132" t="s">
        <v>576</v>
      </c>
      <c r="H133" s="132">
        <v>455</v>
      </c>
      <c r="I133" s="134">
        <v>420</v>
      </c>
      <c r="J133" s="135" t="s">
        <v>607</v>
      </c>
      <c r="K133" s="136">
        <f t="shared" si="97"/>
        <v>95</v>
      </c>
      <c r="L133" s="137">
        <f t="shared" si="98"/>
        <v>0.2638888888888889</v>
      </c>
      <c r="M133" s="132" t="s">
        <v>547</v>
      </c>
      <c r="N133" s="138">
        <v>42024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21</v>
      </c>
      <c r="B134" s="130">
        <v>42012</v>
      </c>
      <c r="C134" s="130"/>
      <c r="D134" s="131" t="s">
        <v>608</v>
      </c>
      <c r="E134" s="132" t="s">
        <v>556</v>
      </c>
      <c r="F134" s="133">
        <v>130</v>
      </c>
      <c r="G134" s="132"/>
      <c r="H134" s="132">
        <v>175.5</v>
      </c>
      <c r="I134" s="134">
        <v>165</v>
      </c>
      <c r="J134" s="135" t="s">
        <v>609</v>
      </c>
      <c r="K134" s="136">
        <f t="shared" si="97"/>
        <v>45.5</v>
      </c>
      <c r="L134" s="137">
        <f t="shared" si="98"/>
        <v>0.35</v>
      </c>
      <c r="M134" s="132" t="s">
        <v>547</v>
      </c>
      <c r="N134" s="138">
        <v>43088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22</v>
      </c>
      <c r="B135" s="130">
        <v>42040</v>
      </c>
      <c r="C135" s="130"/>
      <c r="D135" s="131" t="s">
        <v>387</v>
      </c>
      <c r="E135" s="132" t="s">
        <v>545</v>
      </c>
      <c r="F135" s="133">
        <v>98</v>
      </c>
      <c r="G135" s="132"/>
      <c r="H135" s="132">
        <v>120</v>
      </c>
      <c r="I135" s="134">
        <v>120</v>
      </c>
      <c r="J135" s="135" t="s">
        <v>577</v>
      </c>
      <c r="K135" s="136">
        <f t="shared" si="97"/>
        <v>22</v>
      </c>
      <c r="L135" s="137">
        <f t="shared" si="98"/>
        <v>0.22448979591836735</v>
      </c>
      <c r="M135" s="132" t="s">
        <v>547</v>
      </c>
      <c r="N135" s="138">
        <v>42753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23</v>
      </c>
      <c r="B136" s="130">
        <v>42040</v>
      </c>
      <c r="C136" s="130"/>
      <c r="D136" s="131" t="s">
        <v>610</v>
      </c>
      <c r="E136" s="132" t="s">
        <v>545</v>
      </c>
      <c r="F136" s="133">
        <v>196</v>
      </c>
      <c r="G136" s="132"/>
      <c r="H136" s="132">
        <v>262</v>
      </c>
      <c r="I136" s="134">
        <v>255</v>
      </c>
      <c r="J136" s="135" t="s">
        <v>577</v>
      </c>
      <c r="K136" s="136">
        <f t="shared" si="97"/>
        <v>66</v>
      </c>
      <c r="L136" s="137">
        <f t="shared" si="98"/>
        <v>0.33673469387755101</v>
      </c>
      <c r="M136" s="132" t="s">
        <v>547</v>
      </c>
      <c r="N136" s="138">
        <v>42599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39">
        <v>24</v>
      </c>
      <c r="B137" s="140">
        <v>42067</v>
      </c>
      <c r="C137" s="140"/>
      <c r="D137" s="141" t="s">
        <v>386</v>
      </c>
      <c r="E137" s="142" t="s">
        <v>545</v>
      </c>
      <c r="F137" s="143">
        <v>235</v>
      </c>
      <c r="G137" s="143"/>
      <c r="H137" s="144">
        <v>77</v>
      </c>
      <c r="I137" s="144" t="s">
        <v>611</v>
      </c>
      <c r="J137" s="145" t="s">
        <v>612</v>
      </c>
      <c r="K137" s="146">
        <f t="shared" si="97"/>
        <v>-158</v>
      </c>
      <c r="L137" s="147">
        <f t="shared" si="98"/>
        <v>-0.67234042553191486</v>
      </c>
      <c r="M137" s="143" t="s">
        <v>557</v>
      </c>
      <c r="N137" s="140">
        <v>43522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25</v>
      </c>
      <c r="B138" s="130">
        <v>42067</v>
      </c>
      <c r="C138" s="130"/>
      <c r="D138" s="131" t="s">
        <v>613</v>
      </c>
      <c r="E138" s="132" t="s">
        <v>545</v>
      </c>
      <c r="F138" s="133">
        <v>185</v>
      </c>
      <c r="G138" s="132"/>
      <c r="H138" s="132">
        <v>224</v>
      </c>
      <c r="I138" s="134" t="s">
        <v>614</v>
      </c>
      <c r="J138" s="135" t="s">
        <v>577</v>
      </c>
      <c r="K138" s="136">
        <f t="shared" si="97"/>
        <v>39</v>
      </c>
      <c r="L138" s="137">
        <f t="shared" si="98"/>
        <v>0.21081081081081082</v>
      </c>
      <c r="M138" s="132" t="s">
        <v>547</v>
      </c>
      <c r="N138" s="138">
        <v>42647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39">
        <v>26</v>
      </c>
      <c r="B139" s="140">
        <v>42090</v>
      </c>
      <c r="C139" s="140"/>
      <c r="D139" s="148" t="s">
        <v>615</v>
      </c>
      <c r="E139" s="143" t="s">
        <v>545</v>
      </c>
      <c r="F139" s="143">
        <v>49.5</v>
      </c>
      <c r="G139" s="144"/>
      <c r="H139" s="144">
        <v>15.85</v>
      </c>
      <c r="I139" s="144">
        <v>67</v>
      </c>
      <c r="J139" s="145" t="s">
        <v>616</v>
      </c>
      <c r="K139" s="144">
        <f t="shared" si="97"/>
        <v>-33.65</v>
      </c>
      <c r="L139" s="149">
        <f t="shared" si="98"/>
        <v>-0.67979797979797973</v>
      </c>
      <c r="M139" s="143" t="s">
        <v>557</v>
      </c>
      <c r="N139" s="150">
        <v>43627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27</v>
      </c>
      <c r="B140" s="130">
        <v>42093</v>
      </c>
      <c r="C140" s="130"/>
      <c r="D140" s="131" t="s">
        <v>617</v>
      </c>
      <c r="E140" s="132" t="s">
        <v>545</v>
      </c>
      <c r="F140" s="133">
        <v>183.5</v>
      </c>
      <c r="G140" s="132"/>
      <c r="H140" s="132">
        <v>219</v>
      </c>
      <c r="I140" s="134">
        <v>218</v>
      </c>
      <c r="J140" s="135" t="s">
        <v>618</v>
      </c>
      <c r="K140" s="136">
        <f t="shared" si="97"/>
        <v>35.5</v>
      </c>
      <c r="L140" s="137">
        <f t="shared" si="98"/>
        <v>0.19346049046321526</v>
      </c>
      <c r="M140" s="132" t="s">
        <v>547</v>
      </c>
      <c r="N140" s="138">
        <v>42103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28</v>
      </c>
      <c r="B141" s="130">
        <v>42114</v>
      </c>
      <c r="C141" s="130"/>
      <c r="D141" s="131" t="s">
        <v>619</v>
      </c>
      <c r="E141" s="132" t="s">
        <v>545</v>
      </c>
      <c r="F141" s="133">
        <f>(227+237)/2</f>
        <v>232</v>
      </c>
      <c r="G141" s="132"/>
      <c r="H141" s="132">
        <v>298</v>
      </c>
      <c r="I141" s="134">
        <v>298</v>
      </c>
      <c r="J141" s="135" t="s">
        <v>577</v>
      </c>
      <c r="K141" s="136">
        <f t="shared" si="97"/>
        <v>66</v>
      </c>
      <c r="L141" s="137">
        <f t="shared" si="98"/>
        <v>0.28448275862068967</v>
      </c>
      <c r="M141" s="132" t="s">
        <v>547</v>
      </c>
      <c r="N141" s="138">
        <v>42823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29</v>
      </c>
      <c r="B142" s="130">
        <v>42128</v>
      </c>
      <c r="C142" s="130"/>
      <c r="D142" s="131" t="s">
        <v>620</v>
      </c>
      <c r="E142" s="132" t="s">
        <v>556</v>
      </c>
      <c r="F142" s="133">
        <v>385</v>
      </c>
      <c r="G142" s="132"/>
      <c r="H142" s="132">
        <f>212.5+331</f>
        <v>543.5</v>
      </c>
      <c r="I142" s="134">
        <v>510</v>
      </c>
      <c r="J142" s="135" t="s">
        <v>621</v>
      </c>
      <c r="K142" s="136">
        <f t="shared" si="97"/>
        <v>158.5</v>
      </c>
      <c r="L142" s="137">
        <f t="shared" si="98"/>
        <v>0.41168831168831171</v>
      </c>
      <c r="M142" s="132" t="s">
        <v>547</v>
      </c>
      <c r="N142" s="138">
        <v>42235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30</v>
      </c>
      <c r="B143" s="130">
        <v>42128</v>
      </c>
      <c r="C143" s="130"/>
      <c r="D143" s="131" t="s">
        <v>622</v>
      </c>
      <c r="E143" s="132" t="s">
        <v>556</v>
      </c>
      <c r="F143" s="133">
        <v>115.5</v>
      </c>
      <c r="G143" s="132"/>
      <c r="H143" s="132">
        <v>146</v>
      </c>
      <c r="I143" s="134">
        <v>142</v>
      </c>
      <c r="J143" s="135" t="s">
        <v>623</v>
      </c>
      <c r="K143" s="136">
        <f t="shared" si="97"/>
        <v>30.5</v>
      </c>
      <c r="L143" s="137">
        <f t="shared" si="98"/>
        <v>0.26406926406926406</v>
      </c>
      <c r="M143" s="132" t="s">
        <v>547</v>
      </c>
      <c r="N143" s="138">
        <v>42202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31</v>
      </c>
      <c r="B144" s="130">
        <v>42151</v>
      </c>
      <c r="C144" s="130"/>
      <c r="D144" s="131" t="s">
        <v>501</v>
      </c>
      <c r="E144" s="132" t="s">
        <v>556</v>
      </c>
      <c r="F144" s="133">
        <v>237.5</v>
      </c>
      <c r="G144" s="132"/>
      <c r="H144" s="132">
        <v>279.5</v>
      </c>
      <c r="I144" s="134">
        <v>278</v>
      </c>
      <c r="J144" s="135" t="s">
        <v>577</v>
      </c>
      <c r="K144" s="136">
        <f t="shared" si="97"/>
        <v>42</v>
      </c>
      <c r="L144" s="137">
        <f t="shared" si="98"/>
        <v>0.17684210526315788</v>
      </c>
      <c r="M144" s="132" t="s">
        <v>547</v>
      </c>
      <c r="N144" s="138">
        <v>42222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32</v>
      </c>
      <c r="B145" s="130">
        <v>42174</v>
      </c>
      <c r="C145" s="130"/>
      <c r="D145" s="131" t="s">
        <v>595</v>
      </c>
      <c r="E145" s="132" t="s">
        <v>545</v>
      </c>
      <c r="F145" s="133">
        <v>340</v>
      </c>
      <c r="G145" s="132"/>
      <c r="H145" s="132">
        <v>448</v>
      </c>
      <c r="I145" s="134">
        <v>448</v>
      </c>
      <c r="J145" s="135" t="s">
        <v>577</v>
      </c>
      <c r="K145" s="136">
        <f t="shared" si="97"/>
        <v>108</v>
      </c>
      <c r="L145" s="137">
        <f t="shared" si="98"/>
        <v>0.31764705882352939</v>
      </c>
      <c r="M145" s="132" t="s">
        <v>547</v>
      </c>
      <c r="N145" s="138">
        <v>43018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33</v>
      </c>
      <c r="B146" s="130">
        <v>42191</v>
      </c>
      <c r="C146" s="130"/>
      <c r="D146" s="131" t="s">
        <v>624</v>
      </c>
      <c r="E146" s="132" t="s">
        <v>545</v>
      </c>
      <c r="F146" s="133">
        <v>390</v>
      </c>
      <c r="G146" s="132"/>
      <c r="H146" s="132">
        <v>460</v>
      </c>
      <c r="I146" s="134">
        <v>460</v>
      </c>
      <c r="J146" s="135" t="s">
        <v>577</v>
      </c>
      <c r="K146" s="136">
        <f t="shared" ref="K146:K166" si="99">H146-F146</f>
        <v>70</v>
      </c>
      <c r="L146" s="137">
        <f t="shared" ref="L146:L166" si="100">K146/F146</f>
        <v>0.17948717948717949</v>
      </c>
      <c r="M146" s="132" t="s">
        <v>547</v>
      </c>
      <c r="N146" s="138">
        <v>42478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39">
        <v>34</v>
      </c>
      <c r="B147" s="140">
        <v>42195</v>
      </c>
      <c r="C147" s="140"/>
      <c r="D147" s="141" t="s">
        <v>625</v>
      </c>
      <c r="E147" s="142" t="s">
        <v>545</v>
      </c>
      <c r="F147" s="143">
        <v>122.5</v>
      </c>
      <c r="G147" s="143"/>
      <c r="H147" s="144">
        <v>61</v>
      </c>
      <c r="I147" s="144">
        <v>172</v>
      </c>
      <c r="J147" s="145" t="s">
        <v>626</v>
      </c>
      <c r="K147" s="146">
        <f t="shared" si="99"/>
        <v>-61.5</v>
      </c>
      <c r="L147" s="147">
        <f t="shared" si="100"/>
        <v>-0.50204081632653064</v>
      </c>
      <c r="M147" s="143" t="s">
        <v>557</v>
      </c>
      <c r="N147" s="140">
        <v>43333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35</v>
      </c>
      <c r="B148" s="130">
        <v>42219</v>
      </c>
      <c r="C148" s="130"/>
      <c r="D148" s="131" t="s">
        <v>627</v>
      </c>
      <c r="E148" s="132" t="s">
        <v>545</v>
      </c>
      <c r="F148" s="133">
        <v>297.5</v>
      </c>
      <c r="G148" s="132"/>
      <c r="H148" s="132">
        <v>350</v>
      </c>
      <c r="I148" s="134">
        <v>360</v>
      </c>
      <c r="J148" s="135" t="s">
        <v>628</v>
      </c>
      <c r="K148" s="136">
        <f t="shared" si="99"/>
        <v>52.5</v>
      </c>
      <c r="L148" s="137">
        <f t="shared" si="100"/>
        <v>0.17647058823529413</v>
      </c>
      <c r="M148" s="132" t="s">
        <v>547</v>
      </c>
      <c r="N148" s="138">
        <v>42232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36</v>
      </c>
      <c r="B149" s="130">
        <v>42219</v>
      </c>
      <c r="C149" s="130"/>
      <c r="D149" s="131" t="s">
        <v>629</v>
      </c>
      <c r="E149" s="132" t="s">
        <v>545</v>
      </c>
      <c r="F149" s="133">
        <v>115.5</v>
      </c>
      <c r="G149" s="132"/>
      <c r="H149" s="132">
        <v>149</v>
      </c>
      <c r="I149" s="134">
        <v>140</v>
      </c>
      <c r="J149" s="135" t="s">
        <v>630</v>
      </c>
      <c r="K149" s="136">
        <f t="shared" si="99"/>
        <v>33.5</v>
      </c>
      <c r="L149" s="137">
        <f t="shared" si="100"/>
        <v>0.29004329004329005</v>
      </c>
      <c r="M149" s="132" t="s">
        <v>547</v>
      </c>
      <c r="N149" s="138">
        <v>42740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37</v>
      </c>
      <c r="B150" s="130">
        <v>42251</v>
      </c>
      <c r="C150" s="130"/>
      <c r="D150" s="131" t="s">
        <v>501</v>
      </c>
      <c r="E150" s="132" t="s">
        <v>545</v>
      </c>
      <c r="F150" s="133">
        <v>226</v>
      </c>
      <c r="G150" s="132"/>
      <c r="H150" s="132">
        <v>292</v>
      </c>
      <c r="I150" s="134">
        <v>292</v>
      </c>
      <c r="J150" s="135" t="s">
        <v>631</v>
      </c>
      <c r="K150" s="136">
        <f t="shared" si="99"/>
        <v>66</v>
      </c>
      <c r="L150" s="137">
        <f t="shared" si="100"/>
        <v>0.29203539823008851</v>
      </c>
      <c r="M150" s="132" t="s">
        <v>547</v>
      </c>
      <c r="N150" s="138">
        <v>42286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38</v>
      </c>
      <c r="B151" s="130">
        <v>42254</v>
      </c>
      <c r="C151" s="130"/>
      <c r="D151" s="131" t="s">
        <v>619</v>
      </c>
      <c r="E151" s="132" t="s">
        <v>545</v>
      </c>
      <c r="F151" s="133">
        <v>232.5</v>
      </c>
      <c r="G151" s="132"/>
      <c r="H151" s="132">
        <v>312.5</v>
      </c>
      <c r="I151" s="134">
        <v>310</v>
      </c>
      <c r="J151" s="135" t="s">
        <v>577</v>
      </c>
      <c r="K151" s="136">
        <f t="shared" si="99"/>
        <v>80</v>
      </c>
      <c r="L151" s="137">
        <f t="shared" si="100"/>
        <v>0.34408602150537637</v>
      </c>
      <c r="M151" s="132" t="s">
        <v>547</v>
      </c>
      <c r="N151" s="138">
        <v>42823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39</v>
      </c>
      <c r="B152" s="130">
        <v>42268</v>
      </c>
      <c r="C152" s="130"/>
      <c r="D152" s="131" t="s">
        <v>632</v>
      </c>
      <c r="E152" s="132" t="s">
        <v>545</v>
      </c>
      <c r="F152" s="133">
        <v>196.5</v>
      </c>
      <c r="G152" s="132"/>
      <c r="H152" s="132">
        <v>238</v>
      </c>
      <c r="I152" s="134">
        <v>238</v>
      </c>
      <c r="J152" s="135" t="s">
        <v>631</v>
      </c>
      <c r="K152" s="136">
        <f t="shared" si="99"/>
        <v>41.5</v>
      </c>
      <c r="L152" s="137">
        <f t="shared" si="100"/>
        <v>0.21119592875318066</v>
      </c>
      <c r="M152" s="132" t="s">
        <v>547</v>
      </c>
      <c r="N152" s="138">
        <v>42291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40</v>
      </c>
      <c r="B153" s="130">
        <v>42271</v>
      </c>
      <c r="C153" s="130"/>
      <c r="D153" s="131" t="s">
        <v>575</v>
      </c>
      <c r="E153" s="132" t="s">
        <v>545</v>
      </c>
      <c r="F153" s="133">
        <v>65</v>
      </c>
      <c r="G153" s="132"/>
      <c r="H153" s="132">
        <v>82</v>
      </c>
      <c r="I153" s="134">
        <v>82</v>
      </c>
      <c r="J153" s="135" t="s">
        <v>631</v>
      </c>
      <c r="K153" s="136">
        <f t="shared" si="99"/>
        <v>17</v>
      </c>
      <c r="L153" s="137">
        <f t="shared" si="100"/>
        <v>0.26153846153846155</v>
      </c>
      <c r="M153" s="132" t="s">
        <v>547</v>
      </c>
      <c r="N153" s="138">
        <v>42578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41</v>
      </c>
      <c r="B154" s="130">
        <v>42291</v>
      </c>
      <c r="C154" s="130"/>
      <c r="D154" s="131" t="s">
        <v>633</v>
      </c>
      <c r="E154" s="132" t="s">
        <v>545</v>
      </c>
      <c r="F154" s="133">
        <v>144</v>
      </c>
      <c r="G154" s="132"/>
      <c r="H154" s="132">
        <v>182.5</v>
      </c>
      <c r="I154" s="134">
        <v>181</v>
      </c>
      <c r="J154" s="135" t="s">
        <v>631</v>
      </c>
      <c r="K154" s="136">
        <f t="shared" si="99"/>
        <v>38.5</v>
      </c>
      <c r="L154" s="137">
        <f t="shared" si="100"/>
        <v>0.2673611111111111</v>
      </c>
      <c r="M154" s="132" t="s">
        <v>547</v>
      </c>
      <c r="N154" s="138">
        <v>42817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42</v>
      </c>
      <c r="B155" s="130">
        <v>42291</v>
      </c>
      <c r="C155" s="130"/>
      <c r="D155" s="131" t="s">
        <v>634</v>
      </c>
      <c r="E155" s="132" t="s">
        <v>545</v>
      </c>
      <c r="F155" s="133">
        <v>264</v>
      </c>
      <c r="G155" s="132"/>
      <c r="H155" s="132">
        <v>311</v>
      </c>
      <c r="I155" s="134">
        <v>311</v>
      </c>
      <c r="J155" s="135" t="s">
        <v>631</v>
      </c>
      <c r="K155" s="136">
        <f t="shared" si="99"/>
        <v>47</v>
      </c>
      <c r="L155" s="137">
        <f t="shared" si="100"/>
        <v>0.17803030303030304</v>
      </c>
      <c r="M155" s="132" t="s">
        <v>547</v>
      </c>
      <c r="N155" s="138">
        <v>42604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43</v>
      </c>
      <c r="B156" s="130">
        <v>42318</v>
      </c>
      <c r="C156" s="130"/>
      <c r="D156" s="131" t="s">
        <v>635</v>
      </c>
      <c r="E156" s="132" t="s">
        <v>556</v>
      </c>
      <c r="F156" s="133">
        <v>549.5</v>
      </c>
      <c r="G156" s="132"/>
      <c r="H156" s="132">
        <v>630</v>
      </c>
      <c r="I156" s="134">
        <v>630</v>
      </c>
      <c r="J156" s="135" t="s">
        <v>631</v>
      </c>
      <c r="K156" s="136">
        <f t="shared" si="99"/>
        <v>80.5</v>
      </c>
      <c r="L156" s="137">
        <f t="shared" si="100"/>
        <v>0.1464968152866242</v>
      </c>
      <c r="M156" s="132" t="s">
        <v>547</v>
      </c>
      <c r="N156" s="138">
        <v>42419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44</v>
      </c>
      <c r="B157" s="130">
        <v>42342</v>
      </c>
      <c r="C157" s="130"/>
      <c r="D157" s="131" t="s">
        <v>636</v>
      </c>
      <c r="E157" s="132" t="s">
        <v>545</v>
      </c>
      <c r="F157" s="133">
        <v>1027.5</v>
      </c>
      <c r="G157" s="132"/>
      <c r="H157" s="132">
        <v>1315</v>
      </c>
      <c r="I157" s="134">
        <v>1250</v>
      </c>
      <c r="J157" s="135" t="s">
        <v>631</v>
      </c>
      <c r="K157" s="136">
        <f t="shared" si="99"/>
        <v>287.5</v>
      </c>
      <c r="L157" s="137">
        <f t="shared" si="100"/>
        <v>0.27980535279805352</v>
      </c>
      <c r="M157" s="132" t="s">
        <v>547</v>
      </c>
      <c r="N157" s="138">
        <v>43244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45</v>
      </c>
      <c r="B158" s="130">
        <v>42367</v>
      </c>
      <c r="C158" s="130"/>
      <c r="D158" s="131" t="s">
        <v>637</v>
      </c>
      <c r="E158" s="132" t="s">
        <v>545</v>
      </c>
      <c r="F158" s="133">
        <v>465</v>
      </c>
      <c r="G158" s="132"/>
      <c r="H158" s="132">
        <v>540</v>
      </c>
      <c r="I158" s="134">
        <v>540</v>
      </c>
      <c r="J158" s="135" t="s">
        <v>631</v>
      </c>
      <c r="K158" s="136">
        <f t="shared" si="99"/>
        <v>75</v>
      </c>
      <c r="L158" s="137">
        <f t="shared" si="100"/>
        <v>0.16129032258064516</v>
      </c>
      <c r="M158" s="132" t="s">
        <v>547</v>
      </c>
      <c r="N158" s="138">
        <v>42530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46</v>
      </c>
      <c r="B159" s="130">
        <v>42380</v>
      </c>
      <c r="C159" s="130"/>
      <c r="D159" s="131" t="s">
        <v>387</v>
      </c>
      <c r="E159" s="132" t="s">
        <v>556</v>
      </c>
      <c r="F159" s="133">
        <v>81</v>
      </c>
      <c r="G159" s="132"/>
      <c r="H159" s="132">
        <v>110</v>
      </c>
      <c r="I159" s="134">
        <v>110</v>
      </c>
      <c r="J159" s="135" t="s">
        <v>631</v>
      </c>
      <c r="K159" s="136">
        <f t="shared" si="99"/>
        <v>29</v>
      </c>
      <c r="L159" s="137">
        <f t="shared" si="100"/>
        <v>0.35802469135802467</v>
      </c>
      <c r="M159" s="132" t="s">
        <v>547</v>
      </c>
      <c r="N159" s="138">
        <v>42745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47</v>
      </c>
      <c r="B160" s="130">
        <v>42382</v>
      </c>
      <c r="C160" s="130"/>
      <c r="D160" s="131" t="s">
        <v>638</v>
      </c>
      <c r="E160" s="132" t="s">
        <v>556</v>
      </c>
      <c r="F160" s="133">
        <v>417.5</v>
      </c>
      <c r="G160" s="132"/>
      <c r="H160" s="132">
        <v>547</v>
      </c>
      <c r="I160" s="134">
        <v>535</v>
      </c>
      <c r="J160" s="135" t="s">
        <v>631</v>
      </c>
      <c r="K160" s="136">
        <f t="shared" si="99"/>
        <v>129.5</v>
      </c>
      <c r="L160" s="137">
        <f t="shared" si="100"/>
        <v>0.31017964071856285</v>
      </c>
      <c r="M160" s="132" t="s">
        <v>547</v>
      </c>
      <c r="N160" s="138">
        <v>42578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48</v>
      </c>
      <c r="B161" s="130">
        <v>42408</v>
      </c>
      <c r="C161" s="130"/>
      <c r="D161" s="131" t="s">
        <v>639</v>
      </c>
      <c r="E161" s="132" t="s">
        <v>545</v>
      </c>
      <c r="F161" s="133">
        <v>650</v>
      </c>
      <c r="G161" s="132"/>
      <c r="H161" s="132">
        <v>800</v>
      </c>
      <c r="I161" s="134">
        <v>800</v>
      </c>
      <c r="J161" s="135" t="s">
        <v>631</v>
      </c>
      <c r="K161" s="136">
        <f t="shared" si="99"/>
        <v>150</v>
      </c>
      <c r="L161" s="137">
        <f t="shared" si="100"/>
        <v>0.23076923076923078</v>
      </c>
      <c r="M161" s="132" t="s">
        <v>547</v>
      </c>
      <c r="N161" s="138">
        <v>43154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49</v>
      </c>
      <c r="B162" s="130">
        <v>42433</v>
      </c>
      <c r="C162" s="130"/>
      <c r="D162" s="131" t="s">
        <v>232</v>
      </c>
      <c r="E162" s="132" t="s">
        <v>545</v>
      </c>
      <c r="F162" s="133">
        <v>437.5</v>
      </c>
      <c r="G162" s="132"/>
      <c r="H162" s="132">
        <v>504.5</v>
      </c>
      <c r="I162" s="134">
        <v>522</v>
      </c>
      <c r="J162" s="135" t="s">
        <v>640</v>
      </c>
      <c r="K162" s="136">
        <f t="shared" si="99"/>
        <v>67</v>
      </c>
      <c r="L162" s="137">
        <f t="shared" si="100"/>
        <v>0.15314285714285714</v>
      </c>
      <c r="M162" s="132" t="s">
        <v>547</v>
      </c>
      <c r="N162" s="138">
        <v>42480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50</v>
      </c>
      <c r="B163" s="130">
        <v>42438</v>
      </c>
      <c r="C163" s="130"/>
      <c r="D163" s="131" t="s">
        <v>641</v>
      </c>
      <c r="E163" s="132" t="s">
        <v>545</v>
      </c>
      <c r="F163" s="133">
        <v>189.5</v>
      </c>
      <c r="G163" s="132"/>
      <c r="H163" s="132">
        <v>218</v>
      </c>
      <c r="I163" s="134">
        <v>218</v>
      </c>
      <c r="J163" s="135" t="s">
        <v>631</v>
      </c>
      <c r="K163" s="136">
        <f t="shared" si="99"/>
        <v>28.5</v>
      </c>
      <c r="L163" s="137">
        <f t="shared" si="100"/>
        <v>0.15039577836411611</v>
      </c>
      <c r="M163" s="132" t="s">
        <v>547</v>
      </c>
      <c r="N163" s="138">
        <v>43034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39">
        <v>51</v>
      </c>
      <c r="B164" s="140">
        <v>42471</v>
      </c>
      <c r="C164" s="140"/>
      <c r="D164" s="148" t="s">
        <v>642</v>
      </c>
      <c r="E164" s="143" t="s">
        <v>545</v>
      </c>
      <c r="F164" s="143">
        <v>36.5</v>
      </c>
      <c r="G164" s="144"/>
      <c r="H164" s="144">
        <v>15.85</v>
      </c>
      <c r="I164" s="144">
        <v>60</v>
      </c>
      <c r="J164" s="145" t="s">
        <v>643</v>
      </c>
      <c r="K164" s="146">
        <f t="shared" si="99"/>
        <v>-20.65</v>
      </c>
      <c r="L164" s="147">
        <f t="shared" si="100"/>
        <v>-0.5657534246575342</v>
      </c>
      <c r="M164" s="143" t="s">
        <v>557</v>
      </c>
      <c r="N164" s="151">
        <v>43627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52</v>
      </c>
      <c r="B165" s="130">
        <v>42472</v>
      </c>
      <c r="C165" s="130"/>
      <c r="D165" s="131" t="s">
        <v>644</v>
      </c>
      <c r="E165" s="132" t="s">
        <v>545</v>
      </c>
      <c r="F165" s="133">
        <v>93</v>
      </c>
      <c r="G165" s="132"/>
      <c r="H165" s="132">
        <v>149</v>
      </c>
      <c r="I165" s="134">
        <v>140</v>
      </c>
      <c r="J165" s="135" t="s">
        <v>645</v>
      </c>
      <c r="K165" s="136">
        <f t="shared" si="99"/>
        <v>56</v>
      </c>
      <c r="L165" s="137">
        <f t="shared" si="100"/>
        <v>0.60215053763440862</v>
      </c>
      <c r="M165" s="132" t="s">
        <v>547</v>
      </c>
      <c r="N165" s="138">
        <v>42740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53</v>
      </c>
      <c r="B166" s="130">
        <v>42472</v>
      </c>
      <c r="C166" s="130"/>
      <c r="D166" s="131" t="s">
        <v>646</v>
      </c>
      <c r="E166" s="132" t="s">
        <v>545</v>
      </c>
      <c r="F166" s="133">
        <v>130</v>
      </c>
      <c r="G166" s="132"/>
      <c r="H166" s="132">
        <v>150</v>
      </c>
      <c r="I166" s="134" t="s">
        <v>647</v>
      </c>
      <c r="J166" s="135" t="s">
        <v>631</v>
      </c>
      <c r="K166" s="136">
        <f t="shared" si="99"/>
        <v>20</v>
      </c>
      <c r="L166" s="137">
        <f t="shared" si="100"/>
        <v>0.15384615384615385</v>
      </c>
      <c r="M166" s="132" t="s">
        <v>547</v>
      </c>
      <c r="N166" s="138">
        <v>42564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54</v>
      </c>
      <c r="B167" s="130">
        <v>42473</v>
      </c>
      <c r="C167" s="130"/>
      <c r="D167" s="131" t="s">
        <v>648</v>
      </c>
      <c r="E167" s="132" t="s">
        <v>545</v>
      </c>
      <c r="F167" s="133">
        <v>196</v>
      </c>
      <c r="G167" s="132"/>
      <c r="H167" s="132">
        <v>299</v>
      </c>
      <c r="I167" s="134">
        <v>299</v>
      </c>
      <c r="J167" s="135" t="s">
        <v>631</v>
      </c>
      <c r="K167" s="136">
        <v>103</v>
      </c>
      <c r="L167" s="137">
        <v>0.52551020408163296</v>
      </c>
      <c r="M167" s="132" t="s">
        <v>547</v>
      </c>
      <c r="N167" s="138">
        <v>42620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55</v>
      </c>
      <c r="B168" s="130">
        <v>42473</v>
      </c>
      <c r="C168" s="130"/>
      <c r="D168" s="131" t="s">
        <v>649</v>
      </c>
      <c r="E168" s="132" t="s">
        <v>545</v>
      </c>
      <c r="F168" s="133">
        <v>88</v>
      </c>
      <c r="G168" s="132"/>
      <c r="H168" s="132">
        <v>103</v>
      </c>
      <c r="I168" s="134">
        <v>103</v>
      </c>
      <c r="J168" s="135" t="s">
        <v>631</v>
      </c>
      <c r="K168" s="136">
        <v>15</v>
      </c>
      <c r="L168" s="137">
        <v>0.170454545454545</v>
      </c>
      <c r="M168" s="132" t="s">
        <v>547</v>
      </c>
      <c r="N168" s="138">
        <v>42530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56</v>
      </c>
      <c r="B169" s="130">
        <v>42492</v>
      </c>
      <c r="C169" s="130"/>
      <c r="D169" s="131" t="s">
        <v>650</v>
      </c>
      <c r="E169" s="132" t="s">
        <v>545</v>
      </c>
      <c r="F169" s="133">
        <v>127.5</v>
      </c>
      <c r="G169" s="132"/>
      <c r="H169" s="132">
        <v>148</v>
      </c>
      <c r="I169" s="134" t="s">
        <v>651</v>
      </c>
      <c r="J169" s="135" t="s">
        <v>631</v>
      </c>
      <c r="K169" s="136">
        <f>H169-F169</f>
        <v>20.5</v>
      </c>
      <c r="L169" s="137">
        <f>K169/F169</f>
        <v>0.16078431372549021</v>
      </c>
      <c r="M169" s="132" t="s">
        <v>547</v>
      </c>
      <c r="N169" s="138">
        <v>42564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57</v>
      </c>
      <c r="B170" s="130">
        <v>42493</v>
      </c>
      <c r="C170" s="130"/>
      <c r="D170" s="131" t="s">
        <v>652</v>
      </c>
      <c r="E170" s="132" t="s">
        <v>545</v>
      </c>
      <c r="F170" s="133">
        <v>675</v>
      </c>
      <c r="G170" s="132"/>
      <c r="H170" s="132">
        <v>815</v>
      </c>
      <c r="I170" s="134" t="s">
        <v>653</v>
      </c>
      <c r="J170" s="135" t="s">
        <v>631</v>
      </c>
      <c r="K170" s="136">
        <f>H170-F170</f>
        <v>140</v>
      </c>
      <c r="L170" s="137">
        <f>K170/F170</f>
        <v>0.2074074074074074</v>
      </c>
      <c r="M170" s="132" t="s">
        <v>547</v>
      </c>
      <c r="N170" s="138">
        <v>43154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39">
        <v>58</v>
      </c>
      <c r="B171" s="140">
        <v>42522</v>
      </c>
      <c r="C171" s="140"/>
      <c r="D171" s="141" t="s">
        <v>654</v>
      </c>
      <c r="E171" s="142" t="s">
        <v>545</v>
      </c>
      <c r="F171" s="143">
        <v>500</v>
      </c>
      <c r="G171" s="143"/>
      <c r="H171" s="144">
        <v>232.5</v>
      </c>
      <c r="I171" s="144" t="s">
        <v>655</v>
      </c>
      <c r="J171" s="145" t="s">
        <v>656</v>
      </c>
      <c r="K171" s="146">
        <f>H171-F171</f>
        <v>-267.5</v>
      </c>
      <c r="L171" s="147">
        <f>K171/F171</f>
        <v>-0.53500000000000003</v>
      </c>
      <c r="M171" s="143" t="s">
        <v>557</v>
      </c>
      <c r="N171" s="140">
        <v>43735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59</v>
      </c>
      <c r="B172" s="130">
        <v>42527</v>
      </c>
      <c r="C172" s="130"/>
      <c r="D172" s="131" t="s">
        <v>503</v>
      </c>
      <c r="E172" s="132" t="s">
        <v>545</v>
      </c>
      <c r="F172" s="133">
        <v>110</v>
      </c>
      <c r="G172" s="132"/>
      <c r="H172" s="132">
        <v>126.5</v>
      </c>
      <c r="I172" s="134">
        <v>125</v>
      </c>
      <c r="J172" s="135" t="s">
        <v>583</v>
      </c>
      <c r="K172" s="136">
        <f>H172-F172</f>
        <v>16.5</v>
      </c>
      <c r="L172" s="137">
        <f>K172/F172</f>
        <v>0.15</v>
      </c>
      <c r="M172" s="132" t="s">
        <v>547</v>
      </c>
      <c r="N172" s="138">
        <v>42552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60</v>
      </c>
      <c r="B173" s="130">
        <v>42538</v>
      </c>
      <c r="C173" s="130"/>
      <c r="D173" s="131" t="s">
        <v>657</v>
      </c>
      <c r="E173" s="132" t="s">
        <v>545</v>
      </c>
      <c r="F173" s="133">
        <v>44</v>
      </c>
      <c r="G173" s="132"/>
      <c r="H173" s="132">
        <v>69.5</v>
      </c>
      <c r="I173" s="134">
        <v>69.5</v>
      </c>
      <c r="J173" s="135" t="s">
        <v>658</v>
      </c>
      <c r="K173" s="136">
        <f>H173-F173</f>
        <v>25.5</v>
      </c>
      <c r="L173" s="137">
        <f>K173/F173</f>
        <v>0.57954545454545459</v>
      </c>
      <c r="M173" s="132" t="s">
        <v>547</v>
      </c>
      <c r="N173" s="138">
        <v>42977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61</v>
      </c>
      <c r="B174" s="130">
        <v>42549</v>
      </c>
      <c r="C174" s="130"/>
      <c r="D174" s="131" t="s">
        <v>659</v>
      </c>
      <c r="E174" s="132" t="s">
        <v>545</v>
      </c>
      <c r="F174" s="133">
        <v>262.5</v>
      </c>
      <c r="G174" s="132"/>
      <c r="H174" s="132">
        <v>340</v>
      </c>
      <c r="I174" s="134">
        <v>333</v>
      </c>
      <c r="J174" s="135" t="s">
        <v>660</v>
      </c>
      <c r="K174" s="136">
        <v>77.5</v>
      </c>
      <c r="L174" s="137">
        <v>0.29523809523809502</v>
      </c>
      <c r="M174" s="132" t="s">
        <v>547</v>
      </c>
      <c r="N174" s="138">
        <v>43017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62</v>
      </c>
      <c r="B175" s="130">
        <v>42549</v>
      </c>
      <c r="C175" s="130"/>
      <c r="D175" s="131" t="s">
        <v>661</v>
      </c>
      <c r="E175" s="132" t="s">
        <v>545</v>
      </c>
      <c r="F175" s="133">
        <v>840</v>
      </c>
      <c r="G175" s="132"/>
      <c r="H175" s="132">
        <v>1230</v>
      </c>
      <c r="I175" s="134">
        <v>1230</v>
      </c>
      <c r="J175" s="135" t="s">
        <v>631</v>
      </c>
      <c r="K175" s="136">
        <v>390</v>
      </c>
      <c r="L175" s="137">
        <v>0.46428571428571402</v>
      </c>
      <c r="M175" s="132" t="s">
        <v>547</v>
      </c>
      <c r="N175" s="138">
        <v>42649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52">
        <v>63</v>
      </c>
      <c r="B176" s="153">
        <v>42556</v>
      </c>
      <c r="C176" s="153"/>
      <c r="D176" s="154" t="s">
        <v>662</v>
      </c>
      <c r="E176" s="155" t="s">
        <v>545</v>
      </c>
      <c r="F176" s="155">
        <v>395</v>
      </c>
      <c r="G176" s="156"/>
      <c r="H176" s="156">
        <f>(468.5+342.5)/2</f>
        <v>405.5</v>
      </c>
      <c r="I176" s="156">
        <v>510</v>
      </c>
      <c r="J176" s="157" t="s">
        <v>663</v>
      </c>
      <c r="K176" s="158">
        <f t="shared" ref="K176:K182" si="101">H176-F176</f>
        <v>10.5</v>
      </c>
      <c r="L176" s="159">
        <f t="shared" ref="L176:L182" si="102">K176/F176</f>
        <v>2.6582278481012658E-2</v>
      </c>
      <c r="M176" s="155" t="s">
        <v>564</v>
      </c>
      <c r="N176" s="153">
        <v>43606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39">
        <v>64</v>
      </c>
      <c r="B177" s="140">
        <v>42584</v>
      </c>
      <c r="C177" s="140"/>
      <c r="D177" s="141" t="s">
        <v>664</v>
      </c>
      <c r="E177" s="142" t="s">
        <v>556</v>
      </c>
      <c r="F177" s="143">
        <f>169.5-12.8</f>
        <v>156.69999999999999</v>
      </c>
      <c r="G177" s="143"/>
      <c r="H177" s="144">
        <v>77</v>
      </c>
      <c r="I177" s="144" t="s">
        <v>665</v>
      </c>
      <c r="J177" s="145" t="s">
        <v>666</v>
      </c>
      <c r="K177" s="146">
        <f t="shared" si="101"/>
        <v>-79.699999999999989</v>
      </c>
      <c r="L177" s="147">
        <f t="shared" si="102"/>
        <v>-0.50861518825781749</v>
      </c>
      <c r="M177" s="143" t="s">
        <v>557</v>
      </c>
      <c r="N177" s="140">
        <v>43522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39">
        <v>65</v>
      </c>
      <c r="B178" s="140">
        <v>42586</v>
      </c>
      <c r="C178" s="140"/>
      <c r="D178" s="141" t="s">
        <v>667</v>
      </c>
      <c r="E178" s="142" t="s">
        <v>545</v>
      </c>
      <c r="F178" s="143">
        <v>400</v>
      </c>
      <c r="G178" s="143"/>
      <c r="H178" s="144">
        <v>305</v>
      </c>
      <c r="I178" s="144">
        <v>475</v>
      </c>
      <c r="J178" s="145" t="s">
        <v>668</v>
      </c>
      <c r="K178" s="146">
        <f t="shared" si="101"/>
        <v>-95</v>
      </c>
      <c r="L178" s="147">
        <f t="shared" si="102"/>
        <v>-0.23749999999999999</v>
      </c>
      <c r="M178" s="143" t="s">
        <v>557</v>
      </c>
      <c r="N178" s="140">
        <v>43606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66</v>
      </c>
      <c r="B179" s="130">
        <v>42593</v>
      </c>
      <c r="C179" s="130"/>
      <c r="D179" s="131" t="s">
        <v>669</v>
      </c>
      <c r="E179" s="132" t="s">
        <v>545</v>
      </c>
      <c r="F179" s="133">
        <v>86.5</v>
      </c>
      <c r="G179" s="132"/>
      <c r="H179" s="132">
        <v>130</v>
      </c>
      <c r="I179" s="134">
        <v>130</v>
      </c>
      <c r="J179" s="135" t="s">
        <v>670</v>
      </c>
      <c r="K179" s="136">
        <f t="shared" si="101"/>
        <v>43.5</v>
      </c>
      <c r="L179" s="137">
        <f t="shared" si="102"/>
        <v>0.50289017341040465</v>
      </c>
      <c r="M179" s="132" t="s">
        <v>547</v>
      </c>
      <c r="N179" s="138">
        <v>43091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39">
        <v>67</v>
      </c>
      <c r="B180" s="140">
        <v>42600</v>
      </c>
      <c r="C180" s="140"/>
      <c r="D180" s="141" t="s">
        <v>119</v>
      </c>
      <c r="E180" s="142" t="s">
        <v>545</v>
      </c>
      <c r="F180" s="143">
        <v>133.5</v>
      </c>
      <c r="G180" s="143"/>
      <c r="H180" s="144">
        <v>126.5</v>
      </c>
      <c r="I180" s="144">
        <v>178</v>
      </c>
      <c r="J180" s="145" t="s">
        <v>671</v>
      </c>
      <c r="K180" s="146">
        <f t="shared" si="101"/>
        <v>-7</v>
      </c>
      <c r="L180" s="147">
        <f t="shared" si="102"/>
        <v>-5.2434456928838954E-2</v>
      </c>
      <c r="M180" s="143" t="s">
        <v>557</v>
      </c>
      <c r="N180" s="140">
        <v>42615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68</v>
      </c>
      <c r="B181" s="130">
        <v>42613</v>
      </c>
      <c r="C181" s="130"/>
      <c r="D181" s="131" t="s">
        <v>672</v>
      </c>
      <c r="E181" s="132" t="s">
        <v>545</v>
      </c>
      <c r="F181" s="133">
        <v>560</v>
      </c>
      <c r="G181" s="132"/>
      <c r="H181" s="132">
        <v>725</v>
      </c>
      <c r="I181" s="134">
        <v>725</v>
      </c>
      <c r="J181" s="135" t="s">
        <v>577</v>
      </c>
      <c r="K181" s="136">
        <f t="shared" si="101"/>
        <v>165</v>
      </c>
      <c r="L181" s="137">
        <f t="shared" si="102"/>
        <v>0.29464285714285715</v>
      </c>
      <c r="M181" s="132" t="s">
        <v>547</v>
      </c>
      <c r="N181" s="138">
        <v>42456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69</v>
      </c>
      <c r="B182" s="130">
        <v>42614</v>
      </c>
      <c r="C182" s="130"/>
      <c r="D182" s="131" t="s">
        <v>673</v>
      </c>
      <c r="E182" s="132" t="s">
        <v>545</v>
      </c>
      <c r="F182" s="133">
        <v>160.5</v>
      </c>
      <c r="G182" s="132"/>
      <c r="H182" s="132">
        <v>210</v>
      </c>
      <c r="I182" s="134">
        <v>210</v>
      </c>
      <c r="J182" s="135" t="s">
        <v>577</v>
      </c>
      <c r="K182" s="136">
        <f t="shared" si="101"/>
        <v>49.5</v>
      </c>
      <c r="L182" s="137">
        <f t="shared" si="102"/>
        <v>0.30841121495327101</v>
      </c>
      <c r="M182" s="132" t="s">
        <v>547</v>
      </c>
      <c r="N182" s="138">
        <v>42871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70</v>
      </c>
      <c r="B183" s="130">
        <v>42646</v>
      </c>
      <c r="C183" s="130"/>
      <c r="D183" s="131" t="s">
        <v>396</v>
      </c>
      <c r="E183" s="132" t="s">
        <v>545</v>
      </c>
      <c r="F183" s="133">
        <v>430</v>
      </c>
      <c r="G183" s="132"/>
      <c r="H183" s="132">
        <v>596</v>
      </c>
      <c r="I183" s="134">
        <v>575</v>
      </c>
      <c r="J183" s="135" t="s">
        <v>674</v>
      </c>
      <c r="K183" s="136">
        <v>166</v>
      </c>
      <c r="L183" s="137">
        <v>0.38604651162790699</v>
      </c>
      <c r="M183" s="132" t="s">
        <v>547</v>
      </c>
      <c r="N183" s="138">
        <v>42769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71</v>
      </c>
      <c r="B184" s="130">
        <v>42657</v>
      </c>
      <c r="C184" s="130"/>
      <c r="D184" s="131" t="s">
        <v>675</v>
      </c>
      <c r="E184" s="132" t="s">
        <v>545</v>
      </c>
      <c r="F184" s="133">
        <v>280</v>
      </c>
      <c r="G184" s="132"/>
      <c r="H184" s="132">
        <v>345</v>
      </c>
      <c r="I184" s="134">
        <v>345</v>
      </c>
      <c r="J184" s="135" t="s">
        <v>577</v>
      </c>
      <c r="K184" s="136">
        <f t="shared" ref="K184:K189" si="103">H184-F184</f>
        <v>65</v>
      </c>
      <c r="L184" s="137">
        <f>K184/F184</f>
        <v>0.23214285714285715</v>
      </c>
      <c r="M184" s="132" t="s">
        <v>547</v>
      </c>
      <c r="N184" s="138">
        <v>42814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72</v>
      </c>
      <c r="B185" s="130">
        <v>42657</v>
      </c>
      <c r="C185" s="130"/>
      <c r="D185" s="131" t="s">
        <v>676</v>
      </c>
      <c r="E185" s="132" t="s">
        <v>545</v>
      </c>
      <c r="F185" s="133">
        <v>245</v>
      </c>
      <c r="G185" s="132"/>
      <c r="H185" s="132">
        <v>325.5</v>
      </c>
      <c r="I185" s="134">
        <v>330</v>
      </c>
      <c r="J185" s="135" t="s">
        <v>677</v>
      </c>
      <c r="K185" s="136">
        <f t="shared" si="103"/>
        <v>80.5</v>
      </c>
      <c r="L185" s="137">
        <f>K185/F185</f>
        <v>0.32857142857142857</v>
      </c>
      <c r="M185" s="132" t="s">
        <v>547</v>
      </c>
      <c r="N185" s="138">
        <v>42769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73</v>
      </c>
      <c r="B186" s="130">
        <v>42660</v>
      </c>
      <c r="C186" s="130"/>
      <c r="D186" s="131" t="s">
        <v>678</v>
      </c>
      <c r="E186" s="132" t="s">
        <v>545</v>
      </c>
      <c r="F186" s="133">
        <v>125</v>
      </c>
      <c r="G186" s="132"/>
      <c r="H186" s="132">
        <v>160</v>
      </c>
      <c r="I186" s="134">
        <v>160</v>
      </c>
      <c r="J186" s="135" t="s">
        <v>631</v>
      </c>
      <c r="K186" s="136">
        <f t="shared" si="103"/>
        <v>35</v>
      </c>
      <c r="L186" s="137">
        <v>0.28000000000000003</v>
      </c>
      <c r="M186" s="132" t="s">
        <v>547</v>
      </c>
      <c r="N186" s="138">
        <v>42803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74</v>
      </c>
      <c r="B187" s="130">
        <v>42660</v>
      </c>
      <c r="C187" s="130"/>
      <c r="D187" s="131" t="s">
        <v>679</v>
      </c>
      <c r="E187" s="132" t="s">
        <v>545</v>
      </c>
      <c r="F187" s="133">
        <v>114</v>
      </c>
      <c r="G187" s="132"/>
      <c r="H187" s="132">
        <v>145</v>
      </c>
      <c r="I187" s="134">
        <v>145</v>
      </c>
      <c r="J187" s="135" t="s">
        <v>631</v>
      </c>
      <c r="K187" s="136">
        <f t="shared" si="103"/>
        <v>31</v>
      </c>
      <c r="L187" s="137">
        <f>K187/F187</f>
        <v>0.27192982456140352</v>
      </c>
      <c r="M187" s="132" t="s">
        <v>547</v>
      </c>
      <c r="N187" s="138">
        <v>42859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75</v>
      </c>
      <c r="B188" s="130">
        <v>42660</v>
      </c>
      <c r="C188" s="130"/>
      <c r="D188" s="131" t="s">
        <v>680</v>
      </c>
      <c r="E188" s="132" t="s">
        <v>545</v>
      </c>
      <c r="F188" s="133">
        <v>212</v>
      </c>
      <c r="G188" s="132"/>
      <c r="H188" s="132">
        <v>280</v>
      </c>
      <c r="I188" s="134">
        <v>276</v>
      </c>
      <c r="J188" s="135" t="s">
        <v>681</v>
      </c>
      <c r="K188" s="136">
        <f t="shared" si="103"/>
        <v>68</v>
      </c>
      <c r="L188" s="137">
        <f>K188/F188</f>
        <v>0.32075471698113206</v>
      </c>
      <c r="M188" s="132" t="s">
        <v>547</v>
      </c>
      <c r="N188" s="138">
        <v>42858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76</v>
      </c>
      <c r="B189" s="130">
        <v>42678</v>
      </c>
      <c r="C189" s="130"/>
      <c r="D189" s="131" t="s">
        <v>439</v>
      </c>
      <c r="E189" s="132" t="s">
        <v>545</v>
      </c>
      <c r="F189" s="133">
        <v>155</v>
      </c>
      <c r="G189" s="132"/>
      <c r="H189" s="132">
        <v>210</v>
      </c>
      <c r="I189" s="134">
        <v>210</v>
      </c>
      <c r="J189" s="135" t="s">
        <v>682</v>
      </c>
      <c r="K189" s="136">
        <f t="shared" si="103"/>
        <v>55</v>
      </c>
      <c r="L189" s="137">
        <f>K189/F189</f>
        <v>0.35483870967741937</v>
      </c>
      <c r="M189" s="132" t="s">
        <v>547</v>
      </c>
      <c r="N189" s="138">
        <v>42944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39">
        <v>77</v>
      </c>
      <c r="B190" s="140">
        <v>42710</v>
      </c>
      <c r="C190" s="140"/>
      <c r="D190" s="141" t="s">
        <v>683</v>
      </c>
      <c r="E190" s="142" t="s">
        <v>545</v>
      </c>
      <c r="F190" s="143">
        <v>150.5</v>
      </c>
      <c r="G190" s="143"/>
      <c r="H190" s="144">
        <v>72.5</v>
      </c>
      <c r="I190" s="144">
        <v>174</v>
      </c>
      <c r="J190" s="145" t="s">
        <v>684</v>
      </c>
      <c r="K190" s="146">
        <v>-78</v>
      </c>
      <c r="L190" s="147">
        <v>-0.51827242524916906</v>
      </c>
      <c r="M190" s="143" t="s">
        <v>557</v>
      </c>
      <c r="N190" s="140">
        <v>43333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78</v>
      </c>
      <c r="B191" s="130">
        <v>42712</v>
      </c>
      <c r="C191" s="130"/>
      <c r="D191" s="131" t="s">
        <v>685</v>
      </c>
      <c r="E191" s="132" t="s">
        <v>545</v>
      </c>
      <c r="F191" s="133">
        <v>380</v>
      </c>
      <c r="G191" s="132"/>
      <c r="H191" s="132">
        <v>478</v>
      </c>
      <c r="I191" s="134">
        <v>468</v>
      </c>
      <c r="J191" s="135" t="s">
        <v>631</v>
      </c>
      <c r="K191" s="136">
        <f>H191-F191</f>
        <v>98</v>
      </c>
      <c r="L191" s="137">
        <f>K191/F191</f>
        <v>0.25789473684210529</v>
      </c>
      <c r="M191" s="132" t="s">
        <v>547</v>
      </c>
      <c r="N191" s="138">
        <v>43025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79</v>
      </c>
      <c r="B192" s="130">
        <v>42734</v>
      </c>
      <c r="C192" s="130"/>
      <c r="D192" s="131" t="s">
        <v>118</v>
      </c>
      <c r="E192" s="132" t="s">
        <v>545</v>
      </c>
      <c r="F192" s="133">
        <v>305</v>
      </c>
      <c r="G192" s="132"/>
      <c r="H192" s="132">
        <v>375</v>
      </c>
      <c r="I192" s="134">
        <v>375</v>
      </c>
      <c r="J192" s="135" t="s">
        <v>631</v>
      </c>
      <c r="K192" s="136">
        <f>H192-F192</f>
        <v>70</v>
      </c>
      <c r="L192" s="137">
        <f>K192/F192</f>
        <v>0.22950819672131148</v>
      </c>
      <c r="M192" s="132" t="s">
        <v>547</v>
      </c>
      <c r="N192" s="138">
        <v>42768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80</v>
      </c>
      <c r="B193" s="130">
        <v>42739</v>
      </c>
      <c r="C193" s="130"/>
      <c r="D193" s="131" t="s">
        <v>102</v>
      </c>
      <c r="E193" s="132" t="s">
        <v>545</v>
      </c>
      <c r="F193" s="133">
        <v>99.5</v>
      </c>
      <c r="G193" s="132"/>
      <c r="H193" s="132">
        <v>158</v>
      </c>
      <c r="I193" s="134">
        <v>158</v>
      </c>
      <c r="J193" s="135" t="s">
        <v>631</v>
      </c>
      <c r="K193" s="136">
        <f>H193-F193</f>
        <v>58.5</v>
      </c>
      <c r="L193" s="137">
        <f>K193/F193</f>
        <v>0.5879396984924623</v>
      </c>
      <c r="M193" s="132" t="s">
        <v>547</v>
      </c>
      <c r="N193" s="138">
        <v>42898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81</v>
      </c>
      <c r="B194" s="130">
        <v>42739</v>
      </c>
      <c r="C194" s="130"/>
      <c r="D194" s="131" t="s">
        <v>102</v>
      </c>
      <c r="E194" s="132" t="s">
        <v>545</v>
      </c>
      <c r="F194" s="133">
        <v>99.5</v>
      </c>
      <c r="G194" s="132"/>
      <c r="H194" s="132">
        <v>158</v>
      </c>
      <c r="I194" s="134">
        <v>158</v>
      </c>
      <c r="J194" s="135" t="s">
        <v>631</v>
      </c>
      <c r="K194" s="136">
        <v>58.5</v>
      </c>
      <c r="L194" s="137">
        <v>0.58793969849246197</v>
      </c>
      <c r="M194" s="132" t="s">
        <v>547</v>
      </c>
      <c r="N194" s="138">
        <v>42898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82</v>
      </c>
      <c r="B195" s="130">
        <v>42786</v>
      </c>
      <c r="C195" s="130"/>
      <c r="D195" s="131" t="s">
        <v>205</v>
      </c>
      <c r="E195" s="132" t="s">
        <v>545</v>
      </c>
      <c r="F195" s="133">
        <v>140.5</v>
      </c>
      <c r="G195" s="132"/>
      <c r="H195" s="132">
        <v>220</v>
      </c>
      <c r="I195" s="134">
        <v>220</v>
      </c>
      <c r="J195" s="135" t="s">
        <v>631</v>
      </c>
      <c r="K195" s="136">
        <f>H195-F195</f>
        <v>79.5</v>
      </c>
      <c r="L195" s="137">
        <f>K195/F195</f>
        <v>0.5658362989323843</v>
      </c>
      <c r="M195" s="132" t="s">
        <v>547</v>
      </c>
      <c r="N195" s="138">
        <v>42864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83</v>
      </c>
      <c r="B196" s="130">
        <v>42786</v>
      </c>
      <c r="C196" s="130"/>
      <c r="D196" s="131" t="s">
        <v>686</v>
      </c>
      <c r="E196" s="132" t="s">
        <v>545</v>
      </c>
      <c r="F196" s="133">
        <v>202.5</v>
      </c>
      <c r="G196" s="132"/>
      <c r="H196" s="132">
        <v>234</v>
      </c>
      <c r="I196" s="134">
        <v>234</v>
      </c>
      <c r="J196" s="135" t="s">
        <v>631</v>
      </c>
      <c r="K196" s="136">
        <v>31.5</v>
      </c>
      <c r="L196" s="137">
        <v>0.155555555555556</v>
      </c>
      <c r="M196" s="132" t="s">
        <v>547</v>
      </c>
      <c r="N196" s="138">
        <v>42836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84</v>
      </c>
      <c r="B197" s="130">
        <v>42818</v>
      </c>
      <c r="C197" s="130"/>
      <c r="D197" s="131" t="s">
        <v>687</v>
      </c>
      <c r="E197" s="132" t="s">
        <v>545</v>
      </c>
      <c r="F197" s="133">
        <v>300.5</v>
      </c>
      <c r="G197" s="132"/>
      <c r="H197" s="132">
        <v>417.5</v>
      </c>
      <c r="I197" s="134">
        <v>420</v>
      </c>
      <c r="J197" s="135" t="s">
        <v>688</v>
      </c>
      <c r="K197" s="136">
        <f>H197-F197</f>
        <v>117</v>
      </c>
      <c r="L197" s="137">
        <f>K197/F197</f>
        <v>0.38935108153078202</v>
      </c>
      <c r="M197" s="132" t="s">
        <v>547</v>
      </c>
      <c r="N197" s="138">
        <v>43070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85</v>
      </c>
      <c r="B198" s="130">
        <v>42818</v>
      </c>
      <c r="C198" s="130"/>
      <c r="D198" s="131" t="s">
        <v>661</v>
      </c>
      <c r="E198" s="132" t="s">
        <v>545</v>
      </c>
      <c r="F198" s="133">
        <v>850</v>
      </c>
      <c r="G198" s="132"/>
      <c r="H198" s="132">
        <v>1042.5</v>
      </c>
      <c r="I198" s="134">
        <v>1023</v>
      </c>
      <c r="J198" s="135" t="s">
        <v>689</v>
      </c>
      <c r="K198" s="136">
        <v>192.5</v>
      </c>
      <c r="L198" s="137">
        <v>0.22647058823529401</v>
      </c>
      <c r="M198" s="132" t="s">
        <v>547</v>
      </c>
      <c r="N198" s="138">
        <v>42830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86</v>
      </c>
      <c r="B199" s="130">
        <v>42830</v>
      </c>
      <c r="C199" s="130"/>
      <c r="D199" s="131" t="s">
        <v>465</v>
      </c>
      <c r="E199" s="132" t="s">
        <v>545</v>
      </c>
      <c r="F199" s="133">
        <v>785</v>
      </c>
      <c r="G199" s="132"/>
      <c r="H199" s="132">
        <v>930</v>
      </c>
      <c r="I199" s="134">
        <v>920</v>
      </c>
      <c r="J199" s="135" t="s">
        <v>690</v>
      </c>
      <c r="K199" s="136">
        <f>H199-F199</f>
        <v>145</v>
      </c>
      <c r="L199" s="137">
        <f>K199/F199</f>
        <v>0.18471337579617833</v>
      </c>
      <c r="M199" s="132" t="s">
        <v>547</v>
      </c>
      <c r="N199" s="138">
        <v>42976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39">
        <v>87</v>
      </c>
      <c r="B200" s="140">
        <v>42831</v>
      </c>
      <c r="C200" s="140"/>
      <c r="D200" s="141" t="s">
        <v>691</v>
      </c>
      <c r="E200" s="142" t="s">
        <v>545</v>
      </c>
      <c r="F200" s="143">
        <v>40</v>
      </c>
      <c r="G200" s="143"/>
      <c r="H200" s="144">
        <v>13.1</v>
      </c>
      <c r="I200" s="144">
        <v>60</v>
      </c>
      <c r="J200" s="145" t="s">
        <v>692</v>
      </c>
      <c r="K200" s="146">
        <v>-26.9</v>
      </c>
      <c r="L200" s="147">
        <v>-0.67249999999999999</v>
      </c>
      <c r="M200" s="143" t="s">
        <v>557</v>
      </c>
      <c r="N200" s="140">
        <v>43138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88</v>
      </c>
      <c r="B201" s="130">
        <v>42837</v>
      </c>
      <c r="C201" s="130"/>
      <c r="D201" s="131" t="s">
        <v>100</v>
      </c>
      <c r="E201" s="132" t="s">
        <v>545</v>
      </c>
      <c r="F201" s="133">
        <v>289.5</v>
      </c>
      <c r="G201" s="132"/>
      <c r="H201" s="132">
        <v>354</v>
      </c>
      <c r="I201" s="134">
        <v>360</v>
      </c>
      <c r="J201" s="135" t="s">
        <v>693</v>
      </c>
      <c r="K201" s="136">
        <f t="shared" ref="K201:K209" si="104">H201-F201</f>
        <v>64.5</v>
      </c>
      <c r="L201" s="137">
        <f t="shared" ref="L201:L209" si="105">K201/F201</f>
        <v>0.22279792746113988</v>
      </c>
      <c r="M201" s="132" t="s">
        <v>547</v>
      </c>
      <c r="N201" s="138">
        <v>43040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89</v>
      </c>
      <c r="B202" s="130">
        <v>42845</v>
      </c>
      <c r="C202" s="130"/>
      <c r="D202" s="131" t="s">
        <v>413</v>
      </c>
      <c r="E202" s="132" t="s">
        <v>545</v>
      </c>
      <c r="F202" s="133">
        <v>700</v>
      </c>
      <c r="G202" s="132"/>
      <c r="H202" s="132">
        <v>840</v>
      </c>
      <c r="I202" s="134">
        <v>840</v>
      </c>
      <c r="J202" s="135" t="s">
        <v>694</v>
      </c>
      <c r="K202" s="136">
        <f t="shared" si="104"/>
        <v>140</v>
      </c>
      <c r="L202" s="137">
        <f t="shared" si="105"/>
        <v>0.2</v>
      </c>
      <c r="M202" s="132" t="s">
        <v>547</v>
      </c>
      <c r="N202" s="138">
        <v>42893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90</v>
      </c>
      <c r="B203" s="130">
        <v>42887</v>
      </c>
      <c r="C203" s="130"/>
      <c r="D203" s="131" t="s">
        <v>695</v>
      </c>
      <c r="E203" s="132" t="s">
        <v>545</v>
      </c>
      <c r="F203" s="133">
        <v>130</v>
      </c>
      <c r="G203" s="132"/>
      <c r="H203" s="132">
        <v>144.25</v>
      </c>
      <c r="I203" s="134">
        <v>170</v>
      </c>
      <c r="J203" s="135" t="s">
        <v>696</v>
      </c>
      <c r="K203" s="136">
        <f t="shared" si="104"/>
        <v>14.25</v>
      </c>
      <c r="L203" s="137">
        <f t="shared" si="105"/>
        <v>0.10961538461538461</v>
      </c>
      <c r="M203" s="132" t="s">
        <v>547</v>
      </c>
      <c r="N203" s="138">
        <v>43675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91</v>
      </c>
      <c r="B204" s="130">
        <v>42901</v>
      </c>
      <c r="C204" s="130"/>
      <c r="D204" s="131" t="s">
        <v>697</v>
      </c>
      <c r="E204" s="132" t="s">
        <v>545</v>
      </c>
      <c r="F204" s="133">
        <v>214.5</v>
      </c>
      <c r="G204" s="132"/>
      <c r="H204" s="132">
        <v>262</v>
      </c>
      <c r="I204" s="134">
        <v>262</v>
      </c>
      <c r="J204" s="135" t="s">
        <v>566</v>
      </c>
      <c r="K204" s="136">
        <f t="shared" si="104"/>
        <v>47.5</v>
      </c>
      <c r="L204" s="137">
        <f t="shared" si="105"/>
        <v>0.22144522144522144</v>
      </c>
      <c r="M204" s="132" t="s">
        <v>547</v>
      </c>
      <c r="N204" s="138">
        <v>42977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60">
        <v>92</v>
      </c>
      <c r="B205" s="161">
        <v>42933</v>
      </c>
      <c r="C205" s="161"/>
      <c r="D205" s="162" t="s">
        <v>698</v>
      </c>
      <c r="E205" s="163" t="s">
        <v>545</v>
      </c>
      <c r="F205" s="164">
        <v>370</v>
      </c>
      <c r="G205" s="163"/>
      <c r="H205" s="163">
        <v>447.5</v>
      </c>
      <c r="I205" s="165">
        <v>450</v>
      </c>
      <c r="J205" s="166" t="s">
        <v>631</v>
      </c>
      <c r="K205" s="136">
        <f t="shared" si="104"/>
        <v>77.5</v>
      </c>
      <c r="L205" s="167">
        <f t="shared" si="105"/>
        <v>0.20945945945945946</v>
      </c>
      <c r="M205" s="163" t="s">
        <v>547</v>
      </c>
      <c r="N205" s="168">
        <v>43035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60">
        <v>93</v>
      </c>
      <c r="B206" s="161">
        <v>42943</v>
      </c>
      <c r="C206" s="161"/>
      <c r="D206" s="162" t="s">
        <v>203</v>
      </c>
      <c r="E206" s="163" t="s">
        <v>545</v>
      </c>
      <c r="F206" s="164">
        <v>657.5</v>
      </c>
      <c r="G206" s="163"/>
      <c r="H206" s="163">
        <v>825</v>
      </c>
      <c r="I206" s="165">
        <v>820</v>
      </c>
      <c r="J206" s="166" t="s">
        <v>631</v>
      </c>
      <c r="K206" s="136">
        <f t="shared" si="104"/>
        <v>167.5</v>
      </c>
      <c r="L206" s="167">
        <f t="shared" si="105"/>
        <v>0.25475285171102663</v>
      </c>
      <c r="M206" s="163" t="s">
        <v>547</v>
      </c>
      <c r="N206" s="168">
        <v>43090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94</v>
      </c>
      <c r="B207" s="130">
        <v>42964</v>
      </c>
      <c r="C207" s="130"/>
      <c r="D207" s="131" t="s">
        <v>374</v>
      </c>
      <c r="E207" s="132" t="s">
        <v>545</v>
      </c>
      <c r="F207" s="133">
        <v>605</v>
      </c>
      <c r="G207" s="132"/>
      <c r="H207" s="132">
        <v>750</v>
      </c>
      <c r="I207" s="134">
        <v>750</v>
      </c>
      <c r="J207" s="135" t="s">
        <v>690</v>
      </c>
      <c r="K207" s="136">
        <f t="shared" si="104"/>
        <v>145</v>
      </c>
      <c r="L207" s="137">
        <f t="shared" si="105"/>
        <v>0.23966942148760331</v>
      </c>
      <c r="M207" s="132" t="s">
        <v>547</v>
      </c>
      <c r="N207" s="138">
        <v>43027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39">
        <v>95</v>
      </c>
      <c r="B208" s="140">
        <v>42979</v>
      </c>
      <c r="C208" s="140"/>
      <c r="D208" s="148" t="s">
        <v>699</v>
      </c>
      <c r="E208" s="143" t="s">
        <v>545</v>
      </c>
      <c r="F208" s="143">
        <v>255</v>
      </c>
      <c r="G208" s="144"/>
      <c r="H208" s="144">
        <v>217.25</v>
      </c>
      <c r="I208" s="144">
        <v>320</v>
      </c>
      <c r="J208" s="145" t="s">
        <v>700</v>
      </c>
      <c r="K208" s="146">
        <f t="shared" si="104"/>
        <v>-37.75</v>
      </c>
      <c r="L208" s="149">
        <f t="shared" si="105"/>
        <v>-0.14803921568627451</v>
      </c>
      <c r="M208" s="143" t="s">
        <v>557</v>
      </c>
      <c r="N208" s="140">
        <v>43661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96</v>
      </c>
      <c r="B209" s="130">
        <v>42997</v>
      </c>
      <c r="C209" s="130"/>
      <c r="D209" s="131" t="s">
        <v>701</v>
      </c>
      <c r="E209" s="132" t="s">
        <v>545</v>
      </c>
      <c r="F209" s="133">
        <v>215</v>
      </c>
      <c r="G209" s="132"/>
      <c r="H209" s="132">
        <v>258</v>
      </c>
      <c r="I209" s="134">
        <v>258</v>
      </c>
      <c r="J209" s="135" t="s">
        <v>631</v>
      </c>
      <c r="K209" s="136">
        <f t="shared" si="104"/>
        <v>43</v>
      </c>
      <c r="L209" s="137">
        <f t="shared" si="105"/>
        <v>0.2</v>
      </c>
      <c r="M209" s="132" t="s">
        <v>547</v>
      </c>
      <c r="N209" s="138">
        <v>43040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29">
        <v>97</v>
      </c>
      <c r="B210" s="130">
        <v>42997</v>
      </c>
      <c r="C210" s="130"/>
      <c r="D210" s="131" t="s">
        <v>701</v>
      </c>
      <c r="E210" s="132" t="s">
        <v>545</v>
      </c>
      <c r="F210" s="133">
        <v>215</v>
      </c>
      <c r="G210" s="132"/>
      <c r="H210" s="132">
        <v>258</v>
      </c>
      <c r="I210" s="134">
        <v>258</v>
      </c>
      <c r="J210" s="166" t="s">
        <v>631</v>
      </c>
      <c r="K210" s="136">
        <v>43</v>
      </c>
      <c r="L210" s="137">
        <v>0.2</v>
      </c>
      <c r="M210" s="132" t="s">
        <v>547</v>
      </c>
      <c r="N210" s="138">
        <v>43040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60">
        <v>98</v>
      </c>
      <c r="B211" s="161">
        <v>42998</v>
      </c>
      <c r="C211" s="161"/>
      <c r="D211" s="162" t="s">
        <v>702</v>
      </c>
      <c r="E211" s="163" t="s">
        <v>545</v>
      </c>
      <c r="F211" s="133">
        <v>75</v>
      </c>
      <c r="G211" s="163"/>
      <c r="H211" s="163">
        <v>90</v>
      </c>
      <c r="I211" s="165">
        <v>90</v>
      </c>
      <c r="J211" s="135" t="s">
        <v>703</v>
      </c>
      <c r="K211" s="136">
        <f t="shared" ref="K211:K216" si="106">H211-F211</f>
        <v>15</v>
      </c>
      <c r="L211" s="137">
        <f t="shared" ref="L211:L216" si="107">K211/F211</f>
        <v>0.2</v>
      </c>
      <c r="M211" s="132" t="s">
        <v>547</v>
      </c>
      <c r="N211" s="138">
        <v>43019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60">
        <v>99</v>
      </c>
      <c r="B212" s="161">
        <v>43011</v>
      </c>
      <c r="C212" s="161"/>
      <c r="D212" s="162" t="s">
        <v>704</v>
      </c>
      <c r="E212" s="163" t="s">
        <v>545</v>
      </c>
      <c r="F212" s="164">
        <v>315</v>
      </c>
      <c r="G212" s="163"/>
      <c r="H212" s="163">
        <v>392</v>
      </c>
      <c r="I212" s="165">
        <v>384</v>
      </c>
      <c r="J212" s="166" t="s">
        <v>705</v>
      </c>
      <c r="K212" s="136">
        <f t="shared" si="106"/>
        <v>77</v>
      </c>
      <c r="L212" s="167">
        <f t="shared" si="107"/>
        <v>0.24444444444444444</v>
      </c>
      <c r="M212" s="163" t="s">
        <v>547</v>
      </c>
      <c r="N212" s="168">
        <v>43017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0">
        <v>100</v>
      </c>
      <c r="B213" s="161">
        <v>43013</v>
      </c>
      <c r="C213" s="161"/>
      <c r="D213" s="162" t="s">
        <v>443</v>
      </c>
      <c r="E213" s="163" t="s">
        <v>545</v>
      </c>
      <c r="F213" s="164">
        <v>145</v>
      </c>
      <c r="G213" s="163"/>
      <c r="H213" s="163">
        <v>179</v>
      </c>
      <c r="I213" s="165">
        <v>180</v>
      </c>
      <c r="J213" s="166" t="s">
        <v>706</v>
      </c>
      <c r="K213" s="136">
        <f t="shared" si="106"/>
        <v>34</v>
      </c>
      <c r="L213" s="167">
        <f t="shared" si="107"/>
        <v>0.23448275862068965</v>
      </c>
      <c r="M213" s="163" t="s">
        <v>547</v>
      </c>
      <c r="N213" s="168">
        <v>43025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60">
        <v>101</v>
      </c>
      <c r="B214" s="161">
        <v>43014</v>
      </c>
      <c r="C214" s="161"/>
      <c r="D214" s="162" t="s">
        <v>349</v>
      </c>
      <c r="E214" s="163" t="s">
        <v>545</v>
      </c>
      <c r="F214" s="164">
        <v>256</v>
      </c>
      <c r="G214" s="163"/>
      <c r="H214" s="163">
        <v>323</v>
      </c>
      <c r="I214" s="165">
        <v>320</v>
      </c>
      <c r="J214" s="166" t="s">
        <v>631</v>
      </c>
      <c r="K214" s="136">
        <f t="shared" si="106"/>
        <v>67</v>
      </c>
      <c r="L214" s="167">
        <f t="shared" si="107"/>
        <v>0.26171875</v>
      </c>
      <c r="M214" s="163" t="s">
        <v>547</v>
      </c>
      <c r="N214" s="168">
        <v>43067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60">
        <v>102</v>
      </c>
      <c r="B215" s="161">
        <v>43017</v>
      </c>
      <c r="C215" s="161"/>
      <c r="D215" s="162" t="s">
        <v>363</v>
      </c>
      <c r="E215" s="163" t="s">
        <v>545</v>
      </c>
      <c r="F215" s="164">
        <v>137.5</v>
      </c>
      <c r="G215" s="163"/>
      <c r="H215" s="163">
        <v>184</v>
      </c>
      <c r="I215" s="165">
        <v>183</v>
      </c>
      <c r="J215" s="166" t="s">
        <v>707</v>
      </c>
      <c r="K215" s="136">
        <f t="shared" si="106"/>
        <v>46.5</v>
      </c>
      <c r="L215" s="167">
        <f t="shared" si="107"/>
        <v>0.33818181818181819</v>
      </c>
      <c r="M215" s="163" t="s">
        <v>547</v>
      </c>
      <c r="N215" s="168">
        <v>43108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0">
        <v>103</v>
      </c>
      <c r="B216" s="161">
        <v>43018</v>
      </c>
      <c r="C216" s="161"/>
      <c r="D216" s="162" t="s">
        <v>708</v>
      </c>
      <c r="E216" s="163" t="s">
        <v>545</v>
      </c>
      <c r="F216" s="164">
        <v>125.5</v>
      </c>
      <c r="G216" s="163"/>
      <c r="H216" s="163">
        <v>158</v>
      </c>
      <c r="I216" s="165">
        <v>155</v>
      </c>
      <c r="J216" s="166" t="s">
        <v>709</v>
      </c>
      <c r="K216" s="136">
        <f t="shared" si="106"/>
        <v>32.5</v>
      </c>
      <c r="L216" s="167">
        <f t="shared" si="107"/>
        <v>0.25896414342629481</v>
      </c>
      <c r="M216" s="163" t="s">
        <v>547</v>
      </c>
      <c r="N216" s="168">
        <v>43067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60">
        <v>104</v>
      </c>
      <c r="B217" s="161">
        <v>43018</v>
      </c>
      <c r="C217" s="161"/>
      <c r="D217" s="162" t="s">
        <v>710</v>
      </c>
      <c r="E217" s="163" t="s">
        <v>545</v>
      </c>
      <c r="F217" s="164">
        <v>895</v>
      </c>
      <c r="G217" s="163"/>
      <c r="H217" s="163">
        <v>1122.5</v>
      </c>
      <c r="I217" s="165">
        <v>1078</v>
      </c>
      <c r="J217" s="166" t="s">
        <v>711</v>
      </c>
      <c r="K217" s="136">
        <v>227.5</v>
      </c>
      <c r="L217" s="167">
        <v>0.25418994413407803</v>
      </c>
      <c r="M217" s="163" t="s">
        <v>547</v>
      </c>
      <c r="N217" s="168">
        <v>43117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60">
        <v>105</v>
      </c>
      <c r="B218" s="161">
        <v>43020</v>
      </c>
      <c r="C218" s="161"/>
      <c r="D218" s="162" t="s">
        <v>358</v>
      </c>
      <c r="E218" s="163" t="s">
        <v>545</v>
      </c>
      <c r="F218" s="164">
        <v>525</v>
      </c>
      <c r="G218" s="163"/>
      <c r="H218" s="163">
        <v>629</v>
      </c>
      <c r="I218" s="165">
        <v>629</v>
      </c>
      <c r="J218" s="166" t="s">
        <v>631</v>
      </c>
      <c r="K218" s="136">
        <v>104</v>
      </c>
      <c r="L218" s="167">
        <v>0.19809523809523799</v>
      </c>
      <c r="M218" s="163" t="s">
        <v>547</v>
      </c>
      <c r="N218" s="168">
        <v>43119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60">
        <v>106</v>
      </c>
      <c r="B219" s="161">
        <v>43046</v>
      </c>
      <c r="C219" s="161"/>
      <c r="D219" s="162" t="s">
        <v>391</v>
      </c>
      <c r="E219" s="163" t="s">
        <v>545</v>
      </c>
      <c r="F219" s="164">
        <v>740</v>
      </c>
      <c r="G219" s="163"/>
      <c r="H219" s="163">
        <v>892.5</v>
      </c>
      <c r="I219" s="165">
        <v>900</v>
      </c>
      <c r="J219" s="166" t="s">
        <v>712</v>
      </c>
      <c r="K219" s="136">
        <f>H219-F219</f>
        <v>152.5</v>
      </c>
      <c r="L219" s="167">
        <f>K219/F219</f>
        <v>0.20608108108108109</v>
      </c>
      <c r="M219" s="163" t="s">
        <v>547</v>
      </c>
      <c r="N219" s="168">
        <v>43052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29">
        <v>107</v>
      </c>
      <c r="B220" s="130">
        <v>43073</v>
      </c>
      <c r="C220" s="130"/>
      <c r="D220" s="131" t="s">
        <v>713</v>
      </c>
      <c r="E220" s="132" t="s">
        <v>545</v>
      </c>
      <c r="F220" s="133">
        <v>118.5</v>
      </c>
      <c r="G220" s="132"/>
      <c r="H220" s="132">
        <v>143.5</v>
      </c>
      <c r="I220" s="134">
        <v>145</v>
      </c>
      <c r="J220" s="135" t="s">
        <v>714</v>
      </c>
      <c r="K220" s="136">
        <f>H220-F220</f>
        <v>25</v>
      </c>
      <c r="L220" s="137">
        <f>K220/F220</f>
        <v>0.2109704641350211</v>
      </c>
      <c r="M220" s="132" t="s">
        <v>547</v>
      </c>
      <c r="N220" s="138">
        <v>43097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39">
        <v>108</v>
      </c>
      <c r="B221" s="140">
        <v>43090</v>
      </c>
      <c r="C221" s="140"/>
      <c r="D221" s="141" t="s">
        <v>418</v>
      </c>
      <c r="E221" s="142" t="s">
        <v>545</v>
      </c>
      <c r="F221" s="143">
        <v>715</v>
      </c>
      <c r="G221" s="143"/>
      <c r="H221" s="144">
        <v>500</v>
      </c>
      <c r="I221" s="144">
        <v>872</v>
      </c>
      <c r="J221" s="145" t="s">
        <v>715</v>
      </c>
      <c r="K221" s="146">
        <f>H221-F221</f>
        <v>-215</v>
      </c>
      <c r="L221" s="147">
        <f>K221/F221</f>
        <v>-0.30069930069930068</v>
      </c>
      <c r="M221" s="143" t="s">
        <v>557</v>
      </c>
      <c r="N221" s="140">
        <v>43670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29">
        <v>109</v>
      </c>
      <c r="B222" s="130">
        <v>43098</v>
      </c>
      <c r="C222" s="130"/>
      <c r="D222" s="131" t="s">
        <v>704</v>
      </c>
      <c r="E222" s="132" t="s">
        <v>545</v>
      </c>
      <c r="F222" s="133">
        <v>435</v>
      </c>
      <c r="G222" s="132"/>
      <c r="H222" s="132">
        <v>542.5</v>
      </c>
      <c r="I222" s="134">
        <v>539</v>
      </c>
      <c r="J222" s="135" t="s">
        <v>631</v>
      </c>
      <c r="K222" s="136">
        <v>107.5</v>
      </c>
      <c r="L222" s="137">
        <v>0.247126436781609</v>
      </c>
      <c r="M222" s="132" t="s">
        <v>547</v>
      </c>
      <c r="N222" s="138">
        <v>43206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29">
        <v>110</v>
      </c>
      <c r="B223" s="130">
        <v>43098</v>
      </c>
      <c r="C223" s="130"/>
      <c r="D223" s="131" t="s">
        <v>517</v>
      </c>
      <c r="E223" s="132" t="s">
        <v>545</v>
      </c>
      <c r="F223" s="133">
        <v>885</v>
      </c>
      <c r="G223" s="132"/>
      <c r="H223" s="132">
        <v>1090</v>
      </c>
      <c r="I223" s="134">
        <v>1084</v>
      </c>
      <c r="J223" s="135" t="s">
        <v>631</v>
      </c>
      <c r="K223" s="136">
        <v>205</v>
      </c>
      <c r="L223" s="137">
        <v>0.23163841807909599</v>
      </c>
      <c r="M223" s="132" t="s">
        <v>547</v>
      </c>
      <c r="N223" s="138">
        <v>43213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69">
        <v>111</v>
      </c>
      <c r="B224" s="170">
        <v>43192</v>
      </c>
      <c r="C224" s="170"/>
      <c r="D224" s="148" t="s">
        <v>716</v>
      </c>
      <c r="E224" s="143" t="s">
        <v>545</v>
      </c>
      <c r="F224" s="171">
        <v>478.5</v>
      </c>
      <c r="G224" s="143"/>
      <c r="H224" s="143">
        <v>442</v>
      </c>
      <c r="I224" s="144">
        <v>613</v>
      </c>
      <c r="J224" s="145" t="s">
        <v>717</v>
      </c>
      <c r="K224" s="146">
        <f>H224-F224</f>
        <v>-36.5</v>
      </c>
      <c r="L224" s="147">
        <f>K224/F224</f>
        <v>-7.6280041797283177E-2</v>
      </c>
      <c r="M224" s="143" t="s">
        <v>557</v>
      </c>
      <c r="N224" s="140">
        <v>43762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39">
        <v>112</v>
      </c>
      <c r="B225" s="140">
        <v>43194</v>
      </c>
      <c r="C225" s="140"/>
      <c r="D225" s="141" t="s">
        <v>718</v>
      </c>
      <c r="E225" s="142" t="s">
        <v>545</v>
      </c>
      <c r="F225" s="143">
        <f>141.5-7.3</f>
        <v>134.19999999999999</v>
      </c>
      <c r="G225" s="143"/>
      <c r="H225" s="144">
        <v>77</v>
      </c>
      <c r="I225" s="144">
        <v>180</v>
      </c>
      <c r="J225" s="145" t="s">
        <v>719</v>
      </c>
      <c r="K225" s="146">
        <f>H225-F225</f>
        <v>-57.199999999999989</v>
      </c>
      <c r="L225" s="147">
        <f>K225/F225</f>
        <v>-0.42622950819672129</v>
      </c>
      <c r="M225" s="143" t="s">
        <v>557</v>
      </c>
      <c r="N225" s="140">
        <v>43522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39">
        <v>113</v>
      </c>
      <c r="B226" s="140">
        <v>43209</v>
      </c>
      <c r="C226" s="140"/>
      <c r="D226" s="141" t="s">
        <v>720</v>
      </c>
      <c r="E226" s="142" t="s">
        <v>545</v>
      </c>
      <c r="F226" s="143">
        <v>430</v>
      </c>
      <c r="G226" s="143"/>
      <c r="H226" s="144">
        <v>220</v>
      </c>
      <c r="I226" s="144">
        <v>537</v>
      </c>
      <c r="J226" s="145" t="s">
        <v>721</v>
      </c>
      <c r="K226" s="146">
        <f>H226-F226</f>
        <v>-210</v>
      </c>
      <c r="L226" s="147">
        <f>K226/F226</f>
        <v>-0.48837209302325579</v>
      </c>
      <c r="M226" s="143" t="s">
        <v>557</v>
      </c>
      <c r="N226" s="140">
        <v>43252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0">
        <v>114</v>
      </c>
      <c r="B227" s="161">
        <v>43220</v>
      </c>
      <c r="C227" s="161"/>
      <c r="D227" s="162" t="s">
        <v>722</v>
      </c>
      <c r="E227" s="163" t="s">
        <v>545</v>
      </c>
      <c r="F227" s="163">
        <v>153.5</v>
      </c>
      <c r="G227" s="163"/>
      <c r="H227" s="163">
        <v>196</v>
      </c>
      <c r="I227" s="165">
        <v>196</v>
      </c>
      <c r="J227" s="135" t="s">
        <v>723</v>
      </c>
      <c r="K227" s="136">
        <f>H227-F227</f>
        <v>42.5</v>
      </c>
      <c r="L227" s="137">
        <f>K227/F227</f>
        <v>0.27687296416938112</v>
      </c>
      <c r="M227" s="132" t="s">
        <v>547</v>
      </c>
      <c r="N227" s="138">
        <v>43605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39">
        <v>115</v>
      </c>
      <c r="B228" s="140">
        <v>43306</v>
      </c>
      <c r="C228" s="140"/>
      <c r="D228" s="141" t="s">
        <v>691</v>
      </c>
      <c r="E228" s="142" t="s">
        <v>545</v>
      </c>
      <c r="F228" s="143">
        <v>27.5</v>
      </c>
      <c r="G228" s="143"/>
      <c r="H228" s="144">
        <v>13.1</v>
      </c>
      <c r="I228" s="144">
        <v>60</v>
      </c>
      <c r="J228" s="145" t="s">
        <v>724</v>
      </c>
      <c r="K228" s="146">
        <v>-14.4</v>
      </c>
      <c r="L228" s="147">
        <v>-0.52363636363636401</v>
      </c>
      <c r="M228" s="143" t="s">
        <v>557</v>
      </c>
      <c r="N228" s="140">
        <v>43138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69">
        <v>116</v>
      </c>
      <c r="B229" s="170">
        <v>43318</v>
      </c>
      <c r="C229" s="170"/>
      <c r="D229" s="148" t="s">
        <v>725</v>
      </c>
      <c r="E229" s="143" t="s">
        <v>545</v>
      </c>
      <c r="F229" s="143">
        <v>148.5</v>
      </c>
      <c r="G229" s="143"/>
      <c r="H229" s="143">
        <v>102</v>
      </c>
      <c r="I229" s="144">
        <v>182</v>
      </c>
      <c r="J229" s="145" t="s">
        <v>726</v>
      </c>
      <c r="K229" s="146">
        <f>H229-F229</f>
        <v>-46.5</v>
      </c>
      <c r="L229" s="147">
        <f>K229/F229</f>
        <v>-0.31313131313131315</v>
      </c>
      <c r="M229" s="143" t="s">
        <v>557</v>
      </c>
      <c r="N229" s="140">
        <v>43661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9">
        <v>117</v>
      </c>
      <c r="B230" s="130">
        <v>43335</v>
      </c>
      <c r="C230" s="130"/>
      <c r="D230" s="131" t="s">
        <v>727</v>
      </c>
      <c r="E230" s="132" t="s">
        <v>545</v>
      </c>
      <c r="F230" s="163">
        <v>285</v>
      </c>
      <c r="G230" s="132"/>
      <c r="H230" s="132">
        <v>355</v>
      </c>
      <c r="I230" s="134">
        <v>364</v>
      </c>
      <c r="J230" s="135" t="s">
        <v>728</v>
      </c>
      <c r="K230" s="136">
        <v>70</v>
      </c>
      <c r="L230" s="137">
        <v>0.24561403508771901</v>
      </c>
      <c r="M230" s="132" t="s">
        <v>547</v>
      </c>
      <c r="N230" s="138">
        <v>43455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29">
        <v>118</v>
      </c>
      <c r="B231" s="130">
        <v>43341</v>
      </c>
      <c r="C231" s="130"/>
      <c r="D231" s="131" t="s">
        <v>383</v>
      </c>
      <c r="E231" s="132" t="s">
        <v>545</v>
      </c>
      <c r="F231" s="163">
        <v>525</v>
      </c>
      <c r="G231" s="132"/>
      <c r="H231" s="132">
        <v>585</v>
      </c>
      <c r="I231" s="134">
        <v>635</v>
      </c>
      <c r="J231" s="135" t="s">
        <v>729</v>
      </c>
      <c r="K231" s="136">
        <f t="shared" ref="K231:K262" si="108">H231-F231</f>
        <v>60</v>
      </c>
      <c r="L231" s="137">
        <f t="shared" ref="L231:L262" si="109">K231/F231</f>
        <v>0.11428571428571428</v>
      </c>
      <c r="M231" s="132" t="s">
        <v>547</v>
      </c>
      <c r="N231" s="138">
        <v>43662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29">
        <v>119</v>
      </c>
      <c r="B232" s="130">
        <v>43395</v>
      </c>
      <c r="C232" s="130"/>
      <c r="D232" s="131" t="s">
        <v>374</v>
      </c>
      <c r="E232" s="132" t="s">
        <v>545</v>
      </c>
      <c r="F232" s="163">
        <v>475</v>
      </c>
      <c r="G232" s="132"/>
      <c r="H232" s="132">
        <v>574</v>
      </c>
      <c r="I232" s="134">
        <v>570</v>
      </c>
      <c r="J232" s="135" t="s">
        <v>631</v>
      </c>
      <c r="K232" s="136">
        <f t="shared" si="108"/>
        <v>99</v>
      </c>
      <c r="L232" s="137">
        <f t="shared" si="109"/>
        <v>0.20842105263157895</v>
      </c>
      <c r="M232" s="132" t="s">
        <v>547</v>
      </c>
      <c r="N232" s="138">
        <v>43403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120</v>
      </c>
      <c r="B233" s="161">
        <v>43397</v>
      </c>
      <c r="C233" s="161"/>
      <c r="D233" s="162" t="s">
        <v>730</v>
      </c>
      <c r="E233" s="163" t="s">
        <v>545</v>
      </c>
      <c r="F233" s="163">
        <v>707.5</v>
      </c>
      <c r="G233" s="163"/>
      <c r="H233" s="163">
        <v>872</v>
      </c>
      <c r="I233" s="165">
        <v>872</v>
      </c>
      <c r="J233" s="166" t="s">
        <v>631</v>
      </c>
      <c r="K233" s="136">
        <f t="shared" si="108"/>
        <v>164.5</v>
      </c>
      <c r="L233" s="167">
        <f t="shared" si="109"/>
        <v>0.23250883392226149</v>
      </c>
      <c r="M233" s="163" t="s">
        <v>547</v>
      </c>
      <c r="N233" s="168">
        <v>43482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60">
        <v>121</v>
      </c>
      <c r="B234" s="161">
        <v>43398</v>
      </c>
      <c r="C234" s="161"/>
      <c r="D234" s="162" t="s">
        <v>731</v>
      </c>
      <c r="E234" s="163" t="s">
        <v>545</v>
      </c>
      <c r="F234" s="163">
        <v>162</v>
      </c>
      <c r="G234" s="163"/>
      <c r="H234" s="163">
        <v>204</v>
      </c>
      <c r="I234" s="165">
        <v>209</v>
      </c>
      <c r="J234" s="166" t="s">
        <v>732</v>
      </c>
      <c r="K234" s="136">
        <f t="shared" si="108"/>
        <v>42</v>
      </c>
      <c r="L234" s="167">
        <f t="shared" si="109"/>
        <v>0.25925925925925924</v>
      </c>
      <c r="M234" s="163" t="s">
        <v>547</v>
      </c>
      <c r="N234" s="168">
        <v>43539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60">
        <v>122</v>
      </c>
      <c r="B235" s="161">
        <v>43399</v>
      </c>
      <c r="C235" s="161"/>
      <c r="D235" s="162" t="s">
        <v>459</v>
      </c>
      <c r="E235" s="163" t="s">
        <v>545</v>
      </c>
      <c r="F235" s="163">
        <v>240</v>
      </c>
      <c r="G235" s="163"/>
      <c r="H235" s="163">
        <v>297</v>
      </c>
      <c r="I235" s="165">
        <v>297</v>
      </c>
      <c r="J235" s="166" t="s">
        <v>631</v>
      </c>
      <c r="K235" s="172">
        <f t="shared" si="108"/>
        <v>57</v>
      </c>
      <c r="L235" s="167">
        <f t="shared" si="109"/>
        <v>0.23749999999999999</v>
      </c>
      <c r="M235" s="163" t="s">
        <v>547</v>
      </c>
      <c r="N235" s="168">
        <v>43417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29">
        <v>123</v>
      </c>
      <c r="B236" s="130">
        <v>43439</v>
      </c>
      <c r="C236" s="130"/>
      <c r="D236" s="131" t="s">
        <v>733</v>
      </c>
      <c r="E236" s="132" t="s">
        <v>545</v>
      </c>
      <c r="F236" s="132">
        <v>202.5</v>
      </c>
      <c r="G236" s="132"/>
      <c r="H236" s="132">
        <v>255</v>
      </c>
      <c r="I236" s="134">
        <v>252</v>
      </c>
      <c r="J236" s="135" t="s">
        <v>631</v>
      </c>
      <c r="K236" s="136">
        <f t="shared" si="108"/>
        <v>52.5</v>
      </c>
      <c r="L236" s="137">
        <f t="shared" si="109"/>
        <v>0.25925925925925924</v>
      </c>
      <c r="M236" s="132" t="s">
        <v>547</v>
      </c>
      <c r="N236" s="138">
        <v>43542</v>
      </c>
      <c r="O236" s="54"/>
      <c r="P236" s="54"/>
      <c r="Q236" s="198"/>
      <c r="R236" s="37" t="s">
        <v>850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124</v>
      </c>
      <c r="B237" s="161">
        <v>43465</v>
      </c>
      <c r="C237" s="130"/>
      <c r="D237" s="162" t="s">
        <v>156</v>
      </c>
      <c r="E237" s="163" t="s">
        <v>545</v>
      </c>
      <c r="F237" s="163">
        <v>710</v>
      </c>
      <c r="G237" s="163"/>
      <c r="H237" s="163">
        <v>866</v>
      </c>
      <c r="I237" s="165">
        <v>866</v>
      </c>
      <c r="J237" s="166" t="s">
        <v>631</v>
      </c>
      <c r="K237" s="136">
        <f t="shared" si="108"/>
        <v>156</v>
      </c>
      <c r="L237" s="137">
        <f t="shared" si="109"/>
        <v>0.21971830985915494</v>
      </c>
      <c r="M237" s="132" t="s">
        <v>547</v>
      </c>
      <c r="N237" s="138">
        <v>43553</v>
      </c>
      <c r="O237" s="54"/>
      <c r="P237" s="54"/>
      <c r="Q237" s="198"/>
      <c r="R237" s="37" t="s">
        <v>850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125</v>
      </c>
      <c r="B238" s="161">
        <v>43522</v>
      </c>
      <c r="C238" s="161"/>
      <c r="D238" s="162" t="s">
        <v>170</v>
      </c>
      <c r="E238" s="163" t="s">
        <v>545</v>
      </c>
      <c r="F238" s="163">
        <v>337.25</v>
      </c>
      <c r="G238" s="163"/>
      <c r="H238" s="163">
        <v>398.5</v>
      </c>
      <c r="I238" s="165">
        <v>411</v>
      </c>
      <c r="J238" s="135" t="s">
        <v>734</v>
      </c>
      <c r="K238" s="136">
        <f t="shared" si="108"/>
        <v>61.25</v>
      </c>
      <c r="L238" s="137">
        <f t="shared" si="109"/>
        <v>0.1816160118606375</v>
      </c>
      <c r="M238" s="132" t="s">
        <v>547</v>
      </c>
      <c r="N238" s="138">
        <v>43760</v>
      </c>
      <c r="O238" s="54"/>
      <c r="P238" s="54"/>
      <c r="Q238" s="198"/>
      <c r="R238" s="37" t="s">
        <v>850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73">
        <v>126</v>
      </c>
      <c r="B239" s="174">
        <v>43559</v>
      </c>
      <c r="C239" s="174"/>
      <c r="D239" s="175" t="s">
        <v>735</v>
      </c>
      <c r="E239" s="176" t="s">
        <v>545</v>
      </c>
      <c r="F239" s="176">
        <v>130</v>
      </c>
      <c r="G239" s="176"/>
      <c r="H239" s="176">
        <v>65</v>
      </c>
      <c r="I239" s="177">
        <v>158</v>
      </c>
      <c r="J239" s="145" t="s">
        <v>736</v>
      </c>
      <c r="K239" s="146">
        <f t="shared" si="108"/>
        <v>-65</v>
      </c>
      <c r="L239" s="147">
        <f t="shared" si="109"/>
        <v>-0.5</v>
      </c>
      <c r="M239" s="143" t="s">
        <v>557</v>
      </c>
      <c r="N239" s="140">
        <v>43726</v>
      </c>
      <c r="O239" s="54"/>
      <c r="P239" s="54"/>
      <c r="Q239" s="198"/>
      <c r="R239" s="37" t="s">
        <v>848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127</v>
      </c>
      <c r="B240" s="161">
        <v>43017</v>
      </c>
      <c r="C240" s="161"/>
      <c r="D240" s="162" t="s">
        <v>205</v>
      </c>
      <c r="E240" s="163" t="s">
        <v>545</v>
      </c>
      <c r="F240" s="163">
        <v>141.5</v>
      </c>
      <c r="G240" s="163"/>
      <c r="H240" s="163">
        <v>183.5</v>
      </c>
      <c r="I240" s="165">
        <v>210</v>
      </c>
      <c r="J240" s="135" t="s">
        <v>732</v>
      </c>
      <c r="K240" s="136">
        <f t="shared" si="108"/>
        <v>42</v>
      </c>
      <c r="L240" s="137">
        <f t="shared" si="109"/>
        <v>0.29681978798586572</v>
      </c>
      <c r="M240" s="132" t="s">
        <v>547</v>
      </c>
      <c r="N240" s="138">
        <v>43042</v>
      </c>
      <c r="O240" s="54"/>
      <c r="P240" s="54"/>
      <c r="Q240" s="198"/>
      <c r="R240" s="37" t="s">
        <v>848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73">
        <v>128</v>
      </c>
      <c r="B241" s="174">
        <v>43074</v>
      </c>
      <c r="C241" s="174"/>
      <c r="D241" s="175" t="s">
        <v>737</v>
      </c>
      <c r="E241" s="176" t="s">
        <v>545</v>
      </c>
      <c r="F241" s="171">
        <v>172</v>
      </c>
      <c r="G241" s="176"/>
      <c r="H241" s="176">
        <v>155.25</v>
      </c>
      <c r="I241" s="177">
        <v>230</v>
      </c>
      <c r="J241" s="145" t="s">
        <v>738</v>
      </c>
      <c r="K241" s="146">
        <f t="shared" si="108"/>
        <v>-16.75</v>
      </c>
      <c r="L241" s="147">
        <f t="shared" si="109"/>
        <v>-9.7383720930232565E-2</v>
      </c>
      <c r="M241" s="143" t="s">
        <v>557</v>
      </c>
      <c r="N241" s="140">
        <v>43787</v>
      </c>
      <c r="O241" s="54"/>
      <c r="P241" s="54"/>
      <c r="Q241" s="198"/>
      <c r="R241" s="37" t="s">
        <v>848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60">
        <v>129</v>
      </c>
      <c r="B242" s="161">
        <v>43398</v>
      </c>
      <c r="C242" s="161"/>
      <c r="D242" s="162" t="s">
        <v>117</v>
      </c>
      <c r="E242" s="163" t="s">
        <v>545</v>
      </c>
      <c r="F242" s="163">
        <v>698.5</v>
      </c>
      <c r="G242" s="163"/>
      <c r="H242" s="163">
        <v>890</v>
      </c>
      <c r="I242" s="165">
        <v>890</v>
      </c>
      <c r="J242" s="135" t="s">
        <v>739</v>
      </c>
      <c r="K242" s="136">
        <f t="shared" si="108"/>
        <v>191.5</v>
      </c>
      <c r="L242" s="137">
        <f t="shared" si="109"/>
        <v>0.27415891195418757</v>
      </c>
      <c r="M242" s="132" t="s">
        <v>547</v>
      </c>
      <c r="N242" s="138">
        <v>44328</v>
      </c>
      <c r="O242" s="54"/>
      <c r="P242" s="54"/>
      <c r="Q242" s="198"/>
      <c r="R242" s="37" t="s">
        <v>850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130</v>
      </c>
      <c r="B243" s="161">
        <v>42877</v>
      </c>
      <c r="C243" s="161"/>
      <c r="D243" s="162" t="s">
        <v>740</v>
      </c>
      <c r="E243" s="163" t="s">
        <v>545</v>
      </c>
      <c r="F243" s="163">
        <v>127.6</v>
      </c>
      <c r="G243" s="163"/>
      <c r="H243" s="163">
        <v>138</v>
      </c>
      <c r="I243" s="165">
        <v>190</v>
      </c>
      <c r="J243" s="135" t="s">
        <v>741</v>
      </c>
      <c r="K243" s="136">
        <f t="shared" si="108"/>
        <v>10.400000000000006</v>
      </c>
      <c r="L243" s="137">
        <f t="shared" si="109"/>
        <v>8.1504702194357417E-2</v>
      </c>
      <c r="M243" s="132" t="s">
        <v>547</v>
      </c>
      <c r="N243" s="138">
        <v>43774</v>
      </c>
      <c r="O243" s="54"/>
      <c r="P243" s="54"/>
      <c r="Q243" s="198"/>
      <c r="R243" s="37" t="s">
        <v>848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60">
        <v>131</v>
      </c>
      <c r="B244" s="161">
        <v>43158</v>
      </c>
      <c r="C244" s="161"/>
      <c r="D244" s="162" t="s">
        <v>742</v>
      </c>
      <c r="E244" s="163" t="s">
        <v>545</v>
      </c>
      <c r="F244" s="163">
        <v>317</v>
      </c>
      <c r="G244" s="163"/>
      <c r="H244" s="163">
        <v>382.5</v>
      </c>
      <c r="I244" s="165">
        <v>398</v>
      </c>
      <c r="J244" s="135" t="s">
        <v>743</v>
      </c>
      <c r="K244" s="136">
        <f t="shared" si="108"/>
        <v>65.5</v>
      </c>
      <c r="L244" s="137">
        <f t="shared" si="109"/>
        <v>0.20662460567823343</v>
      </c>
      <c r="M244" s="132" t="s">
        <v>547</v>
      </c>
      <c r="N244" s="138">
        <v>44238</v>
      </c>
      <c r="O244" s="54"/>
      <c r="P244" s="54"/>
      <c r="Q244" s="198"/>
      <c r="R244" s="37" t="s">
        <v>848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73">
        <v>132</v>
      </c>
      <c r="B245" s="174">
        <v>43164</v>
      </c>
      <c r="C245" s="174"/>
      <c r="D245" s="175" t="s">
        <v>162</v>
      </c>
      <c r="E245" s="176" t="s">
        <v>545</v>
      </c>
      <c r="F245" s="171">
        <f>510-14.4</f>
        <v>495.6</v>
      </c>
      <c r="G245" s="176"/>
      <c r="H245" s="176">
        <v>350</v>
      </c>
      <c r="I245" s="177">
        <v>672</v>
      </c>
      <c r="J245" s="145" t="s">
        <v>744</v>
      </c>
      <c r="K245" s="146">
        <f t="shared" si="108"/>
        <v>-145.60000000000002</v>
      </c>
      <c r="L245" s="147">
        <f t="shared" si="109"/>
        <v>-0.29378531073446329</v>
      </c>
      <c r="M245" s="143" t="s">
        <v>557</v>
      </c>
      <c r="N245" s="140">
        <v>43887</v>
      </c>
      <c r="O245" s="54"/>
      <c r="P245" s="54"/>
      <c r="Q245" s="198"/>
      <c r="R245" s="37" t="s">
        <v>850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73">
        <v>133</v>
      </c>
      <c r="B246" s="174">
        <v>43237</v>
      </c>
      <c r="C246" s="174"/>
      <c r="D246" s="175" t="s">
        <v>745</v>
      </c>
      <c r="E246" s="176" t="s">
        <v>545</v>
      </c>
      <c r="F246" s="171">
        <v>230.3</v>
      </c>
      <c r="G246" s="176"/>
      <c r="H246" s="176">
        <v>102.5</v>
      </c>
      <c r="I246" s="177">
        <v>348</v>
      </c>
      <c r="J246" s="145" t="s">
        <v>746</v>
      </c>
      <c r="K246" s="146">
        <f t="shared" si="108"/>
        <v>-127.80000000000001</v>
      </c>
      <c r="L246" s="147">
        <f t="shared" si="109"/>
        <v>-0.55492835432045162</v>
      </c>
      <c r="M246" s="143" t="s">
        <v>557</v>
      </c>
      <c r="N246" s="140">
        <v>43896</v>
      </c>
      <c r="O246" s="54"/>
      <c r="P246" s="54"/>
      <c r="Q246" s="198"/>
      <c r="R246" s="37" t="s">
        <v>850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0">
        <v>134</v>
      </c>
      <c r="B247" s="161">
        <v>43258</v>
      </c>
      <c r="C247" s="161"/>
      <c r="D247" s="162" t="s">
        <v>422</v>
      </c>
      <c r="E247" s="163" t="s">
        <v>545</v>
      </c>
      <c r="F247" s="163">
        <f>342.5-5.1</f>
        <v>337.4</v>
      </c>
      <c r="G247" s="163"/>
      <c r="H247" s="163">
        <v>412.5</v>
      </c>
      <c r="I247" s="165">
        <v>439</v>
      </c>
      <c r="J247" s="135" t="s">
        <v>747</v>
      </c>
      <c r="K247" s="136">
        <f t="shared" si="108"/>
        <v>75.100000000000023</v>
      </c>
      <c r="L247" s="137">
        <f t="shared" si="109"/>
        <v>0.22258446947243635</v>
      </c>
      <c r="M247" s="132" t="s">
        <v>547</v>
      </c>
      <c r="N247" s="138">
        <v>44230</v>
      </c>
      <c r="O247" s="54"/>
      <c r="P247" s="54"/>
      <c r="Q247" s="198"/>
      <c r="R247" s="37" t="s">
        <v>848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54">
        <v>135</v>
      </c>
      <c r="B248" s="153">
        <v>43285</v>
      </c>
      <c r="C248" s="153"/>
      <c r="D248" s="154" t="s">
        <v>56</v>
      </c>
      <c r="E248" s="155" t="s">
        <v>545</v>
      </c>
      <c r="F248" s="155">
        <f>127.5-5.53</f>
        <v>121.97</v>
      </c>
      <c r="G248" s="156"/>
      <c r="H248" s="156">
        <v>122.5</v>
      </c>
      <c r="I248" s="156">
        <v>170</v>
      </c>
      <c r="J248" s="157" t="s">
        <v>748</v>
      </c>
      <c r="K248" s="158">
        <f t="shared" si="108"/>
        <v>0.53000000000000114</v>
      </c>
      <c r="L248" s="159">
        <f t="shared" si="109"/>
        <v>4.3453308190538747E-3</v>
      </c>
      <c r="M248" s="155" t="s">
        <v>564</v>
      </c>
      <c r="N248" s="153">
        <v>44431</v>
      </c>
      <c r="O248" s="54"/>
      <c r="P248" s="54"/>
      <c r="Q248" s="198"/>
      <c r="R248" s="37" t="s">
        <v>850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73">
        <v>136</v>
      </c>
      <c r="B249" s="174">
        <v>43294</v>
      </c>
      <c r="C249" s="174"/>
      <c r="D249" s="175" t="s">
        <v>749</v>
      </c>
      <c r="E249" s="176" t="s">
        <v>545</v>
      </c>
      <c r="F249" s="171">
        <v>46.5</v>
      </c>
      <c r="G249" s="176"/>
      <c r="H249" s="176">
        <v>17</v>
      </c>
      <c r="I249" s="177">
        <v>59</v>
      </c>
      <c r="J249" s="145" t="s">
        <v>750</v>
      </c>
      <c r="K249" s="146">
        <f t="shared" si="108"/>
        <v>-29.5</v>
      </c>
      <c r="L249" s="147">
        <f t="shared" si="109"/>
        <v>-0.63440860215053763</v>
      </c>
      <c r="M249" s="143" t="s">
        <v>557</v>
      </c>
      <c r="N249" s="140">
        <v>43887</v>
      </c>
      <c r="O249" s="54"/>
      <c r="P249" s="54"/>
      <c r="Q249" s="198"/>
      <c r="R249" s="37" t="s">
        <v>850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0">
        <v>137</v>
      </c>
      <c r="B250" s="161">
        <v>43396</v>
      </c>
      <c r="C250" s="161"/>
      <c r="D250" s="162" t="s">
        <v>406</v>
      </c>
      <c r="E250" s="163" t="s">
        <v>545</v>
      </c>
      <c r="F250" s="163">
        <v>156.5</v>
      </c>
      <c r="G250" s="163"/>
      <c r="H250" s="163">
        <v>207.5</v>
      </c>
      <c r="I250" s="165">
        <v>191</v>
      </c>
      <c r="J250" s="135" t="s">
        <v>631</v>
      </c>
      <c r="K250" s="136">
        <f t="shared" si="108"/>
        <v>51</v>
      </c>
      <c r="L250" s="137">
        <f t="shared" si="109"/>
        <v>0.32587859424920129</v>
      </c>
      <c r="M250" s="132" t="s">
        <v>547</v>
      </c>
      <c r="N250" s="138">
        <v>44369</v>
      </c>
      <c r="O250" s="54"/>
      <c r="P250" s="54"/>
      <c r="Q250" s="198"/>
      <c r="R250" s="37" t="s">
        <v>850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0">
        <v>138</v>
      </c>
      <c r="B251" s="161">
        <v>43439</v>
      </c>
      <c r="C251" s="161"/>
      <c r="D251" s="162" t="s">
        <v>337</v>
      </c>
      <c r="E251" s="163" t="s">
        <v>545</v>
      </c>
      <c r="F251" s="163">
        <v>259.5</v>
      </c>
      <c r="G251" s="163"/>
      <c r="H251" s="163">
        <v>320</v>
      </c>
      <c r="I251" s="165">
        <v>320</v>
      </c>
      <c r="J251" s="135" t="s">
        <v>631</v>
      </c>
      <c r="K251" s="136">
        <f t="shared" si="108"/>
        <v>60.5</v>
      </c>
      <c r="L251" s="137">
        <f t="shared" si="109"/>
        <v>0.23314065510597304</v>
      </c>
      <c r="M251" s="132" t="s">
        <v>547</v>
      </c>
      <c r="N251" s="138">
        <v>44323</v>
      </c>
      <c r="O251" s="54"/>
      <c r="P251" s="54"/>
      <c r="Q251" s="198"/>
      <c r="R251" s="37" t="s">
        <v>850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73">
        <v>139</v>
      </c>
      <c r="B252" s="174">
        <v>43439</v>
      </c>
      <c r="C252" s="174"/>
      <c r="D252" s="175" t="s">
        <v>751</v>
      </c>
      <c r="E252" s="176" t="s">
        <v>545</v>
      </c>
      <c r="F252" s="176">
        <v>715</v>
      </c>
      <c r="G252" s="176"/>
      <c r="H252" s="176">
        <v>445</v>
      </c>
      <c r="I252" s="177">
        <v>840</v>
      </c>
      <c r="J252" s="145" t="s">
        <v>752</v>
      </c>
      <c r="K252" s="146">
        <f t="shared" si="108"/>
        <v>-270</v>
      </c>
      <c r="L252" s="147">
        <f t="shared" si="109"/>
        <v>-0.3776223776223776</v>
      </c>
      <c r="M252" s="143" t="s">
        <v>557</v>
      </c>
      <c r="N252" s="140">
        <v>43800</v>
      </c>
      <c r="O252" s="54"/>
      <c r="P252" s="54"/>
      <c r="Q252" s="198"/>
      <c r="R252" s="37" t="s">
        <v>850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60">
        <v>140</v>
      </c>
      <c r="B253" s="161">
        <v>43469</v>
      </c>
      <c r="C253" s="161"/>
      <c r="D253" s="162" t="s">
        <v>176</v>
      </c>
      <c r="E253" s="163" t="s">
        <v>545</v>
      </c>
      <c r="F253" s="163">
        <v>875</v>
      </c>
      <c r="G253" s="163"/>
      <c r="H253" s="163">
        <v>1165</v>
      </c>
      <c r="I253" s="165">
        <v>1185</v>
      </c>
      <c r="J253" s="135" t="s">
        <v>753</v>
      </c>
      <c r="K253" s="136">
        <f t="shared" si="108"/>
        <v>290</v>
      </c>
      <c r="L253" s="137">
        <f t="shared" si="109"/>
        <v>0.33142857142857141</v>
      </c>
      <c r="M253" s="132" t="s">
        <v>547</v>
      </c>
      <c r="N253" s="138">
        <v>43847</v>
      </c>
      <c r="O253" s="54"/>
      <c r="P253" s="54"/>
      <c r="Q253" s="198"/>
      <c r="R253" s="37" t="s">
        <v>850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141</v>
      </c>
      <c r="B254" s="161">
        <v>43559</v>
      </c>
      <c r="C254" s="161"/>
      <c r="D254" s="162" t="s">
        <v>355</v>
      </c>
      <c r="E254" s="163" t="s">
        <v>545</v>
      </c>
      <c r="F254" s="163">
        <f>387-14.63</f>
        <v>372.37</v>
      </c>
      <c r="G254" s="163"/>
      <c r="H254" s="163">
        <v>490</v>
      </c>
      <c r="I254" s="165">
        <v>490</v>
      </c>
      <c r="J254" s="135" t="s">
        <v>631</v>
      </c>
      <c r="K254" s="136">
        <f t="shared" si="108"/>
        <v>117.63</v>
      </c>
      <c r="L254" s="137">
        <f t="shared" si="109"/>
        <v>0.31589548030185027</v>
      </c>
      <c r="M254" s="132" t="s">
        <v>547</v>
      </c>
      <c r="N254" s="138">
        <v>43850</v>
      </c>
      <c r="O254" s="54"/>
      <c r="P254" s="54"/>
      <c r="Q254" s="198"/>
      <c r="R254" s="37" t="s">
        <v>850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73">
        <v>142</v>
      </c>
      <c r="B255" s="174">
        <v>43578</v>
      </c>
      <c r="C255" s="174"/>
      <c r="D255" s="175" t="s">
        <v>754</v>
      </c>
      <c r="E255" s="176" t="s">
        <v>556</v>
      </c>
      <c r="F255" s="176">
        <v>220</v>
      </c>
      <c r="G255" s="176"/>
      <c r="H255" s="176">
        <v>127.5</v>
      </c>
      <c r="I255" s="177">
        <v>284</v>
      </c>
      <c r="J255" s="145" t="s">
        <v>755</v>
      </c>
      <c r="K255" s="146">
        <f t="shared" si="108"/>
        <v>-92.5</v>
      </c>
      <c r="L255" s="147">
        <f t="shared" si="109"/>
        <v>-0.42045454545454547</v>
      </c>
      <c r="M255" s="143" t="s">
        <v>557</v>
      </c>
      <c r="N255" s="140">
        <v>43896</v>
      </c>
      <c r="O255" s="54"/>
      <c r="P255" s="54"/>
      <c r="Q255" s="198"/>
      <c r="R255" s="37" t="s">
        <v>850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0">
        <v>143</v>
      </c>
      <c r="B256" s="161">
        <v>43622</v>
      </c>
      <c r="C256" s="161"/>
      <c r="D256" s="162" t="s">
        <v>460</v>
      </c>
      <c r="E256" s="163" t="s">
        <v>556</v>
      </c>
      <c r="F256" s="163">
        <v>332.8</v>
      </c>
      <c r="G256" s="163"/>
      <c r="H256" s="163">
        <v>405</v>
      </c>
      <c r="I256" s="165">
        <v>419</v>
      </c>
      <c r="J256" s="135" t="s">
        <v>756</v>
      </c>
      <c r="K256" s="136">
        <f t="shared" si="108"/>
        <v>72.199999999999989</v>
      </c>
      <c r="L256" s="137">
        <f t="shared" si="109"/>
        <v>0.21694711538461534</v>
      </c>
      <c r="M256" s="132" t="s">
        <v>547</v>
      </c>
      <c r="N256" s="138">
        <v>43860</v>
      </c>
      <c r="O256" s="54"/>
      <c r="P256" s="54"/>
      <c r="Q256" s="198"/>
      <c r="R256" s="37" t="s">
        <v>848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54">
        <v>144</v>
      </c>
      <c r="B257" s="153">
        <v>43641</v>
      </c>
      <c r="C257" s="153"/>
      <c r="D257" s="154" t="s">
        <v>168</v>
      </c>
      <c r="E257" s="155" t="s">
        <v>545</v>
      </c>
      <c r="F257" s="155">
        <v>386</v>
      </c>
      <c r="G257" s="156"/>
      <c r="H257" s="156">
        <v>395</v>
      </c>
      <c r="I257" s="156">
        <v>452</v>
      </c>
      <c r="J257" s="157" t="s">
        <v>757</v>
      </c>
      <c r="K257" s="158">
        <f t="shared" si="108"/>
        <v>9</v>
      </c>
      <c r="L257" s="159">
        <f t="shared" si="109"/>
        <v>2.3316062176165803E-2</v>
      </c>
      <c r="M257" s="155" t="s">
        <v>564</v>
      </c>
      <c r="N257" s="153">
        <v>43868</v>
      </c>
      <c r="O257" s="54"/>
      <c r="P257" s="54"/>
      <c r="Q257" s="198"/>
      <c r="R257" s="37" t="s">
        <v>848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54">
        <v>145</v>
      </c>
      <c r="B258" s="153">
        <v>43707</v>
      </c>
      <c r="C258" s="153"/>
      <c r="D258" s="154" t="s">
        <v>143</v>
      </c>
      <c r="E258" s="155" t="s">
        <v>545</v>
      </c>
      <c r="F258" s="155">
        <v>137.5</v>
      </c>
      <c r="G258" s="156"/>
      <c r="H258" s="156">
        <v>138.5</v>
      </c>
      <c r="I258" s="156">
        <v>190</v>
      </c>
      <c r="J258" s="157" t="s">
        <v>758</v>
      </c>
      <c r="K258" s="158">
        <f t="shared" si="108"/>
        <v>1</v>
      </c>
      <c r="L258" s="159">
        <f t="shared" si="109"/>
        <v>7.2727272727272727E-3</v>
      </c>
      <c r="M258" s="155" t="s">
        <v>564</v>
      </c>
      <c r="N258" s="153">
        <v>44432</v>
      </c>
      <c r="O258" s="54"/>
      <c r="P258" s="54"/>
      <c r="Q258" s="198"/>
      <c r="R258" s="37" t="s">
        <v>850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146</v>
      </c>
      <c r="B259" s="161">
        <v>43731</v>
      </c>
      <c r="C259" s="161"/>
      <c r="D259" s="162" t="s">
        <v>415</v>
      </c>
      <c r="E259" s="163" t="s">
        <v>545</v>
      </c>
      <c r="F259" s="163">
        <v>235</v>
      </c>
      <c r="G259" s="163"/>
      <c r="H259" s="163">
        <v>295</v>
      </c>
      <c r="I259" s="165">
        <v>296</v>
      </c>
      <c r="J259" s="135" t="s">
        <v>759</v>
      </c>
      <c r="K259" s="136">
        <f t="shared" si="108"/>
        <v>60</v>
      </c>
      <c r="L259" s="137">
        <f t="shared" si="109"/>
        <v>0.25531914893617019</v>
      </c>
      <c r="M259" s="132" t="s">
        <v>547</v>
      </c>
      <c r="N259" s="138">
        <v>43844</v>
      </c>
      <c r="O259" s="54"/>
      <c r="P259" s="54"/>
      <c r="Q259" s="198"/>
      <c r="R259" s="37" t="s">
        <v>848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147</v>
      </c>
      <c r="B260" s="161">
        <v>43752</v>
      </c>
      <c r="C260" s="161"/>
      <c r="D260" s="162" t="s">
        <v>760</v>
      </c>
      <c r="E260" s="163" t="s">
        <v>545</v>
      </c>
      <c r="F260" s="163">
        <v>277.5</v>
      </c>
      <c r="G260" s="163"/>
      <c r="H260" s="163">
        <v>333</v>
      </c>
      <c r="I260" s="165">
        <v>333</v>
      </c>
      <c r="J260" s="135" t="s">
        <v>761</v>
      </c>
      <c r="K260" s="136">
        <f t="shared" si="108"/>
        <v>55.5</v>
      </c>
      <c r="L260" s="137">
        <f t="shared" si="109"/>
        <v>0.2</v>
      </c>
      <c r="M260" s="132" t="s">
        <v>547</v>
      </c>
      <c r="N260" s="138">
        <v>43846</v>
      </c>
      <c r="O260" s="54"/>
      <c r="P260" s="54"/>
      <c r="Q260" s="198"/>
      <c r="R260" s="37" t="s">
        <v>850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148</v>
      </c>
      <c r="B261" s="161">
        <v>43752</v>
      </c>
      <c r="C261" s="161"/>
      <c r="D261" s="162" t="s">
        <v>762</v>
      </c>
      <c r="E261" s="163" t="s">
        <v>545</v>
      </c>
      <c r="F261" s="163">
        <v>930</v>
      </c>
      <c r="G261" s="163"/>
      <c r="H261" s="163">
        <v>1165</v>
      </c>
      <c r="I261" s="165">
        <v>1200</v>
      </c>
      <c r="J261" s="135" t="s">
        <v>763</v>
      </c>
      <c r="K261" s="136">
        <f t="shared" si="108"/>
        <v>235</v>
      </c>
      <c r="L261" s="137">
        <f t="shared" si="109"/>
        <v>0.25268817204301075</v>
      </c>
      <c r="M261" s="132" t="s">
        <v>547</v>
      </c>
      <c r="N261" s="138">
        <v>43847</v>
      </c>
      <c r="O261" s="54"/>
      <c r="P261" s="54"/>
      <c r="Q261" s="198"/>
      <c r="R261" s="37" t="s">
        <v>848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149</v>
      </c>
      <c r="B262" s="161">
        <v>43753</v>
      </c>
      <c r="C262" s="161"/>
      <c r="D262" s="162" t="s">
        <v>764</v>
      </c>
      <c r="E262" s="163" t="s">
        <v>545</v>
      </c>
      <c r="F262" s="133">
        <v>111</v>
      </c>
      <c r="G262" s="163"/>
      <c r="H262" s="163">
        <v>141</v>
      </c>
      <c r="I262" s="165">
        <v>141</v>
      </c>
      <c r="J262" s="135" t="s">
        <v>765</v>
      </c>
      <c r="K262" s="136">
        <f t="shared" si="108"/>
        <v>30</v>
      </c>
      <c r="L262" s="137">
        <f t="shared" si="109"/>
        <v>0.27027027027027029</v>
      </c>
      <c r="M262" s="132" t="s">
        <v>547</v>
      </c>
      <c r="N262" s="138">
        <v>44328</v>
      </c>
      <c r="O262" s="54"/>
      <c r="P262" s="54"/>
      <c r="Q262" s="198"/>
      <c r="R262" s="37" t="s">
        <v>848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150</v>
      </c>
      <c r="B263" s="161">
        <v>43753</v>
      </c>
      <c r="C263" s="161"/>
      <c r="D263" s="162" t="s">
        <v>766</v>
      </c>
      <c r="E263" s="163" t="s">
        <v>545</v>
      </c>
      <c r="F263" s="133">
        <v>296</v>
      </c>
      <c r="G263" s="163"/>
      <c r="H263" s="163">
        <v>370</v>
      </c>
      <c r="I263" s="165">
        <v>370</v>
      </c>
      <c r="J263" s="135" t="s">
        <v>631</v>
      </c>
      <c r="K263" s="136">
        <f t="shared" ref="K263:K288" si="110">H263-F263</f>
        <v>74</v>
      </c>
      <c r="L263" s="137">
        <f t="shared" ref="L263:L288" si="111">K263/F263</f>
        <v>0.25</v>
      </c>
      <c r="M263" s="132" t="s">
        <v>547</v>
      </c>
      <c r="N263" s="138">
        <v>43853</v>
      </c>
      <c r="O263" s="54"/>
      <c r="P263" s="54"/>
      <c r="Q263" s="198"/>
      <c r="R263" s="37" t="s">
        <v>848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151</v>
      </c>
      <c r="B264" s="161">
        <v>43754</v>
      </c>
      <c r="C264" s="161"/>
      <c r="D264" s="162" t="s">
        <v>767</v>
      </c>
      <c r="E264" s="163" t="s">
        <v>545</v>
      </c>
      <c r="F264" s="133">
        <v>300</v>
      </c>
      <c r="G264" s="163"/>
      <c r="H264" s="163">
        <v>382.5</v>
      </c>
      <c r="I264" s="165">
        <v>344</v>
      </c>
      <c r="J264" s="135" t="s">
        <v>768</v>
      </c>
      <c r="K264" s="136">
        <f t="shared" si="110"/>
        <v>82.5</v>
      </c>
      <c r="L264" s="137">
        <f t="shared" si="111"/>
        <v>0.27500000000000002</v>
      </c>
      <c r="M264" s="132" t="s">
        <v>547</v>
      </c>
      <c r="N264" s="138">
        <v>44238</v>
      </c>
      <c r="O264" s="54"/>
      <c r="P264" s="54"/>
      <c r="Q264" s="198"/>
      <c r="R264" s="37" t="s">
        <v>848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152</v>
      </c>
      <c r="B265" s="161">
        <v>43832</v>
      </c>
      <c r="C265" s="161"/>
      <c r="D265" s="162" t="s">
        <v>769</v>
      </c>
      <c r="E265" s="163" t="s">
        <v>545</v>
      </c>
      <c r="F265" s="133">
        <v>495</v>
      </c>
      <c r="G265" s="163"/>
      <c r="H265" s="163">
        <v>595</v>
      </c>
      <c r="I265" s="165">
        <v>590</v>
      </c>
      <c r="J265" s="135" t="s">
        <v>567</v>
      </c>
      <c r="K265" s="136">
        <f t="shared" si="110"/>
        <v>100</v>
      </c>
      <c r="L265" s="137">
        <f t="shared" si="111"/>
        <v>0.20202020202020202</v>
      </c>
      <c r="M265" s="132" t="s">
        <v>547</v>
      </c>
      <c r="N265" s="138">
        <v>44589</v>
      </c>
      <c r="O265" s="54"/>
      <c r="P265" s="54"/>
      <c r="Q265" s="198"/>
      <c r="R265" s="37" t="s">
        <v>848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60">
        <v>153</v>
      </c>
      <c r="B266" s="161">
        <v>43966</v>
      </c>
      <c r="C266" s="161"/>
      <c r="D266" s="162" t="s">
        <v>74</v>
      </c>
      <c r="E266" s="163" t="s">
        <v>545</v>
      </c>
      <c r="F266" s="133">
        <v>67.5</v>
      </c>
      <c r="G266" s="163"/>
      <c r="H266" s="163">
        <v>86</v>
      </c>
      <c r="I266" s="165">
        <v>86</v>
      </c>
      <c r="J266" s="135" t="s">
        <v>770</v>
      </c>
      <c r="K266" s="136">
        <f t="shared" si="110"/>
        <v>18.5</v>
      </c>
      <c r="L266" s="137">
        <f t="shared" si="111"/>
        <v>0.27407407407407408</v>
      </c>
      <c r="M266" s="132" t="s">
        <v>547</v>
      </c>
      <c r="N266" s="138">
        <v>44008</v>
      </c>
      <c r="O266" s="54"/>
      <c r="P266" s="54"/>
      <c r="Q266" s="198"/>
      <c r="R266" s="37" t="s">
        <v>848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154</v>
      </c>
      <c r="B267" s="161">
        <v>44035</v>
      </c>
      <c r="C267" s="161"/>
      <c r="D267" s="162" t="s">
        <v>459</v>
      </c>
      <c r="E267" s="163" t="s">
        <v>545</v>
      </c>
      <c r="F267" s="133">
        <v>231</v>
      </c>
      <c r="G267" s="163"/>
      <c r="H267" s="163">
        <v>281</v>
      </c>
      <c r="I267" s="165">
        <v>281</v>
      </c>
      <c r="J267" s="135" t="s">
        <v>631</v>
      </c>
      <c r="K267" s="136">
        <f t="shared" si="110"/>
        <v>50</v>
      </c>
      <c r="L267" s="137">
        <f t="shared" si="111"/>
        <v>0.21645021645021645</v>
      </c>
      <c r="M267" s="132" t="s">
        <v>547</v>
      </c>
      <c r="N267" s="138">
        <v>44358</v>
      </c>
      <c r="O267" s="54"/>
      <c r="P267" s="54"/>
      <c r="Q267" s="198"/>
      <c r="R267" s="37" t="s">
        <v>848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60">
        <v>155</v>
      </c>
      <c r="B268" s="161">
        <v>44092</v>
      </c>
      <c r="C268" s="161"/>
      <c r="D268" s="162" t="s">
        <v>141</v>
      </c>
      <c r="E268" s="163" t="s">
        <v>545</v>
      </c>
      <c r="F268" s="163">
        <v>206</v>
      </c>
      <c r="G268" s="163"/>
      <c r="H268" s="163">
        <v>248</v>
      </c>
      <c r="I268" s="165">
        <v>248</v>
      </c>
      <c r="J268" s="135" t="s">
        <v>631</v>
      </c>
      <c r="K268" s="136">
        <f t="shared" si="110"/>
        <v>42</v>
      </c>
      <c r="L268" s="137">
        <f t="shared" si="111"/>
        <v>0.20388349514563106</v>
      </c>
      <c r="M268" s="132" t="s">
        <v>547</v>
      </c>
      <c r="N268" s="138">
        <v>44214</v>
      </c>
      <c r="O268" s="54"/>
      <c r="P268" s="54"/>
      <c r="Q268" s="198"/>
      <c r="R268" s="37" t="s">
        <v>848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156</v>
      </c>
      <c r="B269" s="161">
        <v>44140</v>
      </c>
      <c r="C269" s="161"/>
      <c r="D269" s="162" t="s">
        <v>141</v>
      </c>
      <c r="E269" s="163" t="s">
        <v>545</v>
      </c>
      <c r="F269" s="163">
        <v>182.5</v>
      </c>
      <c r="G269" s="163"/>
      <c r="H269" s="163">
        <v>248</v>
      </c>
      <c r="I269" s="165">
        <v>248</v>
      </c>
      <c r="J269" s="135" t="s">
        <v>631</v>
      </c>
      <c r="K269" s="136">
        <f t="shared" si="110"/>
        <v>65.5</v>
      </c>
      <c r="L269" s="137">
        <f t="shared" si="111"/>
        <v>0.35890410958904112</v>
      </c>
      <c r="M269" s="132" t="s">
        <v>547</v>
      </c>
      <c r="N269" s="138">
        <v>44214</v>
      </c>
      <c r="O269" s="54"/>
      <c r="P269" s="54"/>
      <c r="Q269" s="198"/>
      <c r="R269" s="37" t="s">
        <v>848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157</v>
      </c>
      <c r="B270" s="161">
        <v>44140</v>
      </c>
      <c r="C270" s="161"/>
      <c r="D270" s="162" t="s">
        <v>337</v>
      </c>
      <c r="E270" s="163" t="s">
        <v>545</v>
      </c>
      <c r="F270" s="163">
        <v>247.5</v>
      </c>
      <c r="G270" s="163"/>
      <c r="H270" s="163">
        <v>320</v>
      </c>
      <c r="I270" s="165">
        <v>320</v>
      </c>
      <c r="J270" s="135" t="s">
        <v>631</v>
      </c>
      <c r="K270" s="136">
        <f t="shared" si="110"/>
        <v>72.5</v>
      </c>
      <c r="L270" s="137">
        <f t="shared" si="111"/>
        <v>0.29292929292929293</v>
      </c>
      <c r="M270" s="132" t="s">
        <v>547</v>
      </c>
      <c r="N270" s="138">
        <v>44323</v>
      </c>
      <c r="O270" s="54"/>
      <c r="P270" s="54"/>
      <c r="Q270" s="198"/>
      <c r="R270" s="37" t="s">
        <v>848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158</v>
      </c>
      <c r="B271" s="161">
        <v>44140</v>
      </c>
      <c r="C271" s="161"/>
      <c r="D271" s="162" t="s">
        <v>199</v>
      </c>
      <c r="E271" s="163" t="s">
        <v>545</v>
      </c>
      <c r="F271" s="133">
        <v>925</v>
      </c>
      <c r="G271" s="163"/>
      <c r="H271" s="163">
        <v>1095</v>
      </c>
      <c r="I271" s="165">
        <v>1093</v>
      </c>
      <c r="J271" s="135" t="s">
        <v>771</v>
      </c>
      <c r="K271" s="136">
        <f t="shared" si="110"/>
        <v>170</v>
      </c>
      <c r="L271" s="137">
        <f t="shared" si="111"/>
        <v>0.18378378378378379</v>
      </c>
      <c r="M271" s="132" t="s">
        <v>547</v>
      </c>
      <c r="N271" s="138">
        <v>44201</v>
      </c>
      <c r="O271" s="54"/>
      <c r="P271" s="54"/>
      <c r="Q271" s="198"/>
      <c r="R271" s="37" t="s">
        <v>848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159</v>
      </c>
      <c r="B272" s="161">
        <v>44140</v>
      </c>
      <c r="C272" s="161"/>
      <c r="D272" s="162" t="s">
        <v>355</v>
      </c>
      <c r="E272" s="163" t="s">
        <v>545</v>
      </c>
      <c r="F272" s="133">
        <v>332.5</v>
      </c>
      <c r="G272" s="163"/>
      <c r="H272" s="163">
        <v>393</v>
      </c>
      <c r="I272" s="165">
        <v>406</v>
      </c>
      <c r="J272" s="135" t="s">
        <v>772</v>
      </c>
      <c r="K272" s="136">
        <f t="shared" si="110"/>
        <v>60.5</v>
      </c>
      <c r="L272" s="137">
        <f t="shared" si="111"/>
        <v>0.18195488721804512</v>
      </c>
      <c r="M272" s="132" t="s">
        <v>547</v>
      </c>
      <c r="N272" s="138">
        <v>44256</v>
      </c>
      <c r="O272" s="54"/>
      <c r="P272" s="54"/>
      <c r="Q272" s="198"/>
      <c r="R272" s="37" t="s">
        <v>848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160</v>
      </c>
      <c r="B273" s="161">
        <v>44141</v>
      </c>
      <c r="C273" s="161"/>
      <c r="D273" s="162" t="s">
        <v>459</v>
      </c>
      <c r="E273" s="163" t="s">
        <v>545</v>
      </c>
      <c r="F273" s="133">
        <v>231</v>
      </c>
      <c r="G273" s="163"/>
      <c r="H273" s="163">
        <v>281</v>
      </c>
      <c r="I273" s="165">
        <v>281</v>
      </c>
      <c r="J273" s="135" t="s">
        <v>631</v>
      </c>
      <c r="K273" s="136">
        <f t="shared" si="110"/>
        <v>50</v>
      </c>
      <c r="L273" s="137">
        <f t="shared" si="111"/>
        <v>0.21645021645021645</v>
      </c>
      <c r="M273" s="132" t="s">
        <v>547</v>
      </c>
      <c r="N273" s="138">
        <v>44358</v>
      </c>
      <c r="O273" s="54"/>
      <c r="P273" s="54"/>
      <c r="Q273" s="198"/>
      <c r="R273" s="37" t="s">
        <v>848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161</v>
      </c>
      <c r="B274" s="161">
        <v>44187</v>
      </c>
      <c r="C274" s="161"/>
      <c r="D274" s="162" t="s">
        <v>773</v>
      </c>
      <c r="E274" s="163" t="s">
        <v>545</v>
      </c>
      <c r="F274" s="133">
        <v>190</v>
      </c>
      <c r="G274" s="163"/>
      <c r="H274" s="163">
        <v>239</v>
      </c>
      <c r="I274" s="165">
        <v>239</v>
      </c>
      <c r="J274" s="135" t="s">
        <v>774</v>
      </c>
      <c r="K274" s="136">
        <f t="shared" si="110"/>
        <v>49</v>
      </c>
      <c r="L274" s="137">
        <f t="shared" si="111"/>
        <v>0.25789473684210529</v>
      </c>
      <c r="M274" s="132" t="s">
        <v>547</v>
      </c>
      <c r="N274" s="138">
        <v>44844</v>
      </c>
      <c r="O274" s="54"/>
      <c r="P274" s="54"/>
      <c r="Q274" s="198"/>
      <c r="R274" s="37" t="s">
        <v>848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162</v>
      </c>
      <c r="B275" s="161">
        <v>44258</v>
      </c>
      <c r="C275" s="161"/>
      <c r="D275" s="162" t="s">
        <v>769</v>
      </c>
      <c r="E275" s="163" t="s">
        <v>545</v>
      </c>
      <c r="F275" s="133">
        <v>495</v>
      </c>
      <c r="G275" s="163"/>
      <c r="H275" s="163">
        <v>595</v>
      </c>
      <c r="I275" s="165">
        <v>590</v>
      </c>
      <c r="J275" s="135" t="s">
        <v>567</v>
      </c>
      <c r="K275" s="136">
        <f t="shared" si="110"/>
        <v>100</v>
      </c>
      <c r="L275" s="137">
        <f t="shared" si="111"/>
        <v>0.20202020202020202</v>
      </c>
      <c r="M275" s="132" t="s">
        <v>547</v>
      </c>
      <c r="N275" s="138">
        <v>44589</v>
      </c>
      <c r="O275" s="54"/>
      <c r="P275" s="54"/>
      <c r="Q275" s="198"/>
      <c r="R275" s="37" t="s">
        <v>848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163</v>
      </c>
      <c r="B276" s="161">
        <v>44274</v>
      </c>
      <c r="C276" s="161"/>
      <c r="D276" s="162" t="s">
        <v>355</v>
      </c>
      <c r="E276" s="163" t="s">
        <v>545</v>
      </c>
      <c r="F276" s="133">
        <v>355</v>
      </c>
      <c r="G276" s="163"/>
      <c r="H276" s="163">
        <v>422.5</v>
      </c>
      <c r="I276" s="165">
        <v>420</v>
      </c>
      <c r="J276" s="135" t="s">
        <v>775</v>
      </c>
      <c r="K276" s="136">
        <f t="shared" si="110"/>
        <v>67.5</v>
      </c>
      <c r="L276" s="137">
        <f t="shared" si="111"/>
        <v>0.19014084507042253</v>
      </c>
      <c r="M276" s="132" t="s">
        <v>547</v>
      </c>
      <c r="N276" s="138">
        <v>44361</v>
      </c>
      <c r="O276" s="54"/>
      <c r="P276" s="54"/>
      <c r="R276" s="37" t="s">
        <v>848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60">
        <v>164</v>
      </c>
      <c r="B277" s="161">
        <v>44295</v>
      </c>
      <c r="C277" s="161"/>
      <c r="D277" s="162" t="s">
        <v>319</v>
      </c>
      <c r="E277" s="163" t="s">
        <v>545</v>
      </c>
      <c r="F277" s="133">
        <v>555</v>
      </c>
      <c r="G277" s="163"/>
      <c r="H277" s="163">
        <v>663</v>
      </c>
      <c r="I277" s="165">
        <v>663</v>
      </c>
      <c r="J277" s="135" t="s">
        <v>776</v>
      </c>
      <c r="K277" s="136">
        <f t="shared" si="110"/>
        <v>108</v>
      </c>
      <c r="L277" s="137">
        <f t="shared" si="111"/>
        <v>0.19459459459459461</v>
      </c>
      <c r="M277" s="132" t="s">
        <v>547</v>
      </c>
      <c r="N277" s="138">
        <v>44321</v>
      </c>
      <c r="O277" s="54"/>
      <c r="P277" s="54"/>
      <c r="Q277" s="198"/>
      <c r="R277" s="37" t="s">
        <v>848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165</v>
      </c>
      <c r="B278" s="161">
        <v>44308</v>
      </c>
      <c r="C278" s="161"/>
      <c r="D278" s="162" t="s">
        <v>740</v>
      </c>
      <c r="E278" s="163" t="s">
        <v>545</v>
      </c>
      <c r="F278" s="133">
        <v>126.5</v>
      </c>
      <c r="G278" s="163"/>
      <c r="H278" s="163">
        <v>155</v>
      </c>
      <c r="I278" s="165">
        <v>155</v>
      </c>
      <c r="J278" s="135" t="s">
        <v>631</v>
      </c>
      <c r="K278" s="136">
        <f t="shared" si="110"/>
        <v>28.5</v>
      </c>
      <c r="L278" s="137">
        <f t="shared" si="111"/>
        <v>0.22529644268774704</v>
      </c>
      <c r="M278" s="132" t="s">
        <v>547</v>
      </c>
      <c r="N278" s="138">
        <v>44362</v>
      </c>
      <c r="O278" s="54"/>
      <c r="P278" s="54"/>
      <c r="R278" s="37" t="s">
        <v>848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39">
        <v>166</v>
      </c>
      <c r="B279" s="170">
        <v>44368</v>
      </c>
      <c r="C279" s="170"/>
      <c r="D279" s="141" t="s">
        <v>777</v>
      </c>
      <c r="E279" s="143" t="s">
        <v>545</v>
      </c>
      <c r="F279" s="171">
        <v>287.5</v>
      </c>
      <c r="G279" s="143"/>
      <c r="H279" s="143">
        <v>245</v>
      </c>
      <c r="I279" s="144">
        <v>344</v>
      </c>
      <c r="J279" s="145" t="s">
        <v>778</v>
      </c>
      <c r="K279" s="146">
        <f t="shared" si="110"/>
        <v>-42.5</v>
      </c>
      <c r="L279" s="147">
        <f t="shared" si="111"/>
        <v>-0.14782608695652175</v>
      </c>
      <c r="M279" s="143" t="s">
        <v>557</v>
      </c>
      <c r="N279" s="140">
        <v>44508</v>
      </c>
      <c r="O279" s="54"/>
      <c r="P279" s="54"/>
      <c r="R279" s="37" t="s">
        <v>848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60">
        <v>167</v>
      </c>
      <c r="B280" s="161">
        <v>44368</v>
      </c>
      <c r="C280" s="161"/>
      <c r="D280" s="162" t="s">
        <v>459</v>
      </c>
      <c r="E280" s="163" t="s">
        <v>545</v>
      </c>
      <c r="F280" s="133">
        <v>241</v>
      </c>
      <c r="G280" s="163"/>
      <c r="H280" s="163">
        <v>298</v>
      </c>
      <c r="I280" s="165">
        <v>320</v>
      </c>
      <c r="J280" s="135" t="s">
        <v>631</v>
      </c>
      <c r="K280" s="136">
        <f t="shared" si="110"/>
        <v>57</v>
      </c>
      <c r="L280" s="137">
        <f t="shared" si="111"/>
        <v>0.23651452282157676</v>
      </c>
      <c r="M280" s="132" t="s">
        <v>547</v>
      </c>
      <c r="N280" s="138">
        <v>44802</v>
      </c>
      <c r="O280" s="54"/>
      <c r="P280" s="54"/>
      <c r="R280" s="37" t="s">
        <v>848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168</v>
      </c>
      <c r="B281" s="161">
        <v>44406</v>
      </c>
      <c r="C281" s="161"/>
      <c r="D281" s="162" t="s">
        <v>740</v>
      </c>
      <c r="E281" s="163" t="s">
        <v>545</v>
      </c>
      <c r="F281" s="133">
        <v>162.5</v>
      </c>
      <c r="G281" s="163"/>
      <c r="H281" s="163">
        <v>200</v>
      </c>
      <c r="I281" s="165">
        <v>200</v>
      </c>
      <c r="J281" s="135" t="s">
        <v>631</v>
      </c>
      <c r="K281" s="136">
        <f t="shared" si="110"/>
        <v>37.5</v>
      </c>
      <c r="L281" s="137">
        <f t="shared" si="111"/>
        <v>0.23076923076923078</v>
      </c>
      <c r="M281" s="132" t="s">
        <v>547</v>
      </c>
      <c r="N281" s="138">
        <v>44802</v>
      </c>
      <c r="O281" s="54"/>
      <c r="P281" s="54"/>
      <c r="R281" s="37" t="s">
        <v>848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0">
        <v>169</v>
      </c>
      <c r="B282" s="161">
        <v>44462</v>
      </c>
      <c r="C282" s="161"/>
      <c r="D282" s="162" t="s">
        <v>423</v>
      </c>
      <c r="E282" s="163" t="s">
        <v>545</v>
      </c>
      <c r="F282" s="133">
        <v>1235</v>
      </c>
      <c r="G282" s="163"/>
      <c r="H282" s="163">
        <v>1505</v>
      </c>
      <c r="I282" s="165">
        <v>1500</v>
      </c>
      <c r="J282" s="135" t="s">
        <v>631</v>
      </c>
      <c r="K282" s="136">
        <f t="shared" si="110"/>
        <v>270</v>
      </c>
      <c r="L282" s="137">
        <f t="shared" si="111"/>
        <v>0.21862348178137653</v>
      </c>
      <c r="M282" s="132" t="s">
        <v>547</v>
      </c>
      <c r="N282" s="138">
        <v>44564</v>
      </c>
      <c r="O282" s="54"/>
      <c r="P282" s="54"/>
      <c r="R282" s="37" t="s">
        <v>848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170</v>
      </c>
      <c r="B283" s="161">
        <v>44480</v>
      </c>
      <c r="C283" s="161"/>
      <c r="D283" s="162" t="s">
        <v>779</v>
      </c>
      <c r="E283" s="163" t="s">
        <v>545</v>
      </c>
      <c r="F283" s="133">
        <v>58.75</v>
      </c>
      <c r="G283" s="163"/>
      <c r="H283" s="163">
        <v>64.25</v>
      </c>
      <c r="I283" s="165"/>
      <c r="J283" s="135" t="s">
        <v>631</v>
      </c>
      <c r="K283" s="136">
        <f t="shared" si="110"/>
        <v>5.5</v>
      </c>
      <c r="L283" s="137">
        <f t="shared" si="111"/>
        <v>9.3617021276595741E-2</v>
      </c>
      <c r="M283" s="132" t="s">
        <v>547</v>
      </c>
      <c r="N283" s="138">
        <v>45322</v>
      </c>
      <c r="O283" s="54"/>
      <c r="P283" s="54"/>
      <c r="R283" s="37" t="s">
        <v>848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29">
        <v>171</v>
      </c>
      <c r="B284" s="130">
        <v>44481</v>
      </c>
      <c r="C284" s="130"/>
      <c r="D284" s="131" t="s">
        <v>273</v>
      </c>
      <c r="E284" s="132" t="s">
        <v>545</v>
      </c>
      <c r="F284" s="133">
        <v>315</v>
      </c>
      <c r="G284" s="132"/>
      <c r="H284" s="132">
        <v>335</v>
      </c>
      <c r="I284" s="134">
        <v>380</v>
      </c>
      <c r="J284" s="135" t="s">
        <v>821</v>
      </c>
      <c r="K284" s="136">
        <f t="shared" si="110"/>
        <v>20</v>
      </c>
      <c r="L284" s="137">
        <f t="shared" si="111"/>
        <v>6.3492063492063489E-2</v>
      </c>
      <c r="M284" s="132" t="s">
        <v>547</v>
      </c>
      <c r="N284" s="138">
        <v>45297</v>
      </c>
      <c r="O284" s="54"/>
      <c r="P284" s="54"/>
      <c r="R284" s="37" t="s">
        <v>848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29">
        <v>172</v>
      </c>
      <c r="B285" s="130">
        <v>44481</v>
      </c>
      <c r="C285" s="130"/>
      <c r="D285" s="131" t="s">
        <v>780</v>
      </c>
      <c r="E285" s="132" t="s">
        <v>545</v>
      </c>
      <c r="F285" s="133">
        <v>45.5</v>
      </c>
      <c r="G285" s="132"/>
      <c r="H285" s="132">
        <v>56.5</v>
      </c>
      <c r="I285" s="134">
        <v>56</v>
      </c>
      <c r="J285" s="135" t="s">
        <v>631</v>
      </c>
      <c r="K285" s="136">
        <f t="shared" si="110"/>
        <v>11</v>
      </c>
      <c r="L285" s="137">
        <f t="shared" si="111"/>
        <v>0.24175824175824176</v>
      </c>
      <c r="M285" s="132" t="s">
        <v>547</v>
      </c>
      <c r="N285" s="138">
        <v>44881</v>
      </c>
      <c r="O285" s="54"/>
      <c r="P285" s="54"/>
      <c r="R285" s="37"/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29">
        <v>173</v>
      </c>
      <c r="B286" s="130">
        <v>44551</v>
      </c>
      <c r="C286" s="130"/>
      <c r="D286" s="131" t="s">
        <v>128</v>
      </c>
      <c r="E286" s="132" t="s">
        <v>545</v>
      </c>
      <c r="F286" s="133">
        <v>2300</v>
      </c>
      <c r="G286" s="132"/>
      <c r="H286" s="132">
        <f>(2820+2200)/2</f>
        <v>2510</v>
      </c>
      <c r="I286" s="134">
        <v>3000</v>
      </c>
      <c r="J286" s="135" t="s">
        <v>781</v>
      </c>
      <c r="K286" s="136">
        <f t="shared" si="110"/>
        <v>210</v>
      </c>
      <c r="L286" s="137">
        <f t="shared" si="111"/>
        <v>9.1304347826086957E-2</v>
      </c>
      <c r="M286" s="132" t="s">
        <v>547</v>
      </c>
      <c r="N286" s="138">
        <v>44649</v>
      </c>
      <c r="O286" s="54"/>
      <c r="P286" s="54"/>
      <c r="R286" s="37"/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29">
        <v>174</v>
      </c>
      <c r="B287" s="130">
        <v>44606</v>
      </c>
      <c r="C287" s="130"/>
      <c r="D287" s="131" t="s">
        <v>413</v>
      </c>
      <c r="E287" s="132" t="s">
        <v>545</v>
      </c>
      <c r="F287" s="133">
        <v>635</v>
      </c>
      <c r="G287" s="132"/>
      <c r="H287" s="132">
        <v>700</v>
      </c>
      <c r="I287" s="134">
        <v>764</v>
      </c>
      <c r="J287" s="135" t="s">
        <v>806</v>
      </c>
      <c r="K287" s="136">
        <f t="shared" si="110"/>
        <v>65</v>
      </c>
      <c r="L287" s="137">
        <f t="shared" si="111"/>
        <v>0.10236220472440945</v>
      </c>
      <c r="M287" s="132" t="s">
        <v>547</v>
      </c>
      <c r="N287" s="138">
        <v>45159</v>
      </c>
      <c r="O287" s="54"/>
      <c r="P287" s="54"/>
      <c r="R287" s="37"/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29">
        <v>175</v>
      </c>
      <c r="B288" s="130">
        <v>44613</v>
      </c>
      <c r="C288" s="130"/>
      <c r="D288" s="131" t="s">
        <v>423</v>
      </c>
      <c r="E288" s="132" t="s">
        <v>545</v>
      </c>
      <c r="F288" s="133">
        <v>1255</v>
      </c>
      <c r="G288" s="132"/>
      <c r="H288" s="132">
        <v>1515</v>
      </c>
      <c r="I288" s="134">
        <v>1510</v>
      </c>
      <c r="J288" s="135" t="s">
        <v>631</v>
      </c>
      <c r="K288" s="136">
        <f t="shared" si="110"/>
        <v>260</v>
      </c>
      <c r="L288" s="137">
        <f t="shared" si="111"/>
        <v>0.20717131474103587</v>
      </c>
      <c r="M288" s="132" t="s">
        <v>547</v>
      </c>
      <c r="N288" s="138">
        <v>44834</v>
      </c>
      <c r="O288" s="54"/>
      <c r="P288" s="54"/>
      <c r="R288" s="37"/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8" ht="12.75" customHeight="1">
      <c r="A289" s="259">
        <v>176</v>
      </c>
      <c r="B289" s="250">
        <v>44670</v>
      </c>
      <c r="C289" s="250"/>
      <c r="D289" s="251" t="s">
        <v>510</v>
      </c>
      <c r="E289" s="252" t="s">
        <v>545</v>
      </c>
      <c r="F289" s="253">
        <v>445</v>
      </c>
      <c r="G289" s="253"/>
      <c r="H289" s="253">
        <v>460</v>
      </c>
      <c r="I289" s="253">
        <v>553</v>
      </c>
      <c r="J289" s="254" t="s">
        <v>841</v>
      </c>
      <c r="K289" s="255">
        <f t="shared" ref="K289" si="112">H289-F289</f>
        <v>15</v>
      </c>
      <c r="L289" s="256">
        <f t="shared" ref="L289" si="113">K289/F289</f>
        <v>3.3707865168539325E-2</v>
      </c>
      <c r="M289" s="257" t="s">
        <v>564</v>
      </c>
      <c r="N289" s="258">
        <v>45397</v>
      </c>
      <c r="O289" s="54"/>
      <c r="P289" s="54"/>
      <c r="R289" s="37"/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8" ht="12.75" customHeight="1">
      <c r="A290" s="160">
        <v>177</v>
      </c>
      <c r="B290" s="161">
        <v>44746</v>
      </c>
      <c r="C290" s="161"/>
      <c r="D290" s="162" t="s">
        <v>782</v>
      </c>
      <c r="E290" s="163" t="s">
        <v>545</v>
      </c>
      <c r="F290" s="163">
        <v>207.5</v>
      </c>
      <c r="G290" s="163"/>
      <c r="H290" s="163">
        <v>254</v>
      </c>
      <c r="I290" s="165">
        <v>254</v>
      </c>
      <c r="J290" s="135" t="s">
        <v>631</v>
      </c>
      <c r="K290" s="136">
        <f t="shared" ref="K290:K300" si="114">H290-F290</f>
        <v>46.5</v>
      </c>
      <c r="L290" s="137">
        <f t="shared" ref="L290:L300" si="115">K290/F290</f>
        <v>0.22409638554216868</v>
      </c>
      <c r="M290" s="132" t="s">
        <v>547</v>
      </c>
      <c r="N290" s="138">
        <v>44792</v>
      </c>
      <c r="O290" s="54"/>
      <c r="P290" s="54"/>
      <c r="R290" s="37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8" ht="12.75" customHeight="1">
      <c r="A291" s="160">
        <v>178</v>
      </c>
      <c r="B291" s="161">
        <v>44775</v>
      </c>
      <c r="C291" s="161"/>
      <c r="D291" s="162" t="s">
        <v>461</v>
      </c>
      <c r="E291" s="163" t="s">
        <v>545</v>
      </c>
      <c r="F291" s="163">
        <v>31.25</v>
      </c>
      <c r="G291" s="163"/>
      <c r="H291" s="163">
        <v>38.75</v>
      </c>
      <c r="I291" s="165">
        <v>38</v>
      </c>
      <c r="J291" s="135" t="s">
        <v>631</v>
      </c>
      <c r="K291" s="136">
        <f t="shared" si="114"/>
        <v>7.5</v>
      </c>
      <c r="L291" s="137">
        <f t="shared" si="115"/>
        <v>0.24</v>
      </c>
      <c r="M291" s="132" t="s">
        <v>547</v>
      </c>
      <c r="N291" s="138">
        <v>44844</v>
      </c>
      <c r="O291" s="54"/>
      <c r="P291" s="54"/>
      <c r="R291" s="37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8" ht="12.75" customHeight="1">
      <c r="A292" s="160">
        <v>179</v>
      </c>
      <c r="B292" s="161">
        <v>44841</v>
      </c>
      <c r="C292" s="161"/>
      <c r="D292" s="162" t="s">
        <v>783</v>
      </c>
      <c r="E292" s="163" t="s">
        <v>545</v>
      </c>
      <c r="F292" s="133">
        <v>665</v>
      </c>
      <c r="G292" s="163"/>
      <c r="H292" s="163">
        <v>807.5</v>
      </c>
      <c r="I292" s="165">
        <v>840</v>
      </c>
      <c r="J292" s="135" t="s">
        <v>781</v>
      </c>
      <c r="K292" s="136">
        <f t="shared" si="114"/>
        <v>142.5</v>
      </c>
      <c r="L292" s="137">
        <f t="shared" si="115"/>
        <v>0.21428571428571427</v>
      </c>
      <c r="M292" s="132" t="s">
        <v>547</v>
      </c>
      <c r="N292" s="138">
        <v>45097</v>
      </c>
      <c r="O292" s="54"/>
      <c r="P292" s="54"/>
      <c r="R292" s="37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8" ht="12.75" customHeight="1">
      <c r="A293" s="160">
        <v>180</v>
      </c>
      <c r="B293" s="161">
        <v>44844</v>
      </c>
      <c r="C293" s="161"/>
      <c r="D293" s="162" t="s">
        <v>415</v>
      </c>
      <c r="E293" s="163" t="s">
        <v>545</v>
      </c>
      <c r="F293" s="133">
        <v>227.5</v>
      </c>
      <c r="G293" s="163"/>
      <c r="H293" s="163">
        <v>270</v>
      </c>
      <c r="I293" s="165">
        <v>291</v>
      </c>
      <c r="J293" s="135" t="s">
        <v>808</v>
      </c>
      <c r="K293" s="136">
        <f t="shared" si="114"/>
        <v>42.5</v>
      </c>
      <c r="L293" s="137">
        <f t="shared" si="115"/>
        <v>0.18681318681318682</v>
      </c>
      <c r="M293" s="132" t="s">
        <v>547</v>
      </c>
      <c r="N293" s="138">
        <v>45160</v>
      </c>
      <c r="O293" s="54"/>
      <c r="P293" s="54"/>
      <c r="R293" s="37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8" ht="12.75" customHeight="1">
      <c r="A294" s="160">
        <v>181</v>
      </c>
      <c r="B294" s="161">
        <v>44845</v>
      </c>
      <c r="C294" s="161"/>
      <c r="D294" s="162" t="s">
        <v>413</v>
      </c>
      <c r="E294" s="163" t="s">
        <v>545</v>
      </c>
      <c r="F294" s="133">
        <v>555</v>
      </c>
      <c r="G294" s="163"/>
      <c r="H294" s="163">
        <v>700</v>
      </c>
      <c r="I294" s="165">
        <v>765</v>
      </c>
      <c r="J294" s="135" t="s">
        <v>807</v>
      </c>
      <c r="K294" s="136">
        <f t="shared" si="114"/>
        <v>145</v>
      </c>
      <c r="L294" s="137">
        <f t="shared" si="115"/>
        <v>0.26126126126126126</v>
      </c>
      <c r="M294" s="132" t="s">
        <v>547</v>
      </c>
      <c r="N294" s="138">
        <v>45159</v>
      </c>
      <c r="O294" s="54"/>
      <c r="P294" s="54"/>
      <c r="R294" s="37"/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8" ht="12.75" customHeight="1">
      <c r="A295" s="160">
        <v>182</v>
      </c>
      <c r="B295" s="161">
        <v>44981</v>
      </c>
      <c r="C295" s="161"/>
      <c r="D295" s="162" t="s">
        <v>428</v>
      </c>
      <c r="E295" s="163" t="s">
        <v>545</v>
      </c>
      <c r="F295" s="133">
        <v>1675</v>
      </c>
      <c r="G295" s="163"/>
      <c r="H295" s="163">
        <v>2080</v>
      </c>
      <c r="I295" s="165">
        <v>2080</v>
      </c>
      <c r="J295" s="135" t="s">
        <v>631</v>
      </c>
      <c r="K295" s="136">
        <f t="shared" si="114"/>
        <v>405</v>
      </c>
      <c r="L295" s="137">
        <f t="shared" si="115"/>
        <v>0.2417910447761194</v>
      </c>
      <c r="M295" s="132" t="s">
        <v>547</v>
      </c>
      <c r="N295" s="138">
        <v>45119</v>
      </c>
      <c r="O295" s="54"/>
      <c r="P295" s="54"/>
      <c r="R295" s="37" t="s">
        <v>851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8" ht="12.75" customHeight="1">
      <c r="A296" s="160">
        <v>183</v>
      </c>
      <c r="B296" s="161">
        <v>44986</v>
      </c>
      <c r="C296" s="161"/>
      <c r="D296" s="162" t="s">
        <v>461</v>
      </c>
      <c r="E296" s="163" t="s">
        <v>545</v>
      </c>
      <c r="F296" s="133">
        <v>57.5</v>
      </c>
      <c r="G296" s="163"/>
      <c r="H296" s="163">
        <v>120</v>
      </c>
      <c r="I296" s="165">
        <v>120</v>
      </c>
      <c r="J296" s="135" t="s">
        <v>631</v>
      </c>
      <c r="K296" s="136">
        <f t="shared" si="114"/>
        <v>62.5</v>
      </c>
      <c r="L296" s="137">
        <f t="shared" si="115"/>
        <v>1.0869565217391304</v>
      </c>
      <c r="M296" s="132" t="s">
        <v>547</v>
      </c>
      <c r="N296" s="138">
        <v>45049</v>
      </c>
      <c r="O296" s="54"/>
      <c r="P296" s="54"/>
      <c r="R296" s="37" t="s">
        <v>851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8" ht="12.75" customHeight="1">
      <c r="A297" s="160">
        <v>184</v>
      </c>
      <c r="B297" s="161">
        <v>45008</v>
      </c>
      <c r="C297" s="161"/>
      <c r="D297" s="162" t="s">
        <v>475</v>
      </c>
      <c r="E297" s="163" t="s">
        <v>545</v>
      </c>
      <c r="F297" s="133">
        <v>2765</v>
      </c>
      <c r="G297" s="163"/>
      <c r="H297" s="163">
        <v>3547.5</v>
      </c>
      <c r="I297" s="165">
        <v>3523</v>
      </c>
      <c r="J297" s="135" t="s">
        <v>631</v>
      </c>
      <c r="K297" s="136">
        <f t="shared" si="114"/>
        <v>782.5</v>
      </c>
      <c r="L297" s="137">
        <f t="shared" si="115"/>
        <v>0.28300180831826399</v>
      </c>
      <c r="M297" s="132" t="s">
        <v>547</v>
      </c>
      <c r="N297" s="138">
        <v>45177</v>
      </c>
      <c r="O297" s="54"/>
      <c r="P297" s="54"/>
      <c r="R297" s="37" t="s">
        <v>851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8" ht="12.75" customHeight="1">
      <c r="A298" s="160">
        <v>185</v>
      </c>
      <c r="B298" s="161">
        <v>45027</v>
      </c>
      <c r="C298" s="161"/>
      <c r="D298" s="162" t="s">
        <v>784</v>
      </c>
      <c r="E298" s="163" t="s">
        <v>545</v>
      </c>
      <c r="F298" s="163">
        <v>460</v>
      </c>
      <c r="G298" s="163"/>
      <c r="H298" s="163">
        <v>825</v>
      </c>
      <c r="I298" s="165">
        <v>810</v>
      </c>
      <c r="J298" s="135" t="s">
        <v>631</v>
      </c>
      <c r="K298" s="136">
        <f t="shared" si="114"/>
        <v>365</v>
      </c>
      <c r="L298" s="137">
        <f t="shared" si="115"/>
        <v>0.79347826086956519</v>
      </c>
      <c r="M298" s="132" t="s">
        <v>547</v>
      </c>
      <c r="N298" s="138">
        <v>45155</v>
      </c>
      <c r="O298" s="54"/>
      <c r="P298" s="54"/>
      <c r="R298" s="37" t="s">
        <v>851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8" ht="12.75" customHeight="1">
      <c r="A299" s="160">
        <v>186</v>
      </c>
      <c r="B299" s="161">
        <v>45050</v>
      </c>
      <c r="C299" s="161"/>
      <c r="D299" s="162" t="s">
        <v>41</v>
      </c>
      <c r="E299" s="163" t="s">
        <v>545</v>
      </c>
      <c r="F299" s="163">
        <v>3630</v>
      </c>
      <c r="G299" s="163"/>
      <c r="H299" s="163">
        <v>5150</v>
      </c>
      <c r="I299" s="165">
        <v>5040</v>
      </c>
      <c r="J299" s="135" t="s">
        <v>631</v>
      </c>
      <c r="K299" s="136">
        <f t="shared" si="114"/>
        <v>1520</v>
      </c>
      <c r="L299" s="137">
        <f t="shared" si="115"/>
        <v>0.41873278236914602</v>
      </c>
      <c r="M299" s="132" t="s">
        <v>547</v>
      </c>
      <c r="N299" s="138">
        <v>45344</v>
      </c>
      <c r="O299" s="54"/>
      <c r="P299" s="54"/>
      <c r="R299" s="37" t="s">
        <v>851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8" ht="12.75" customHeight="1">
      <c r="A300" s="160">
        <v>187</v>
      </c>
      <c r="B300" s="161">
        <v>45075</v>
      </c>
      <c r="C300" s="161"/>
      <c r="D300" s="162" t="s">
        <v>785</v>
      </c>
      <c r="E300" s="163" t="s">
        <v>545</v>
      </c>
      <c r="F300" s="133">
        <v>585</v>
      </c>
      <c r="G300" s="163"/>
      <c r="H300" s="163">
        <v>732</v>
      </c>
      <c r="I300" s="165">
        <v>732</v>
      </c>
      <c r="J300" s="135" t="s">
        <v>631</v>
      </c>
      <c r="K300" s="136">
        <f t="shared" si="114"/>
        <v>147</v>
      </c>
      <c r="L300" s="137">
        <f t="shared" si="115"/>
        <v>0.25128205128205128</v>
      </c>
      <c r="M300" s="132" t="s">
        <v>547</v>
      </c>
      <c r="N300" s="138">
        <v>45152</v>
      </c>
      <c r="O300" s="54"/>
      <c r="P300" s="54"/>
      <c r="R300" s="37" t="s">
        <v>851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  <c r="AF300" s="37"/>
      <c r="AG300" s="54"/>
      <c r="AI300" s="37"/>
      <c r="AK300" s="37"/>
      <c r="AL300" s="54"/>
    </row>
    <row r="301" spans="1:38" ht="12.75" customHeight="1">
      <c r="A301" s="160">
        <v>188</v>
      </c>
      <c r="B301" s="161">
        <v>45078</v>
      </c>
      <c r="C301" s="161"/>
      <c r="D301" s="162" t="s">
        <v>500</v>
      </c>
      <c r="E301" s="163" t="s">
        <v>545</v>
      </c>
      <c r="F301" s="133">
        <v>3310</v>
      </c>
      <c r="G301" s="163"/>
      <c r="H301" s="163">
        <v>4300</v>
      </c>
      <c r="I301" s="165">
        <v>4300</v>
      </c>
      <c r="J301" s="135" t="s">
        <v>631</v>
      </c>
      <c r="K301" s="136">
        <f t="shared" ref="K301" si="116">H301-F301</f>
        <v>990</v>
      </c>
      <c r="L301" s="137">
        <f t="shared" ref="L301" si="117">K301/F301</f>
        <v>0.29909365558912387</v>
      </c>
      <c r="M301" s="132" t="s">
        <v>547</v>
      </c>
      <c r="N301" s="138">
        <v>45436</v>
      </c>
      <c r="O301" s="54"/>
      <c r="P301" s="54"/>
      <c r="R301" s="37" t="s">
        <v>851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  <c r="AF301" s="37"/>
      <c r="AG301" s="54"/>
      <c r="AI301" s="37"/>
      <c r="AK301" s="37"/>
      <c r="AL301" s="54"/>
    </row>
    <row r="302" spans="1:38" ht="12.75" customHeight="1">
      <c r="A302" s="160">
        <v>189</v>
      </c>
      <c r="B302" s="161">
        <v>45103</v>
      </c>
      <c r="C302" s="161"/>
      <c r="D302" s="162" t="s">
        <v>803</v>
      </c>
      <c r="E302" s="163" t="s">
        <v>545</v>
      </c>
      <c r="F302" s="133">
        <v>282.5</v>
      </c>
      <c r="G302" s="163"/>
      <c r="H302" s="163">
        <v>383</v>
      </c>
      <c r="I302" s="165">
        <v>383</v>
      </c>
      <c r="J302" s="135" t="s">
        <v>631</v>
      </c>
      <c r="K302" s="136">
        <f>H302-F302</f>
        <v>100.5</v>
      </c>
      <c r="L302" s="137">
        <f>K302/F302</f>
        <v>0.35575221238938054</v>
      </c>
      <c r="M302" s="132" t="s">
        <v>547</v>
      </c>
      <c r="N302" s="138">
        <v>45265</v>
      </c>
      <c r="O302" s="54"/>
      <c r="P302" s="54"/>
      <c r="R302" s="37" t="s">
        <v>851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  <c r="AF302" s="37"/>
      <c r="AG302" s="54"/>
      <c r="AI302" s="37"/>
      <c r="AK302" s="37"/>
      <c r="AL302" s="54"/>
    </row>
    <row r="303" spans="1:38" ht="12.75" customHeight="1">
      <c r="A303" s="160">
        <v>190</v>
      </c>
      <c r="B303" s="161">
        <v>45120</v>
      </c>
      <c r="C303" s="161"/>
      <c r="D303" s="162" t="s">
        <v>499</v>
      </c>
      <c r="E303" s="163" t="s">
        <v>545</v>
      </c>
      <c r="F303" s="133">
        <v>2312.5</v>
      </c>
      <c r="G303" s="163"/>
      <c r="H303" s="163">
        <v>2935</v>
      </c>
      <c r="I303" s="165">
        <v>2935</v>
      </c>
      <c r="J303" s="135" t="s">
        <v>631</v>
      </c>
      <c r="K303" s="136">
        <f>H303-F303</f>
        <v>622.5</v>
      </c>
      <c r="L303" s="137">
        <f>K303/F303</f>
        <v>0.26918918918918922</v>
      </c>
      <c r="M303" s="132" t="s">
        <v>547</v>
      </c>
      <c r="N303" s="138">
        <v>45177</v>
      </c>
      <c r="O303" s="54"/>
      <c r="P303" s="54"/>
      <c r="R303" s="37" t="s">
        <v>851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  <c r="AF303" s="37"/>
      <c r="AG303" s="54"/>
      <c r="AI303" s="37"/>
      <c r="AK303" s="37"/>
      <c r="AL303" s="54"/>
    </row>
    <row r="304" spans="1:38" ht="12.75" customHeight="1">
      <c r="A304" s="160">
        <v>191</v>
      </c>
      <c r="B304" s="161">
        <v>45125</v>
      </c>
      <c r="C304" s="161"/>
      <c r="D304" s="162" t="s">
        <v>199</v>
      </c>
      <c r="E304" s="163" t="s">
        <v>545</v>
      </c>
      <c r="F304" s="133">
        <v>3980</v>
      </c>
      <c r="G304" s="163"/>
      <c r="H304" s="163">
        <v>4895</v>
      </c>
      <c r="I304" s="165">
        <v>4895</v>
      </c>
      <c r="J304" s="135" t="s">
        <v>631</v>
      </c>
      <c r="K304" s="136">
        <f>H304-F304</f>
        <v>915</v>
      </c>
      <c r="L304" s="137">
        <f>K304/F304</f>
        <v>0.22989949748743718</v>
      </c>
      <c r="M304" s="132" t="s">
        <v>547</v>
      </c>
      <c r="N304" s="138">
        <v>45155</v>
      </c>
      <c r="O304" s="54"/>
      <c r="P304" s="54"/>
      <c r="R304" s="37" t="s">
        <v>851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  <c r="AG304" s="54"/>
      <c r="AI304" s="37"/>
      <c r="AL304" s="54"/>
    </row>
    <row r="305" spans="1:38" ht="12.75" customHeight="1">
      <c r="A305" s="160">
        <v>192</v>
      </c>
      <c r="B305" s="161">
        <v>45145</v>
      </c>
      <c r="C305" s="161"/>
      <c r="D305" s="162" t="s">
        <v>805</v>
      </c>
      <c r="E305" s="163" t="s">
        <v>545</v>
      </c>
      <c r="F305" s="133">
        <v>565</v>
      </c>
      <c r="G305" s="163"/>
      <c r="H305" s="163">
        <v>725</v>
      </c>
      <c r="I305" s="165">
        <v>725</v>
      </c>
      <c r="J305" s="135" t="s">
        <v>631</v>
      </c>
      <c r="K305" s="136">
        <f>H305-F305</f>
        <v>160</v>
      </c>
      <c r="L305" s="137">
        <f>K305/F305</f>
        <v>0.2831858407079646</v>
      </c>
      <c r="M305" s="132" t="s">
        <v>547</v>
      </c>
      <c r="N305" s="138">
        <v>45169</v>
      </c>
      <c r="O305" s="54"/>
      <c r="P305" s="54"/>
      <c r="R305" s="37" t="s">
        <v>851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  <c r="AG305" s="54"/>
      <c r="AI305" s="37"/>
      <c r="AL305" s="54"/>
    </row>
    <row r="306" spans="1:38" ht="12.75" customHeight="1">
      <c r="A306" s="232">
        <v>193</v>
      </c>
      <c r="B306" s="233">
        <v>45167</v>
      </c>
      <c r="C306" s="233"/>
      <c r="D306" s="234" t="s">
        <v>809</v>
      </c>
      <c r="E306" s="235" t="s">
        <v>545</v>
      </c>
      <c r="F306" s="133">
        <v>700</v>
      </c>
      <c r="G306" s="235"/>
      <c r="H306" s="235">
        <v>950</v>
      </c>
      <c r="I306" s="236">
        <v>950</v>
      </c>
      <c r="J306" s="237" t="s">
        <v>631</v>
      </c>
      <c r="K306" s="136">
        <f>H306-F306</f>
        <v>250</v>
      </c>
      <c r="L306" s="137">
        <f>K306/F306</f>
        <v>0.35714285714285715</v>
      </c>
      <c r="M306" s="132" t="s">
        <v>547</v>
      </c>
      <c r="N306" s="138">
        <v>45261</v>
      </c>
      <c r="O306" s="54"/>
      <c r="P306" s="54"/>
      <c r="R306" s="37" t="s">
        <v>851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  <c r="AG306" s="54"/>
      <c r="AI306" s="37"/>
      <c r="AL306" s="54"/>
    </row>
    <row r="307" spans="1:38" ht="12.75" customHeight="1">
      <c r="A307" s="178">
        <v>194</v>
      </c>
      <c r="B307" s="179">
        <v>45184</v>
      </c>
      <c r="C307" s="53"/>
      <c r="D307" s="53" t="s">
        <v>502</v>
      </c>
      <c r="E307" s="180" t="s">
        <v>545</v>
      </c>
      <c r="F307" s="51" t="s">
        <v>810</v>
      </c>
      <c r="G307" s="51"/>
      <c r="H307" s="51"/>
      <c r="I307" s="51">
        <v>480</v>
      </c>
      <c r="J307" s="51" t="s">
        <v>546</v>
      </c>
      <c r="K307" s="51"/>
      <c r="L307" s="51"/>
      <c r="M307" s="51"/>
      <c r="N307" s="51"/>
      <c r="O307" s="54"/>
      <c r="P307" s="54"/>
      <c r="R307" s="37" t="s">
        <v>851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  <c r="AG307" s="54"/>
      <c r="AI307" s="37"/>
      <c r="AL307" s="54"/>
    </row>
    <row r="308" spans="1:38" ht="12.75" customHeight="1">
      <c r="A308" s="232">
        <v>195</v>
      </c>
      <c r="B308" s="233">
        <v>45203</v>
      </c>
      <c r="C308" s="233"/>
      <c r="D308" s="234" t="s">
        <v>172</v>
      </c>
      <c r="E308" s="235" t="s">
        <v>545</v>
      </c>
      <c r="F308" s="133">
        <v>992.5</v>
      </c>
      <c r="G308" s="235"/>
      <c r="H308" s="235">
        <v>1198</v>
      </c>
      <c r="I308" s="236">
        <v>1198</v>
      </c>
      <c r="J308" s="237" t="s">
        <v>631</v>
      </c>
      <c r="K308" s="136">
        <f>H308-F308</f>
        <v>205.5</v>
      </c>
      <c r="L308" s="137">
        <f>K308/F308</f>
        <v>0.2070528967254408</v>
      </c>
      <c r="M308" s="132" t="s">
        <v>547</v>
      </c>
      <c r="N308" s="138">
        <v>45392</v>
      </c>
      <c r="O308" s="54"/>
      <c r="P308" s="54"/>
      <c r="R308" s="37" t="s">
        <v>852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  <c r="AG308" s="54"/>
      <c r="AI308" s="37"/>
      <c r="AL308" s="54"/>
    </row>
    <row r="309" spans="1:38" ht="12.75" customHeight="1">
      <c r="A309" s="232">
        <v>196</v>
      </c>
      <c r="B309" s="233">
        <v>45216</v>
      </c>
      <c r="C309" s="233"/>
      <c r="D309" s="234" t="s">
        <v>104</v>
      </c>
      <c r="E309" s="235" t="s">
        <v>545</v>
      </c>
      <c r="F309" s="133">
        <v>5425</v>
      </c>
      <c r="G309" s="235"/>
      <c r="H309" s="235">
        <v>6880</v>
      </c>
      <c r="I309" s="236">
        <v>6870</v>
      </c>
      <c r="J309" s="237" t="s">
        <v>631</v>
      </c>
      <c r="K309" s="136">
        <f>H309-F309</f>
        <v>1455</v>
      </c>
      <c r="L309" s="137">
        <f>K309/F309</f>
        <v>0.26820276497695855</v>
      </c>
      <c r="M309" s="132" t="s">
        <v>547</v>
      </c>
      <c r="N309" s="138">
        <v>45342</v>
      </c>
      <c r="O309" s="54"/>
      <c r="P309" s="54"/>
      <c r="R309" s="37" t="s">
        <v>852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  <c r="AG309" s="54"/>
      <c r="AI309" s="37"/>
      <c r="AL309" s="54"/>
    </row>
    <row r="310" spans="1:38" ht="12.75" customHeight="1">
      <c r="A310" s="232">
        <v>197</v>
      </c>
      <c r="B310" s="233">
        <v>45216</v>
      </c>
      <c r="C310" s="233"/>
      <c r="D310" s="234" t="s">
        <v>811</v>
      </c>
      <c r="E310" s="235" t="s">
        <v>545</v>
      </c>
      <c r="F310" s="133">
        <v>1090</v>
      </c>
      <c r="G310" s="235"/>
      <c r="H310" s="235">
        <v>1415</v>
      </c>
      <c r="I310" s="236">
        <v>1415</v>
      </c>
      <c r="J310" s="237" t="s">
        <v>631</v>
      </c>
      <c r="K310" s="136">
        <f>H310-F310</f>
        <v>325</v>
      </c>
      <c r="L310" s="137">
        <f>K310/F310</f>
        <v>0.29816513761467889</v>
      </c>
      <c r="M310" s="132" t="s">
        <v>547</v>
      </c>
      <c r="N310" s="138">
        <v>45282</v>
      </c>
      <c r="O310" s="54"/>
      <c r="P310" s="54"/>
      <c r="R310" s="37" t="s">
        <v>851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  <c r="AG310" s="54"/>
      <c r="AI310" s="37"/>
      <c r="AL310" s="54"/>
    </row>
    <row r="311" spans="1:38" ht="12.75" customHeight="1">
      <c r="A311" s="232">
        <v>198</v>
      </c>
      <c r="B311" s="233">
        <v>45236</v>
      </c>
      <c r="C311" s="233"/>
      <c r="D311" s="234" t="s">
        <v>814</v>
      </c>
      <c r="E311" s="235" t="s">
        <v>545</v>
      </c>
      <c r="F311" s="133">
        <v>1270</v>
      </c>
      <c r="G311" s="235"/>
      <c r="H311" s="235">
        <v>1613</v>
      </c>
      <c r="I311" s="236">
        <v>1613</v>
      </c>
      <c r="J311" s="237" t="s">
        <v>631</v>
      </c>
      <c r="K311" s="136">
        <f>H311-F311</f>
        <v>343</v>
      </c>
      <c r="L311" s="137">
        <f>K311/F311</f>
        <v>0.27007874015748029</v>
      </c>
      <c r="M311" s="132" t="s">
        <v>547</v>
      </c>
      <c r="N311" s="138">
        <v>45246</v>
      </c>
      <c r="O311" s="54"/>
      <c r="P311" s="54"/>
      <c r="R311" s="37" t="s">
        <v>852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  <c r="AG311" s="54"/>
      <c r="AI311" s="37"/>
      <c r="AL311" s="54"/>
    </row>
    <row r="312" spans="1:38" ht="12.75" customHeight="1">
      <c r="A312" s="232">
        <v>199</v>
      </c>
      <c r="B312" s="233">
        <v>45251</v>
      </c>
      <c r="C312" s="233"/>
      <c r="D312" s="234" t="s">
        <v>815</v>
      </c>
      <c r="E312" s="235" t="s">
        <v>545</v>
      </c>
      <c r="F312" s="133">
        <v>807.5</v>
      </c>
      <c r="G312" s="235"/>
      <c r="H312" s="235">
        <v>1490</v>
      </c>
      <c r="I312" s="236">
        <v>1490</v>
      </c>
      <c r="J312" s="237" t="s">
        <v>631</v>
      </c>
      <c r="K312" s="136">
        <f>H312-F312</f>
        <v>682.5</v>
      </c>
      <c r="L312" s="137">
        <f>K312/F312</f>
        <v>0.84520123839009287</v>
      </c>
      <c r="M312" s="132" t="s">
        <v>547</v>
      </c>
      <c r="N312" s="138">
        <v>45479</v>
      </c>
      <c r="O312" s="54"/>
      <c r="P312" s="54"/>
      <c r="R312" s="37" t="s">
        <v>851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  <c r="AG312" s="54"/>
      <c r="AI312" s="37"/>
      <c r="AL312" s="54"/>
    </row>
    <row r="313" spans="1:38" ht="12.75" customHeight="1">
      <c r="A313" s="178">
        <v>200</v>
      </c>
      <c r="B313" s="179">
        <v>45254</v>
      </c>
      <c r="C313" s="53"/>
      <c r="D313" s="53" t="s">
        <v>814</v>
      </c>
      <c r="E313" s="180" t="s">
        <v>545</v>
      </c>
      <c r="F313" s="51" t="s">
        <v>816</v>
      </c>
      <c r="G313" s="51"/>
      <c r="H313" s="51"/>
      <c r="I313" s="51">
        <v>1806</v>
      </c>
      <c r="J313" s="51" t="s">
        <v>546</v>
      </c>
      <c r="K313" s="51"/>
      <c r="L313" s="51"/>
      <c r="M313" s="51"/>
      <c r="N313" s="51"/>
      <c r="O313" s="54"/>
      <c r="P313" s="54"/>
      <c r="R313" s="37" t="s">
        <v>852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  <c r="AG313" s="54"/>
      <c r="AI313" s="37"/>
      <c r="AL313" s="54"/>
    </row>
    <row r="314" spans="1:38" ht="12.75" customHeight="1">
      <c r="A314" s="232">
        <v>201</v>
      </c>
      <c r="B314" s="233">
        <v>45265</v>
      </c>
      <c r="C314" s="233"/>
      <c r="D314" s="234" t="s">
        <v>503</v>
      </c>
      <c r="E314" s="235" t="s">
        <v>545</v>
      </c>
      <c r="F314" s="133">
        <v>435</v>
      </c>
      <c r="G314" s="235"/>
      <c r="H314" s="235">
        <v>558</v>
      </c>
      <c r="I314" s="236">
        <v>558</v>
      </c>
      <c r="J314" s="237" t="s">
        <v>631</v>
      </c>
      <c r="K314" s="136">
        <f>H314-F314</f>
        <v>123</v>
      </c>
      <c r="L314" s="137">
        <f>K314/F314</f>
        <v>0.28275862068965518</v>
      </c>
      <c r="M314" s="132" t="s">
        <v>547</v>
      </c>
      <c r="N314" s="138">
        <v>45378</v>
      </c>
      <c r="O314" s="54"/>
      <c r="P314" s="54"/>
      <c r="R314" s="37" t="s">
        <v>851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  <c r="AG314" s="54"/>
      <c r="AI314" s="37"/>
      <c r="AL314" s="54"/>
    </row>
    <row r="315" spans="1:38" ht="12.75" customHeight="1">
      <c r="A315" s="232">
        <v>202</v>
      </c>
      <c r="B315" s="233">
        <v>45272</v>
      </c>
      <c r="C315" s="233"/>
      <c r="D315" s="234" t="s">
        <v>818</v>
      </c>
      <c r="E315" s="235" t="s">
        <v>545</v>
      </c>
      <c r="F315" s="133">
        <v>4225</v>
      </c>
      <c r="G315" s="235"/>
      <c r="H315" s="235">
        <v>5512</v>
      </c>
      <c r="I315" s="236">
        <v>5512</v>
      </c>
      <c r="J315" s="237" t="s">
        <v>631</v>
      </c>
      <c r="K315" s="136">
        <f>H315-F315</f>
        <v>1287</v>
      </c>
      <c r="L315" s="137">
        <f>K315/F315</f>
        <v>0.30461538461538462</v>
      </c>
      <c r="M315" s="132" t="s">
        <v>547</v>
      </c>
      <c r="N315" s="138">
        <v>45329</v>
      </c>
      <c r="O315" s="54"/>
      <c r="P315" s="54"/>
      <c r="R315" s="37" t="s">
        <v>852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  <c r="AG315" s="54"/>
      <c r="AI315" s="37"/>
      <c r="AL315" s="54"/>
    </row>
    <row r="316" spans="1:38" ht="12.75" customHeight="1">
      <c r="A316" s="178">
        <v>203</v>
      </c>
      <c r="B316" s="179">
        <v>45292</v>
      </c>
      <c r="C316" s="53"/>
      <c r="D316" s="53" t="s">
        <v>309</v>
      </c>
      <c r="E316" s="180" t="s">
        <v>545</v>
      </c>
      <c r="F316" s="51" t="s">
        <v>819</v>
      </c>
      <c r="G316" s="51"/>
      <c r="H316" s="51"/>
      <c r="I316" s="51">
        <v>4909</v>
      </c>
      <c r="J316" s="51" t="s">
        <v>546</v>
      </c>
      <c r="K316" s="51"/>
      <c r="L316" s="51"/>
      <c r="M316" s="51"/>
      <c r="N316" s="51"/>
      <c r="O316" s="54"/>
      <c r="P316" s="54"/>
      <c r="R316" s="37" t="s">
        <v>852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  <c r="AG316" s="54"/>
      <c r="AI316" s="37"/>
      <c r="AL316" s="54"/>
    </row>
    <row r="317" spans="1:38" ht="12.75" customHeight="1">
      <c r="A317" s="178">
        <v>204</v>
      </c>
      <c r="B317" s="179">
        <v>45294</v>
      </c>
      <c r="C317" s="53"/>
      <c r="D317" s="53" t="s">
        <v>501</v>
      </c>
      <c r="E317" s="180" t="s">
        <v>545</v>
      </c>
      <c r="F317" s="51" t="s">
        <v>820</v>
      </c>
      <c r="G317" s="51"/>
      <c r="H317" s="51"/>
      <c r="I317" s="51">
        <v>1080</v>
      </c>
      <c r="J317" s="51" t="s">
        <v>546</v>
      </c>
      <c r="K317" s="51"/>
      <c r="L317" s="51"/>
      <c r="M317" s="51"/>
      <c r="N317" s="51"/>
      <c r="O317" s="54"/>
      <c r="P317" s="54"/>
      <c r="R317" s="37" t="s">
        <v>851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  <c r="AG317" s="54"/>
      <c r="AI317" s="37"/>
      <c r="AL317" s="54"/>
    </row>
    <row r="318" spans="1:38" ht="12.75" customHeight="1">
      <c r="A318" s="178">
        <v>205</v>
      </c>
      <c r="B318" s="179">
        <v>45315</v>
      </c>
      <c r="C318" s="53"/>
      <c r="D318" s="53" t="s">
        <v>310</v>
      </c>
      <c r="E318" s="180" t="s">
        <v>545</v>
      </c>
      <c r="F318" s="51" t="s">
        <v>822</v>
      </c>
      <c r="G318" s="51"/>
      <c r="H318" s="51"/>
      <c r="I318" s="51">
        <v>2077</v>
      </c>
      <c r="J318" s="51" t="s">
        <v>546</v>
      </c>
      <c r="K318" s="51"/>
      <c r="L318" s="51"/>
      <c r="M318" s="51"/>
      <c r="N318" s="51"/>
      <c r="O318" s="54"/>
      <c r="P318" s="54"/>
      <c r="R318" s="37" t="s">
        <v>852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  <c r="AG318" s="54"/>
      <c r="AI318" s="37"/>
      <c r="AL318" s="54"/>
    </row>
    <row r="319" spans="1:38" ht="12.75" customHeight="1">
      <c r="A319" s="178">
        <v>206</v>
      </c>
      <c r="B319" s="179">
        <v>45320</v>
      </c>
      <c r="C319" s="53"/>
      <c r="D319" s="53" t="s">
        <v>823</v>
      </c>
      <c r="E319" s="180" t="s">
        <v>545</v>
      </c>
      <c r="F319" s="51" t="s">
        <v>824</v>
      </c>
      <c r="G319" s="51"/>
      <c r="H319" s="51"/>
      <c r="I319" s="51">
        <v>2906</v>
      </c>
      <c r="J319" s="51" t="s">
        <v>546</v>
      </c>
      <c r="K319" s="51"/>
      <c r="L319" s="51"/>
      <c r="M319" s="51"/>
      <c r="N319" s="51"/>
      <c r="O319" s="54"/>
      <c r="P319" s="54"/>
      <c r="R319" s="37" t="s">
        <v>851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  <c r="AG319" s="54"/>
      <c r="AI319" s="37"/>
      <c r="AL319" s="54"/>
    </row>
    <row r="320" spans="1:38" ht="12.75" customHeight="1">
      <c r="A320" s="232">
        <v>207</v>
      </c>
      <c r="B320" s="233">
        <v>45331</v>
      </c>
      <c r="C320" s="233"/>
      <c r="D320" s="234" t="s">
        <v>499</v>
      </c>
      <c r="E320" s="235" t="s">
        <v>545</v>
      </c>
      <c r="F320" s="133">
        <v>3270</v>
      </c>
      <c r="G320" s="235"/>
      <c r="H320" s="235">
        <v>4096</v>
      </c>
      <c r="I320" s="236">
        <v>4096</v>
      </c>
      <c r="J320" s="237" t="s">
        <v>631</v>
      </c>
      <c r="K320" s="136">
        <f>H320-F320</f>
        <v>826</v>
      </c>
      <c r="L320" s="137">
        <f>K320/F320</f>
        <v>0.25259938837920487</v>
      </c>
      <c r="M320" s="132" t="s">
        <v>547</v>
      </c>
      <c r="N320" s="138">
        <v>45377</v>
      </c>
      <c r="O320" s="54"/>
      <c r="P320" s="54"/>
      <c r="R320" s="37" t="s">
        <v>851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  <c r="AG320" s="54"/>
      <c r="AI320" s="37"/>
      <c r="AL320" s="54"/>
    </row>
    <row r="321" spans="1:38" ht="12.75" customHeight="1">
      <c r="A321" s="178">
        <v>208</v>
      </c>
      <c r="B321" s="179">
        <v>45345</v>
      </c>
      <c r="C321" s="53"/>
      <c r="D321" s="53" t="s">
        <v>59</v>
      </c>
      <c r="E321" s="180" t="s">
        <v>545</v>
      </c>
      <c r="F321" s="51" t="s">
        <v>839</v>
      </c>
      <c r="G321" s="51"/>
      <c r="H321" s="51"/>
      <c r="I321" s="51">
        <v>2627</v>
      </c>
      <c r="J321" s="51" t="s">
        <v>546</v>
      </c>
      <c r="K321" s="51"/>
      <c r="L321" s="51"/>
      <c r="M321" s="51"/>
      <c r="N321" s="53"/>
      <c r="O321" s="54"/>
      <c r="P321" s="54"/>
      <c r="R321" s="37" t="s">
        <v>852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  <c r="AG321" s="54"/>
      <c r="AI321" s="37"/>
      <c r="AL321" s="54"/>
    </row>
    <row r="322" spans="1:38" ht="12.75" customHeight="1">
      <c r="A322" s="232">
        <v>209</v>
      </c>
      <c r="B322" s="233">
        <v>45356</v>
      </c>
      <c r="C322" s="233"/>
      <c r="D322" s="234" t="s">
        <v>809</v>
      </c>
      <c r="E322" s="235" t="s">
        <v>545</v>
      </c>
      <c r="F322" s="133">
        <v>925</v>
      </c>
      <c r="G322" s="235"/>
      <c r="H322" s="235">
        <v>1170</v>
      </c>
      <c r="I322" s="236">
        <v>1170</v>
      </c>
      <c r="J322" s="237" t="s">
        <v>631</v>
      </c>
      <c r="K322" s="136">
        <f>H322-F322</f>
        <v>245</v>
      </c>
      <c r="L322" s="137">
        <f>K322/F322</f>
        <v>0.26486486486486488</v>
      </c>
      <c r="M322" s="132" t="s">
        <v>547</v>
      </c>
      <c r="N322" s="138">
        <v>45435</v>
      </c>
      <c r="O322" s="54"/>
      <c r="P322" s="54"/>
      <c r="R322" s="37" t="s">
        <v>853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  <c r="AG322" s="54"/>
      <c r="AI322" s="37"/>
      <c r="AL322" s="54"/>
    </row>
    <row r="323" spans="1:38" ht="12.75" customHeight="1">
      <c r="A323" s="232">
        <v>210</v>
      </c>
      <c r="B323" s="233">
        <v>45372</v>
      </c>
      <c r="C323" s="233"/>
      <c r="D323" s="234" t="s">
        <v>475</v>
      </c>
      <c r="E323" s="235" t="s">
        <v>545</v>
      </c>
      <c r="F323" s="133">
        <v>2910</v>
      </c>
      <c r="G323" s="235"/>
      <c r="H323" s="235">
        <v>3696</v>
      </c>
      <c r="I323" s="236">
        <v>3696</v>
      </c>
      <c r="J323" s="237" t="s">
        <v>631</v>
      </c>
      <c r="K323" s="136">
        <f>H323-F323</f>
        <v>786</v>
      </c>
      <c r="L323" s="137">
        <f>K323/F323</f>
        <v>0.27010309278350514</v>
      </c>
      <c r="M323" s="132" t="s">
        <v>547</v>
      </c>
      <c r="N323" s="138">
        <v>45412</v>
      </c>
      <c r="O323" s="54"/>
      <c r="P323" s="54"/>
      <c r="R323" s="37" t="s">
        <v>853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  <c r="AG323" s="54"/>
      <c r="AI323" s="37"/>
      <c r="AL323" s="54"/>
    </row>
    <row r="324" spans="1:38" ht="12.75" customHeight="1">
      <c r="A324" s="232">
        <v>211</v>
      </c>
      <c r="B324" s="233">
        <v>45387</v>
      </c>
      <c r="C324" s="233"/>
      <c r="D324" s="234" t="s">
        <v>505</v>
      </c>
      <c r="E324" s="235" t="s">
        <v>545</v>
      </c>
      <c r="F324" s="133">
        <v>735</v>
      </c>
      <c r="G324" s="235"/>
      <c r="H324" s="235">
        <v>938</v>
      </c>
      <c r="I324" s="236">
        <v>938</v>
      </c>
      <c r="J324" s="237" t="s">
        <v>631</v>
      </c>
      <c r="K324" s="136">
        <f>H324-F324</f>
        <v>203</v>
      </c>
      <c r="L324" s="137">
        <f>K324/F324</f>
        <v>0.27619047619047621</v>
      </c>
      <c r="M324" s="132" t="s">
        <v>547</v>
      </c>
      <c r="N324" s="138">
        <v>45449</v>
      </c>
      <c r="O324" s="54"/>
      <c r="P324" s="54"/>
      <c r="R324" s="43" t="s">
        <v>852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  <c r="AG324" s="54"/>
      <c r="AI324" s="37"/>
      <c r="AL324" s="54"/>
    </row>
    <row r="325" spans="1:38" ht="12.75" customHeight="1">
      <c r="A325" s="178">
        <v>212</v>
      </c>
      <c r="B325" s="179">
        <v>45407</v>
      </c>
      <c r="C325" s="53"/>
      <c r="D325" s="53" t="s">
        <v>811</v>
      </c>
      <c r="E325" s="180" t="s">
        <v>545</v>
      </c>
      <c r="F325" s="51" t="s">
        <v>842</v>
      </c>
      <c r="G325" s="51"/>
      <c r="H325" s="51"/>
      <c r="I325" s="51">
        <v>1675</v>
      </c>
      <c r="J325" s="51" t="s">
        <v>546</v>
      </c>
      <c r="K325" s="51"/>
      <c r="L325" s="51"/>
      <c r="M325" s="51"/>
      <c r="N325" s="53"/>
      <c r="O325" s="54"/>
      <c r="P325" s="54"/>
      <c r="R325" s="43" t="s">
        <v>852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G325" s="54"/>
      <c r="AI325" s="37"/>
      <c r="AL325" s="54"/>
    </row>
    <row r="326" spans="1:38" ht="12.75" customHeight="1">
      <c r="A326" s="232">
        <v>213</v>
      </c>
      <c r="B326" s="233">
        <v>45426</v>
      </c>
      <c r="C326" s="233"/>
      <c r="D326" s="234" t="s">
        <v>788</v>
      </c>
      <c r="E326" s="235" t="s">
        <v>545</v>
      </c>
      <c r="F326" s="133">
        <v>485</v>
      </c>
      <c r="G326" s="235"/>
      <c r="H326" s="235">
        <v>617</v>
      </c>
      <c r="I326" s="236">
        <v>617</v>
      </c>
      <c r="J326" s="237" t="s">
        <v>631</v>
      </c>
      <c r="K326" s="136">
        <f>H326-F326</f>
        <v>132</v>
      </c>
      <c r="L326" s="137">
        <f>K326/F326</f>
        <v>0.27216494845360822</v>
      </c>
      <c r="M326" s="132" t="s">
        <v>547</v>
      </c>
      <c r="N326" s="138">
        <v>45481</v>
      </c>
      <c r="O326" s="54"/>
      <c r="P326" s="54"/>
      <c r="R326" s="43" t="s">
        <v>852</v>
      </c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  <c r="AG326" s="54"/>
      <c r="AI326" s="37"/>
      <c r="AL326" s="54"/>
    </row>
    <row r="327" spans="1:38" ht="12.75" customHeight="1">
      <c r="A327" s="232">
        <v>214</v>
      </c>
      <c r="B327" s="233">
        <v>45448</v>
      </c>
      <c r="C327" s="233"/>
      <c r="D327" s="234" t="s">
        <v>735</v>
      </c>
      <c r="E327" s="235" t="s">
        <v>545</v>
      </c>
      <c r="F327" s="133">
        <v>385</v>
      </c>
      <c r="G327" s="235"/>
      <c r="H327" s="235">
        <v>505</v>
      </c>
      <c r="I327" s="236">
        <v>505</v>
      </c>
      <c r="J327" s="237" t="s">
        <v>631</v>
      </c>
      <c r="K327" s="136">
        <f>H327-F327</f>
        <v>120</v>
      </c>
      <c r="L327" s="137">
        <f>K327/F327</f>
        <v>0.31168831168831168</v>
      </c>
      <c r="M327" s="132" t="s">
        <v>547</v>
      </c>
      <c r="N327" s="138">
        <v>45469</v>
      </c>
      <c r="O327" s="54"/>
      <c r="P327" s="54"/>
      <c r="R327" s="43" t="s">
        <v>852</v>
      </c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  <c r="AG327" s="54"/>
      <c r="AI327" s="37"/>
      <c r="AL327" s="54"/>
    </row>
    <row r="328" spans="1:38" ht="12.75" customHeight="1">
      <c r="A328" s="178">
        <v>215</v>
      </c>
      <c r="B328" s="179">
        <v>45464</v>
      </c>
      <c r="C328" s="53"/>
      <c r="D328" s="53" t="s">
        <v>1010</v>
      </c>
      <c r="E328" s="180" t="s">
        <v>545</v>
      </c>
      <c r="F328" s="51" t="s">
        <v>1008</v>
      </c>
      <c r="G328" s="51"/>
      <c r="H328" s="51"/>
      <c r="I328" s="51">
        <v>412</v>
      </c>
      <c r="J328" s="51" t="s">
        <v>546</v>
      </c>
      <c r="K328" s="51"/>
      <c r="L328" s="51"/>
      <c r="M328" s="51"/>
      <c r="N328" s="53"/>
      <c r="O328" s="54"/>
      <c r="P328" s="54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G328" s="54"/>
      <c r="AI328" s="37"/>
      <c r="AL328" s="54"/>
    </row>
    <row r="329" spans="1:38" ht="12.75" customHeight="1">
      <c r="A329" s="178">
        <v>216</v>
      </c>
      <c r="B329" s="179">
        <v>45475</v>
      </c>
      <c r="C329" s="53"/>
      <c r="D329" s="53" t="s">
        <v>927</v>
      </c>
      <c r="E329" s="180" t="s">
        <v>545</v>
      </c>
      <c r="F329" s="51" t="s">
        <v>928</v>
      </c>
      <c r="G329" s="51"/>
      <c r="H329" s="51"/>
      <c r="I329" s="51">
        <v>426</v>
      </c>
      <c r="J329" s="51" t="s">
        <v>546</v>
      </c>
      <c r="K329" s="51"/>
      <c r="L329" s="51"/>
      <c r="M329" s="51"/>
      <c r="N329" s="53"/>
      <c r="O329" s="54"/>
      <c r="P329" s="54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  <c r="AG329" s="54"/>
      <c r="AI329" s="37"/>
      <c r="AL329" s="54"/>
    </row>
    <row r="330" spans="1:38" ht="12.75" customHeight="1">
      <c r="A330" s="178"/>
      <c r="B330" s="179"/>
      <c r="C330" s="53"/>
      <c r="D330" s="53"/>
      <c r="E330" s="180"/>
      <c r="F330" s="51"/>
      <c r="G330" s="51"/>
      <c r="H330" s="51"/>
      <c r="I330" s="51"/>
      <c r="J330" s="51"/>
      <c r="K330" s="51"/>
      <c r="L330" s="51"/>
      <c r="M330" s="51"/>
      <c r="N330" s="53"/>
      <c r="O330" s="54"/>
      <c r="P330" s="54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  <c r="AG330" s="54"/>
      <c r="AI330" s="37"/>
      <c r="AL330" s="54"/>
    </row>
    <row r="331" spans="1:38" ht="15" customHeight="1">
      <c r="A331" s="178"/>
      <c r="B331" s="179"/>
      <c r="C331" s="53"/>
      <c r="D331" s="53"/>
      <c r="E331" s="180"/>
      <c r="F331" s="51"/>
      <c r="G331" s="51"/>
      <c r="H331" s="51"/>
      <c r="I331" s="51"/>
      <c r="J331" s="51"/>
      <c r="K331" s="51"/>
      <c r="L331" s="51"/>
      <c r="M331" s="51"/>
      <c r="N331" s="53"/>
      <c r="O331" s="54"/>
      <c r="P331" s="54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1:38" ht="12.75" customHeight="1">
      <c r="B332" s="181" t="s">
        <v>786</v>
      </c>
      <c r="F332" s="54"/>
      <c r="G332" s="54"/>
      <c r="H332" s="54"/>
      <c r="I332" s="54"/>
      <c r="J332" s="37"/>
      <c r="K332" s="54"/>
      <c r="L332" s="54"/>
      <c r="M332" s="54"/>
      <c r="O332" s="54"/>
      <c r="P332" s="54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  <c r="AG332" s="54"/>
      <c r="AI332" s="37"/>
      <c r="AL332" s="54"/>
    </row>
    <row r="333" spans="1:38" ht="12.75" customHeight="1">
      <c r="A333" s="182"/>
      <c r="B333" s="352" t="s">
        <v>1009</v>
      </c>
      <c r="F333" s="54"/>
      <c r="G333" s="54"/>
      <c r="H333" s="54"/>
      <c r="I333" s="54"/>
      <c r="J333" s="37"/>
      <c r="K333" s="54"/>
      <c r="L333" s="54"/>
      <c r="M333" s="54"/>
      <c r="O333" s="54"/>
      <c r="P333" s="54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  <c r="AG333" s="54"/>
      <c r="AI333" s="37"/>
      <c r="AL333" s="54"/>
    </row>
    <row r="334" spans="1:38" ht="12.75" customHeight="1">
      <c r="A334" s="182"/>
      <c r="F334" s="54"/>
      <c r="G334" s="54"/>
      <c r="H334" s="54"/>
      <c r="I334" s="54"/>
      <c r="J334" s="37"/>
      <c r="K334" s="54"/>
      <c r="L334" s="54"/>
      <c r="M334" s="54"/>
      <c r="O334" s="54"/>
      <c r="P334" s="54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1:38" ht="12.75" customHeight="1">
      <c r="A335" s="51"/>
      <c r="F335" s="54"/>
      <c r="G335" s="54"/>
      <c r="H335" s="54"/>
      <c r="I335" s="54"/>
      <c r="J335" s="37"/>
      <c r="K335" s="54"/>
      <c r="L335" s="54"/>
      <c r="M335" s="54"/>
      <c r="O335" s="54"/>
      <c r="P335" s="54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1:38" ht="12.75" customHeight="1">
      <c r="F336" s="54"/>
      <c r="G336" s="54"/>
      <c r="H336" s="54"/>
      <c r="I336" s="54"/>
      <c r="J336" s="37"/>
      <c r="K336" s="54"/>
      <c r="L336" s="54"/>
      <c r="M336" s="54"/>
      <c r="O336" s="54"/>
      <c r="P336" s="54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6:30" ht="12.75" customHeight="1">
      <c r="F337" s="54"/>
      <c r="G337" s="54"/>
      <c r="H337" s="54"/>
      <c r="I337" s="54"/>
      <c r="J337" s="37"/>
      <c r="K337" s="54"/>
      <c r="L337" s="54"/>
      <c r="M337" s="54"/>
      <c r="O337" s="54"/>
      <c r="P337" s="54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6:30" ht="12.75" customHeight="1">
      <c r="F338" s="54"/>
      <c r="G338" s="54"/>
      <c r="H338" s="54"/>
      <c r="I338" s="54"/>
      <c r="J338" s="37"/>
      <c r="K338" s="54"/>
      <c r="L338" s="54"/>
      <c r="M338" s="54"/>
      <c r="O338" s="54"/>
      <c r="P338" s="54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6:30" ht="12.75" customHeight="1">
      <c r="F339" s="54"/>
      <c r="G339" s="54"/>
      <c r="H339" s="54"/>
      <c r="I339" s="54"/>
      <c r="J339" s="37"/>
      <c r="K339" s="54"/>
      <c r="L339" s="54"/>
      <c r="M339" s="54"/>
      <c r="O339" s="54"/>
      <c r="P339" s="54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6:30" ht="12.75" customHeight="1">
      <c r="F340" s="54"/>
      <c r="G340" s="54"/>
      <c r="H340" s="54"/>
      <c r="I340" s="54"/>
      <c r="J340" s="37"/>
      <c r="K340" s="54"/>
      <c r="L340" s="54"/>
      <c r="M340" s="54"/>
      <c r="O340" s="54"/>
      <c r="P340" s="54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6:30" ht="12.75" customHeight="1">
      <c r="F341" s="54"/>
      <c r="G341" s="54"/>
      <c r="H341" s="54"/>
      <c r="I341" s="54"/>
      <c r="J341" s="37"/>
      <c r="K341" s="54"/>
      <c r="L341" s="54"/>
      <c r="M341" s="54"/>
      <c r="O341" s="54"/>
      <c r="P341" s="54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6:30" ht="12.75" customHeight="1">
      <c r="F342" s="54"/>
      <c r="G342" s="54"/>
      <c r="H342" s="54"/>
      <c r="I342" s="54"/>
      <c r="J342" s="37"/>
      <c r="K342" s="54"/>
      <c r="L342" s="54"/>
      <c r="M342" s="54"/>
      <c r="O342" s="54"/>
      <c r="P342" s="54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6:30" ht="12.75" customHeight="1">
      <c r="F343" s="54"/>
      <c r="G343" s="54"/>
      <c r="H343" s="54"/>
      <c r="I343" s="54"/>
      <c r="J343" s="37"/>
      <c r="K343" s="54"/>
      <c r="L343" s="54"/>
      <c r="M343" s="54"/>
      <c r="O343" s="54"/>
      <c r="P343" s="54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6:30" ht="12.75" customHeight="1">
      <c r="F344" s="54"/>
      <c r="G344" s="54"/>
      <c r="H344" s="54"/>
      <c r="I344" s="54"/>
      <c r="J344" s="37"/>
      <c r="K344" s="54"/>
      <c r="L344" s="54"/>
      <c r="M344" s="54"/>
      <c r="O344" s="54"/>
      <c r="P344" s="54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6:30" ht="12.75" customHeight="1">
      <c r="F345" s="54"/>
      <c r="G345" s="54"/>
      <c r="H345" s="54"/>
      <c r="I345" s="54"/>
      <c r="J345" s="37"/>
      <c r="K345" s="54"/>
      <c r="L345" s="54"/>
      <c r="M345" s="54"/>
      <c r="O345" s="54"/>
      <c r="P345" s="54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6:30" ht="12.75" customHeight="1">
      <c r="F346" s="54"/>
      <c r="G346" s="54"/>
      <c r="H346" s="54"/>
      <c r="I346" s="54"/>
      <c r="J346" s="37"/>
      <c r="K346" s="54"/>
      <c r="L346" s="54"/>
      <c r="M346" s="54"/>
      <c r="O346" s="54"/>
      <c r="P346" s="54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6:30" ht="12.75" customHeight="1">
      <c r="F347" s="54"/>
      <c r="G347" s="54"/>
      <c r="H347" s="54"/>
      <c r="I347" s="54"/>
      <c r="J347" s="37"/>
      <c r="K347" s="54"/>
      <c r="L347" s="54"/>
      <c r="M347" s="54"/>
      <c r="O347" s="54"/>
      <c r="P347" s="54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6:30" ht="12.75" customHeight="1">
      <c r="F348" s="54"/>
      <c r="G348" s="54"/>
      <c r="H348" s="54"/>
      <c r="I348" s="54"/>
      <c r="J348" s="37"/>
      <c r="K348" s="54"/>
      <c r="L348" s="54"/>
      <c r="M348" s="54"/>
      <c r="O348" s="54"/>
      <c r="P348" s="54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6:30" ht="12.75" customHeight="1">
      <c r="F349" s="54"/>
      <c r="G349" s="54"/>
      <c r="H349" s="54"/>
      <c r="I349" s="54"/>
      <c r="J349" s="37"/>
      <c r="K349" s="54"/>
      <c r="L349" s="54"/>
      <c r="M349" s="54"/>
      <c r="O349" s="54"/>
      <c r="P349" s="54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6:30" ht="12.75" customHeight="1">
      <c r="F350" s="54"/>
      <c r="G350" s="54"/>
      <c r="H350" s="54"/>
      <c r="I350" s="54"/>
      <c r="J350" s="37"/>
      <c r="K350" s="54"/>
      <c r="L350" s="54"/>
      <c r="M350" s="54"/>
      <c r="O350" s="54"/>
      <c r="P350" s="54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6:30" ht="12.75" customHeight="1">
      <c r="F351" s="54"/>
      <c r="G351" s="54"/>
      <c r="H351" s="54"/>
      <c r="I351" s="54"/>
      <c r="J351" s="37"/>
      <c r="K351" s="54"/>
      <c r="L351" s="54"/>
      <c r="M351" s="54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6:30" ht="12.75" customHeight="1">
      <c r="F352" s="54"/>
      <c r="G352" s="54"/>
      <c r="H352" s="54"/>
      <c r="I352" s="54"/>
      <c r="J352" s="37"/>
      <c r="K352" s="54"/>
      <c r="L352" s="54"/>
      <c r="M352" s="54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54"/>
      <c r="P354" s="54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54"/>
      <c r="P355" s="54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54"/>
      <c r="P356" s="54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54"/>
      <c r="P357" s="54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54"/>
      <c r="P358" s="54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5" customHeight="1">
      <c r="F508" s="54"/>
      <c r="G508" s="54"/>
      <c r="H508" s="54"/>
      <c r="I508" s="54"/>
      <c r="J508" s="37"/>
      <c r="K508" s="54"/>
      <c r="L508" s="54"/>
      <c r="M508" s="54"/>
      <c r="O508" s="37"/>
    </row>
  </sheetData>
  <mergeCells count="6">
    <mergeCell ref="P91:P92"/>
    <mergeCell ref="A91:A92"/>
    <mergeCell ref="B91:B92"/>
    <mergeCell ref="J91:J92"/>
    <mergeCell ref="M91:M92"/>
    <mergeCell ref="O91:O92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59 K81 K86 K92:K9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2024-07-25T02:32:18Z</dcterms:modified>
</cp:coreProperties>
</file>