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-105" yWindow="-105" windowWidth="2325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F&amp;O)'!$R$1:$R$383</definedName>
  </definedNames>
  <calcPr calcId="191029"/>
</workbook>
</file>

<file path=xl/calcChain.xml><?xml version="1.0" encoding="utf-8"?>
<calcChain xmlns="http://schemas.openxmlformats.org/spreadsheetml/2006/main">
  <c r="P33" i="6" l="1"/>
  <c r="L32" i="6"/>
  <c r="K32" i="6"/>
  <c r="M32" i="6" s="1"/>
  <c r="L34" i="6"/>
  <c r="K34" i="6"/>
  <c r="K167" i="6"/>
  <c r="M167" i="6" s="1"/>
  <c r="L88" i="6"/>
  <c r="K88" i="6"/>
  <c r="L87" i="6"/>
  <c r="K87" i="6"/>
  <c r="M87" i="6" l="1"/>
  <c r="M34" i="6"/>
  <c r="M88" i="6"/>
  <c r="D7" i="5"/>
  <c r="M7" i="6"/>
  <c r="L62" i="6"/>
  <c r="K62" i="6"/>
  <c r="K164" i="6"/>
  <c r="M164" i="6" s="1"/>
  <c r="K159" i="6"/>
  <c r="M159" i="6" s="1"/>
  <c r="K162" i="6"/>
  <c r="M162" i="6" s="1"/>
  <c r="K160" i="6"/>
  <c r="M160" i="6" s="1"/>
  <c r="K127" i="6"/>
  <c r="M127" i="6" s="1"/>
  <c r="K128" i="6"/>
  <c r="M128" i="6" s="1"/>
  <c r="K154" i="6"/>
  <c r="M154" i="6" s="1"/>
  <c r="L60" i="6"/>
  <c r="K60" i="6"/>
  <c r="K158" i="6"/>
  <c r="M158" i="6" s="1"/>
  <c r="K146" i="6"/>
  <c r="M146" i="6" s="1"/>
  <c r="K157" i="6"/>
  <c r="M157" i="6" s="1"/>
  <c r="M62" i="6" l="1"/>
  <c r="M60" i="6"/>
  <c r="L58" i="6"/>
  <c r="L57" i="6"/>
  <c r="K153" i="6" l="1"/>
  <c r="M153" i="6" s="1"/>
  <c r="K156" i="6"/>
  <c r="M156" i="6" s="1"/>
  <c r="L29" i="6"/>
  <c r="K29" i="6"/>
  <c r="K57" i="6"/>
  <c r="K58" i="6"/>
  <c r="M58" i="6" l="1"/>
  <c r="M29" i="6"/>
  <c r="M57" i="6"/>
  <c r="P31" i="6"/>
  <c r="P30" i="6"/>
  <c r="L20" i="6"/>
  <c r="K20" i="6"/>
  <c r="M20" i="6" s="1"/>
  <c r="K155" i="6"/>
  <c r="M155" i="6" s="1"/>
  <c r="K152" i="6"/>
  <c r="M152" i="6" s="1"/>
  <c r="K148" i="6" l="1"/>
  <c r="M148" i="6" s="1"/>
  <c r="K150" i="6"/>
  <c r="M150" i="6" s="1"/>
  <c r="K149" i="6"/>
  <c r="M149" i="6" s="1"/>
  <c r="K151" i="6"/>
  <c r="M151" i="6" s="1"/>
  <c r="K147" i="6"/>
  <c r="M147" i="6" s="1"/>
  <c r="K145" i="6"/>
  <c r="M145" i="6" s="1"/>
  <c r="K144" i="6"/>
  <c r="M144" i="6" s="1"/>
  <c r="K143" i="6"/>
  <c r="M143" i="6" s="1"/>
  <c r="L59" i="6"/>
  <c r="K142" i="6" l="1"/>
  <c r="M142" i="6" s="1"/>
  <c r="L14" i="6"/>
  <c r="K14" i="6"/>
  <c r="K141" i="6"/>
  <c r="M141" i="6" s="1"/>
  <c r="K59" i="6"/>
  <c r="L28" i="6"/>
  <c r="K28" i="6"/>
  <c r="K139" i="6"/>
  <c r="M139" i="6" s="1"/>
  <c r="K138" i="6"/>
  <c r="M138" i="6" s="1"/>
  <c r="L86" i="6"/>
  <c r="K86" i="6"/>
  <c r="L85" i="6"/>
  <c r="K85" i="6"/>
  <c r="K140" i="6"/>
  <c r="M140" i="6" s="1"/>
  <c r="K131" i="6"/>
  <c r="M131" i="6" s="1"/>
  <c r="K136" i="6"/>
  <c r="M136" i="6" s="1"/>
  <c r="P26" i="6"/>
  <c r="P27" i="6"/>
  <c r="K137" i="6"/>
  <c r="M137" i="6" s="1"/>
  <c r="M14" i="6" l="1"/>
  <c r="M85" i="6"/>
  <c r="M28" i="6"/>
  <c r="M59" i="6"/>
  <c r="M86" i="6"/>
  <c r="K134" i="6"/>
  <c r="M134" i="6" s="1"/>
  <c r="L54" i="6"/>
  <c r="K54" i="6"/>
  <c r="K135" i="6"/>
  <c r="M135" i="6" s="1"/>
  <c r="L18" i="6"/>
  <c r="K18" i="6"/>
  <c r="K129" i="6"/>
  <c r="M129" i="6" s="1"/>
  <c r="K132" i="6"/>
  <c r="M132" i="6" s="1"/>
  <c r="K133" i="6"/>
  <c r="M133" i="6" s="1"/>
  <c r="L19" i="6"/>
  <c r="K19" i="6"/>
  <c r="M19" i="6" l="1"/>
  <c r="M54" i="6"/>
  <c r="M18" i="6"/>
  <c r="L55" i="6"/>
  <c r="L53" i="6"/>
  <c r="K53" i="6"/>
  <c r="K126" i="6"/>
  <c r="M126" i="6" s="1"/>
  <c r="K130" i="6"/>
  <c r="M130" i="6" s="1"/>
  <c r="K370" i="6"/>
  <c r="L370" i="6" s="1"/>
  <c r="K55" i="6"/>
  <c r="M55" i="6" l="1"/>
  <c r="M53" i="6"/>
  <c r="L51" i="6"/>
  <c r="K51" i="6"/>
  <c r="K124" i="6"/>
  <c r="M124" i="6" s="1"/>
  <c r="L24" i="6"/>
  <c r="K24" i="6"/>
  <c r="L84" i="6"/>
  <c r="K84" i="6"/>
  <c r="K123" i="6"/>
  <c r="M123" i="6" s="1"/>
  <c r="K125" i="6"/>
  <c r="M125" i="6" s="1"/>
  <c r="K122" i="6"/>
  <c r="M122" i="6" s="1"/>
  <c r="K97" i="6"/>
  <c r="M97" i="6" s="1"/>
  <c r="K98" i="6"/>
  <c r="M98" i="6" s="1"/>
  <c r="M51" i="6" l="1"/>
  <c r="M24" i="6"/>
  <c r="M84" i="6"/>
  <c r="P25" i="6"/>
  <c r="P22" i="6"/>
  <c r="K102" i="6"/>
  <c r="M102" i="6" s="1"/>
  <c r="K119" i="6"/>
  <c r="M119" i="6" s="1"/>
  <c r="K118" i="6"/>
  <c r="M118" i="6" s="1"/>
  <c r="K117" i="6"/>
  <c r="M117" i="6" s="1"/>
  <c r="K116" i="6"/>
  <c r="M116" i="6" s="1"/>
  <c r="K115" i="6"/>
  <c r="M115" i="6" s="1"/>
  <c r="K112" i="6"/>
  <c r="M112" i="6" s="1"/>
  <c r="K109" i="6"/>
  <c r="M109" i="6" s="1"/>
  <c r="L56" i="6"/>
  <c r="K56" i="6"/>
  <c r="K121" i="6"/>
  <c r="M121" i="6" s="1"/>
  <c r="L83" i="6"/>
  <c r="K83" i="6"/>
  <c r="L82" i="6"/>
  <c r="K82" i="6"/>
  <c r="K120" i="6"/>
  <c r="M120" i="6" s="1"/>
  <c r="L17" i="6"/>
  <c r="K17" i="6"/>
  <c r="M17" i="6" s="1"/>
  <c r="L10" i="6"/>
  <c r="K10" i="6"/>
  <c r="M82" i="6" l="1"/>
  <c r="M83" i="6"/>
  <c r="M56" i="6"/>
  <c r="M10" i="6"/>
  <c r="K111" i="6"/>
  <c r="M111" i="6" s="1"/>
  <c r="K110" i="6"/>
  <c r="M110" i="6" s="1"/>
  <c r="K114" i="6"/>
  <c r="M114" i="6" s="1"/>
  <c r="L52" i="6"/>
  <c r="K52" i="6"/>
  <c r="M52" i="6" l="1"/>
  <c r="P21" i="6"/>
  <c r="L81" i="6" l="1"/>
  <c r="K81" i="6"/>
  <c r="K113" i="6"/>
  <c r="M113" i="6" s="1"/>
  <c r="L16" i="6"/>
  <c r="K16" i="6"/>
  <c r="M16" i="6" l="1"/>
  <c r="M81" i="6"/>
  <c r="L79" i="6"/>
  <c r="K79" i="6"/>
  <c r="K78" i="6"/>
  <c r="L78" i="6"/>
  <c r="M79" i="6" l="1"/>
  <c r="M78" i="6"/>
  <c r="K80" i="6"/>
  <c r="L73" i="6"/>
  <c r="K73" i="6"/>
  <c r="K108" i="6"/>
  <c r="M108" i="6" s="1"/>
  <c r="K106" i="6"/>
  <c r="M106" i="6" s="1"/>
  <c r="K107" i="6"/>
  <c r="M107" i="6" s="1"/>
  <c r="L80" i="6"/>
  <c r="K105" i="6"/>
  <c r="M105" i="6" s="1"/>
  <c r="K104" i="6"/>
  <c r="M104" i="6" s="1"/>
  <c r="L12" i="6"/>
  <c r="K12" i="6"/>
  <c r="M80" i="6" l="1"/>
  <c r="M73" i="6"/>
  <c r="M12" i="6"/>
  <c r="K74" i="6"/>
  <c r="L74" i="6"/>
  <c r="K75" i="6"/>
  <c r="L75" i="6"/>
  <c r="K76" i="6"/>
  <c r="L76" i="6"/>
  <c r="K77" i="6"/>
  <c r="L77" i="6"/>
  <c r="M77" i="6" l="1"/>
  <c r="M76" i="6"/>
  <c r="M75" i="6"/>
  <c r="M74" i="6"/>
  <c r="K99" i="6"/>
  <c r="M99" i="6" s="1"/>
  <c r="K103" i="6" l="1"/>
  <c r="M103" i="6" s="1"/>
  <c r="K101" i="6"/>
  <c r="M101" i="6" s="1"/>
  <c r="L15" i="6"/>
  <c r="K15" i="6"/>
  <c r="K100" i="6"/>
  <c r="M100" i="6" s="1"/>
  <c r="M15" i="6" l="1"/>
  <c r="K367" i="6" l="1"/>
  <c r="L367" i="6" s="1"/>
  <c r="P13" i="6" l="1"/>
  <c r="K371" i="6" l="1"/>
  <c r="L371" i="6" s="1"/>
  <c r="K366" i="6"/>
  <c r="L366" i="6" s="1"/>
  <c r="K365" i="6"/>
  <c r="L365" i="6" s="1"/>
  <c r="K363" i="6"/>
  <c r="L363" i="6" s="1"/>
  <c r="H361" i="6"/>
  <c r="K361" i="6" s="1"/>
  <c r="L361" i="6" s="1"/>
  <c r="K360" i="6"/>
  <c r="L360" i="6" s="1"/>
  <c r="K357" i="6"/>
  <c r="L357" i="6" s="1"/>
  <c r="K356" i="6"/>
  <c r="L356" i="6" s="1"/>
  <c r="K355" i="6"/>
  <c r="L355" i="6" s="1"/>
  <c r="K354" i="6"/>
  <c r="L354" i="6" s="1"/>
  <c r="K353" i="6"/>
  <c r="L353" i="6" s="1"/>
  <c r="K352" i="6"/>
  <c r="L352" i="6" s="1"/>
  <c r="K351" i="6"/>
  <c r="L351" i="6" s="1"/>
  <c r="K350" i="6"/>
  <c r="L350" i="6" s="1"/>
  <c r="K349" i="6"/>
  <c r="L349" i="6" s="1"/>
  <c r="K348" i="6"/>
  <c r="L348" i="6" s="1"/>
  <c r="K347" i="6"/>
  <c r="L347" i="6" s="1"/>
  <c r="K346" i="6"/>
  <c r="L346" i="6" s="1"/>
  <c r="K345" i="6"/>
  <c r="L345" i="6" s="1"/>
  <c r="K344" i="6"/>
  <c r="L344" i="6" s="1"/>
  <c r="K343" i="6"/>
  <c r="L343" i="6" s="1"/>
  <c r="K342" i="6"/>
  <c r="L342" i="6" s="1"/>
  <c r="K341" i="6"/>
  <c r="L341" i="6" s="1"/>
  <c r="K340" i="6"/>
  <c r="L340" i="6" s="1"/>
  <c r="K339" i="6"/>
  <c r="L339" i="6" s="1"/>
  <c r="K338" i="6"/>
  <c r="L338" i="6" s="1"/>
  <c r="K337" i="6"/>
  <c r="L337" i="6" s="1"/>
  <c r="K336" i="6"/>
  <c r="L336" i="6" s="1"/>
  <c r="K335" i="6"/>
  <c r="L335" i="6" s="1"/>
  <c r="K334" i="6"/>
  <c r="L334" i="6" s="1"/>
  <c r="K333" i="6"/>
  <c r="L333" i="6" s="1"/>
  <c r="K332" i="6"/>
  <c r="L332" i="6" s="1"/>
  <c r="K331" i="6"/>
  <c r="L331" i="6" s="1"/>
  <c r="K330" i="6"/>
  <c r="L330" i="6" s="1"/>
  <c r="F329" i="6"/>
  <c r="K329" i="6" s="1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F323" i="6"/>
  <c r="K323" i="6" s="1"/>
  <c r="L323" i="6" s="1"/>
  <c r="F322" i="6"/>
  <c r="K322" i="6" s="1"/>
  <c r="L322" i="6" s="1"/>
  <c r="K321" i="6"/>
  <c r="L321" i="6" s="1"/>
  <c r="F320" i="6"/>
  <c r="K320" i="6" s="1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4" i="6"/>
  <c r="L304" i="6" s="1"/>
  <c r="K302" i="6"/>
  <c r="L302" i="6" s="1"/>
  <c r="K301" i="6"/>
  <c r="L301" i="6" s="1"/>
  <c r="F300" i="6"/>
  <c r="K300" i="6" s="1"/>
  <c r="L300" i="6" s="1"/>
  <c r="K299" i="6"/>
  <c r="L299" i="6" s="1"/>
  <c r="K296" i="6"/>
  <c r="L296" i="6" s="1"/>
  <c r="K295" i="6"/>
  <c r="L295" i="6" s="1"/>
  <c r="K294" i="6"/>
  <c r="L294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4" i="6"/>
  <c r="L274" i="6" s="1"/>
  <c r="K272" i="6"/>
  <c r="L272" i="6" s="1"/>
  <c r="K270" i="6"/>
  <c r="L270" i="6" s="1"/>
  <c r="K268" i="6"/>
  <c r="L268" i="6" s="1"/>
  <c r="K267" i="6"/>
  <c r="L267" i="6" s="1"/>
  <c r="K266" i="6"/>
  <c r="L266" i="6" s="1"/>
  <c r="K264" i="6"/>
  <c r="L264" i="6" s="1"/>
  <c r="K263" i="6"/>
  <c r="L263" i="6" s="1"/>
  <c r="K262" i="6"/>
  <c r="L262" i="6" s="1"/>
  <c r="K261" i="6"/>
  <c r="K260" i="6"/>
  <c r="L260" i="6" s="1"/>
  <c r="K259" i="6"/>
  <c r="L259" i="6" s="1"/>
  <c r="K257" i="6"/>
  <c r="L257" i="6" s="1"/>
  <c r="K256" i="6"/>
  <c r="L256" i="6" s="1"/>
  <c r="K255" i="6"/>
  <c r="L255" i="6" s="1"/>
  <c r="K254" i="6"/>
  <c r="L254" i="6" s="1"/>
  <c r="K253" i="6"/>
  <c r="L253" i="6" s="1"/>
  <c r="F252" i="6"/>
  <c r="K252" i="6" s="1"/>
  <c r="L252" i="6" s="1"/>
  <c r="H251" i="6"/>
  <c r="K251" i="6" s="1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H217" i="6"/>
  <c r="K217" i="6" s="1"/>
  <c r="L217" i="6" s="1"/>
  <c r="F216" i="6"/>
  <c r="K216" i="6" s="1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P11" i="6"/>
  <c r="K6" i="4"/>
  <c r="K6" i="3"/>
  <c r="L6" i="2"/>
</calcChain>
</file>

<file path=xl/sharedStrings.xml><?xml version="1.0" encoding="utf-8"?>
<sst xmlns="http://schemas.openxmlformats.org/spreadsheetml/2006/main" count="3603" uniqueCount="1361">
  <si>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</si>
  <si>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</si>
  <si>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</si>
  <si>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</si>
  <si>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</si>
  <si>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</si>
  <si>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</si>
  <si>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</si>
  <si>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</si>
  <si>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</si>
  <si>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</si>
  <si>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</si>
  <si>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</si>
  <si>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</si>
  <si>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</si>
  <si>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</si>
  <si>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</si>
  <si>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</si>
  <si>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</si>
  <si>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</si>
  <si>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</si>
  <si>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</si>
  <si>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</si>
  <si>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</si>
  <si>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</si>
  <si>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</si>
  <si>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</si>
  <si>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</si>
  <si>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</si>
  <si>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</si>
  <si>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</si>
  <si>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</si>
  <si>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</si>
  <si>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</si>
  <si>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</si>
  <si>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</si>
  <si>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</si>
  <si>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</si>
  <si>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</si>
  <si>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</si>
  <si>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</si>
  <si>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</si>
  <si>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</si>
  <si>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</si>
  <si>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</si>
  <si>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</si>
  <si>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</si>
  <si>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</si>
  <si>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</si>
  <si>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</si>
  <si>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</si>
  <si>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</si>
  <si>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</si>
  <si>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</si>
  <si>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</si>
  <si>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</si>
  <si>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</si>
  <si>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</si>
  <si>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</si>
  <si>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</si>
  <si>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</si>
  <si>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</si>
  <si>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</si>
  <si>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</si>
  <si>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</si>
  <si>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</si>
  <si>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</si>
  <si>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</si>
  <si>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</si>
  <si>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</si>
  <si>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</si>
  <si>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</si>
  <si>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</si>
  <si>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</si>
  <si>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</si>
  <si>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</si>
  <si>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</si>
  <si>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</si>
  <si>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</si>
  <si>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</si>
  <si>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</si>
  <si>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</si>
  <si>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</si>
  <si>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</si>
  <si>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</si>
  <si>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</si>
  <si>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</si>
  <si>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</si>
  <si>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</si>
  <si>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</si>
  <si>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</si>
  <si>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</si>
  <si>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</si>
  <si>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</si>
  <si>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</si>
  <si>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</si>
  <si>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</si>
  <si>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</si>
  <si>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</si>
  <si>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</si>
  <si>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</si>
  <si>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</si>
  <si>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</si>
  <si>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</si>
  <si>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</si>
  <si>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</si>
  <si>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</si>
  <si>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</si>
  <si>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</si>
  <si>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</si>
  <si>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</si>
  <si>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</si>
  <si>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</si>
  <si>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</si>
  <si>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</si>
  <si>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</si>
  <si>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</si>
  <si>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</si>
  <si>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</si>
  <si>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</si>
  <si>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</si>
  <si>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</si>
  <si>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</si>
  <si>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</si>
  <si>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</si>
  <si>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</si>
  <si>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</si>
  <si>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</si>
  <si>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</si>
  <si>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</si>
  <si>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</si>
  <si>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</si>
  <si>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</si>
  <si>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</si>
  <si>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</si>
  <si>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</si>
  <si>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</si>
  <si>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</si>
  <si>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</si>
  <si>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</si>
  <si>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</si>
  <si>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</si>
  <si>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</si>
  <si>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</si>
  <si>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</si>
  <si>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</si>
  <si>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</si>
  <si>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</si>
  <si>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</si>
  <si>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</si>
  <si>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</si>
  <si>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</si>
  <si>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</si>
  <si>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</si>
  <si>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</si>
  <si>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</si>
  <si>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</si>
  <si>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</si>
  <si>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</si>
  <si>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</si>
  <si>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</si>
  <si>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</si>
  <si>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</si>
  <si>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</si>
  <si>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</si>
  <si>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</si>
  <si>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</si>
  <si>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</si>
  <si>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</si>
  <si>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</si>
  <si>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</si>
  <si>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</si>
  <si>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</si>
  <si>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</si>
  <si>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</si>
  <si>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</si>
  <si>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</si>
  <si>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</si>
  <si>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</si>
  <si>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</si>
  <si>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</si>
  <si>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</si>
  <si>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</si>
  <si>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</si>
  <si>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</si>
  <si>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</si>
  <si>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</si>
  <si>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</si>
  <si>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</si>
  <si>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</si>
  <si>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</si>
  <si>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</si>
  <si>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</si>
  <si>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</si>
  <si>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</si>
  <si>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</si>
  <si>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</si>
  <si>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</si>
  <si>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</si>
  <si>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</si>
  <si>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</si>
  <si>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</si>
  <si>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</si>
  <si>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</si>
  <si>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</si>
  <si>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</si>
  <si>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</si>
  <si>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</si>
  <si>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</si>
  <si>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</si>
  <si>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</si>
  <si>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</si>
  <si>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</si>
  <si>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</si>
  <si>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</si>
  <si>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</si>
  <si>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</si>
  <si>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</si>
  <si>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</si>
  <si>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</si>
  <si>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</si>
  <si>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</si>
  <si>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</si>
  <si>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</si>
  <si>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</si>
  <si>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</si>
  <si>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</si>
  <si>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</si>
  <si>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</si>
  <si>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</si>
  <si>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</si>
  <si>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</si>
  <si>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</si>
  <si>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</si>
  <si>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</si>
  <si>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</si>
  <si>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</si>
  <si>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</si>
  <si>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</si>
  <si>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</si>
  <si>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</si>
  <si>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</si>
  <si>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</si>
  <si>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</si>
  <si>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</si>
  <si>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</si>
  <si>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</si>
  <si>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</si>
  <si>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</si>
  <si>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</si>
  <si>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</si>
  <si>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</si>
  <si>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</si>
  <si>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</si>
  <si>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</si>
  <si>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</si>
  <si>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</si>
  <si>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</si>
  <si>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</si>
  <si>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</si>
  <si>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</si>
  <si>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</si>
  <si>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</si>
  <si>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</si>
  <si>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</si>
  <si>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</si>
  <si>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</si>
  <si>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</si>
  <si>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</si>
  <si>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</si>
  <si>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</si>
  <si>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</si>
  <si>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</si>
  <si>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</si>
  <si>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</si>
  <si>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</si>
  <si>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</si>
  <si>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</si>
  <si>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</si>
  <si>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</si>
  <si>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</si>
  <si>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</si>
  <si>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</si>
  <si>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</si>
  <si>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</si>
  <si>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</si>
  <si>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</si>
  <si>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</si>
  <si>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</si>
  <si>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</si>
  <si>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</si>
  <si>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</si>
  <si>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</si>
  <si>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</si>
  <si>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</si>
  <si>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</si>
  <si>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</si>
  <si>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</si>
  <si>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</si>
  <si>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</si>
  <si>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</si>
  <si>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</si>
  <si>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</si>
  <si>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</si>
  <si>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</si>
  <si>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</si>
  <si>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</si>
  <si>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</si>
  <si>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</si>
  <si>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</si>
  <si>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</si>
  <si>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</si>
  <si>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</si>
  <si>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</si>
  <si>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</si>
  <si>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</si>
  <si>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</si>
  <si>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</si>
  <si>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</si>
  <si>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</si>
  <si>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</si>
  <si>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</si>
  <si>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</si>
  <si>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</si>
  <si>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</si>
  <si>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</si>
  <si>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</si>
  <si>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</si>
  <si>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</si>
  <si>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</si>
  <si>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</si>
  <si>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</si>
  <si>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</si>
  <si>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</si>
  <si>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</si>
  <si>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</si>
  <si>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</si>
  <si>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</si>
  <si>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</si>
  <si>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</si>
  <si>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</si>
  <si>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</si>
  <si>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</si>
  <si>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</si>
  <si>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</si>
  <si>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</si>
  <si>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</si>
  <si>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</si>
  <si>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</si>
  <si>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</si>
  <si>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</si>
  <si>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</si>
  <si>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</si>
  <si>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</si>
  <si>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</si>
  <si>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</si>
  <si>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</si>
  <si>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</si>
  <si>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</si>
  <si>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</si>
  <si>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</si>
  <si>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</si>
  <si>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</si>
  <si>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</si>
  <si>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</si>
  <si>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</si>
  <si>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</si>
  <si>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</si>
  <si>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</si>
  <si>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</si>
  <si>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</si>
  <si>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</si>
  <si>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</si>
  <si>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</si>
  <si>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</si>
  <si>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</si>
  <si>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</si>
  <si>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</si>
  <si>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</si>
  <si>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</si>
  <si>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</si>
  <si>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</si>
  <si>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</si>
  <si>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</si>
  <si>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</si>
  <si>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</si>
  <si>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</si>
  <si>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</si>
  <si>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</si>
  <si>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</si>
  <si>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</si>
  <si>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</si>
  <si>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</si>
  <si>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</si>
  <si>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</si>
  <si>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</si>
  <si>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</si>
  <si>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</si>
  <si>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</si>
  <si>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</si>
  <si>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</si>
  <si>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</si>
  <si>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</si>
  <si>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</si>
  <si>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</si>
  <si>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</si>
  <si>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</si>
  <si>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</si>
  <si>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</si>
  <si>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</si>
  <si>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</si>
  <si>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</si>
  <si>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</si>
  <si>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</si>
  <si>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</si>
  <si>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</si>
  <si>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</si>
  <si>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</si>
  <si>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</si>
  <si>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</si>
  <si>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</si>
  <si>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</si>
  <si>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</si>
  <si>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</si>
  <si>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</si>
  <si>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</si>
  <si>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</si>
  <si>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</si>
  <si>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</si>
  <si>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</si>
  <si>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</si>
  <si>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</si>
  <si>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</si>
  <si>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</si>
  <si>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</si>
  <si>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</si>
  <si>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</si>
  <si>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</si>
  <si>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</si>
  <si>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</si>
  <si>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</si>
  <si>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</si>
  <si>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</si>
  <si>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</si>
  <si>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</si>
  <si>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</si>
  <si>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</si>
  <si>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</si>
  <si>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</si>
  <si>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</si>
  <si>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</si>
  <si>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</si>
  <si>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</si>
  <si>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</si>
  <si>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</si>
  <si>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</si>
  <si>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</si>
  <si>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</si>
  <si>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</si>
  <si>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</si>
  <si>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</si>
  <si>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</si>
  <si>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</si>
  <si>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</si>
  <si>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</si>
  <si>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</si>
  <si>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</si>
  <si>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</si>
  <si>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</si>
  <si>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</si>
  <si>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</si>
  <si>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</si>
  <si>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</si>
  <si>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</si>
  <si>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</si>
  <si>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</si>
  <si>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</si>
  <si>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</si>
  <si>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</si>
  <si>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</si>
  <si>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</si>
  <si>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</si>
  <si>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</si>
  <si>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</si>
  <si>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</si>
  <si>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</si>
  <si>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</si>
  <si>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</si>
  <si>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</si>
  <si>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</si>
  <si>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</si>
  <si>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</si>
  <si>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</si>
  <si>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</si>
  <si>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</si>
  <si>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</si>
  <si>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</si>
  <si>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</si>
  <si>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</si>
  <si>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</si>
  <si>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</si>
  <si>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</si>
  <si>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</si>
  <si>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</si>
  <si>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</si>
  <si>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</si>
  <si>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</si>
  <si>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</si>
  <si>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</si>
  <si>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</si>
  <si>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</si>
  <si>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</si>
  <si>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</si>
  <si>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</si>
  <si>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</si>
  <si>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</si>
  <si>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</si>
  <si>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</si>
  <si>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</si>
  <si>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</si>
  <si>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</si>
  <si>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</si>
  <si>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</si>
  <si>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</si>
  <si>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</si>
  <si>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</si>
  <si>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</si>
  <si>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</si>
  <si>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</si>
  <si>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</si>
  <si>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</si>
  <si>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</si>
  <si>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</si>
  <si>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</si>
  <si>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</si>
  <si>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</si>
  <si>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</si>
  <si>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</si>
  <si>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</si>
  <si>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</si>
  <si>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</si>
  <si>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</si>
  <si>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</si>
  <si>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</si>
  <si>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</si>
  <si>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</si>
  <si>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</si>
  <si>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</si>
  <si>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</si>
  <si>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</si>
  <si>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</si>
  <si>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</si>
  <si>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</si>
  <si>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</si>
  <si>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</si>
  <si>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</si>
  <si>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</si>
  <si>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</si>
  <si>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</si>
  <si>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</si>
  <si>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</si>
  <si>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</si>
  <si>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</si>
  <si>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</si>
  <si>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</si>
  <si>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</si>
  <si>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</si>
  <si>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</si>
  <si>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</si>
  <si>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</si>
  <si>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</si>
  <si>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</si>
  <si>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</si>
  <si>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</si>
  <si>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</si>
  <si>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</si>
  <si>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</si>
  <si>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</si>
  <si>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</si>
  <si>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</si>
  <si>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</si>
  <si>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</si>
  <si>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</si>
  <si>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</si>
  <si>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</si>
  <si>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</si>
  <si>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</si>
  <si>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</si>
  <si>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</si>
  <si>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</si>
  <si>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</si>
  <si>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</si>
  <si>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</si>
  <si>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</si>
  <si>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</si>
  <si>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</si>
  <si>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</si>
  <si>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</si>
  <si>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</si>
  <si>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</si>
  <si>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</si>
  <si>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</si>
  <si>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</si>
  <si>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</si>
  <si>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</si>
  <si>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</si>
  <si>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</si>
  <si>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</si>
  <si>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</si>
  <si>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</si>
  <si>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</si>
  <si>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</si>
  <si>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</si>
  <si>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</si>
  <si>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</si>
  <si>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</si>
  <si>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</si>
  <si>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</si>
  <si>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</si>
  <si>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</si>
  <si>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</si>
  <si>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</si>
  <si>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</si>
  <si>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</si>
  <si>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</si>
  <si>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</si>
  <si>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</si>
  <si>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</si>
  <si>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</si>
  <si>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</si>
  <si>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</si>
  <si>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</si>
  <si>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</si>
  <si>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</si>
  <si>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</si>
  <si>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</si>
  <si>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</si>
  <si>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</si>
  <si>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</si>
  <si>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</si>
  <si>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</si>
  <si>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</si>
  <si>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</si>
  <si>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</si>
  <si>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</si>
  <si>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</si>
  <si>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</si>
  <si>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</si>
  <si>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</si>
  <si>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</si>
  <si>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</si>
  <si>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</si>
  <si>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</si>
  <si>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</si>
  <si>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</si>
  <si>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</si>
  <si>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</si>
  <si>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</si>
  <si>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</si>
  <si>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</si>
  <si>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</si>
  <si>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</si>
  <si>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</si>
  <si>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</si>
  <si>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</si>
  <si>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</si>
  <si>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</si>
  <si>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</si>
  <si>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</si>
  <si>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</si>
  <si>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</si>
  <si>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</si>
  <si>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</si>
  <si>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</si>
  <si>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</si>
  <si>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</si>
  <si>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</si>
  <si>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</si>
  <si>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</si>
  <si>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</si>
  <si>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</si>
  <si>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</si>
  <si>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</si>
  <si>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</si>
  <si>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</si>
  <si>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</si>
  <si>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</si>
  <si>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</si>
  <si>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</si>
  <si>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</si>
  <si>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</si>
  <si>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</si>
  <si>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</si>
  <si>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</si>
  <si>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</si>
  <si>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</si>
  <si>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</si>
  <si>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</si>
  <si>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</si>
  <si>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</si>
  <si>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</si>
  <si>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</si>
  <si>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</si>
  <si>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</si>
  <si>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</si>
  <si>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</si>
  <si>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</si>
  <si>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</si>
  <si>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</si>
  <si>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</si>
  <si>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</si>
  <si>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</si>
  <si>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</si>
  <si>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</si>
  <si>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</si>
  <si>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</si>
  <si>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</si>
  <si>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</si>
  <si>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</si>
  <si>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</si>
  <si>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</si>
  <si>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</si>
  <si>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</si>
  <si>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</si>
  <si>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</si>
  <si>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</si>
  <si>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</si>
  <si>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</si>
  <si>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</si>
  <si>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</si>
  <si>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</si>
  <si>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</si>
  <si>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</si>
  <si>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</si>
  <si>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</si>
  <si>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</si>
  <si>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</si>
  <si>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</si>
  <si>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</si>
  <si>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</si>
  <si>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</si>
  <si>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</si>
  <si>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</si>
  <si>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</si>
  <si>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</si>
  <si>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</si>
  <si>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</si>
  <si>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</si>
  <si>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</si>
  <si>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</si>
  <si>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</si>
  <si>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</si>
  <si>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</si>
  <si>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</si>
  <si>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</si>
  <si>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</si>
  <si>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</si>
  <si>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</si>
  <si>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</si>
  <si>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</si>
  <si>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</si>
  <si>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</si>
  <si>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</si>
  <si>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</si>
  <si>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</si>
  <si>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</si>
  <si>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</si>
  <si>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</si>
  <si>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</si>
  <si>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</si>
  <si>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</si>
  <si>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</si>
  <si>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</si>
  <si>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</si>
  <si>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</si>
  <si>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</si>
  <si>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</si>
  <si>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</si>
  <si>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</si>
  <si>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</si>
  <si>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</si>
  <si>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</si>
  <si>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</si>
  <si>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</si>
  <si>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</si>
  <si>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</si>
  <si>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</si>
  <si>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</si>
  <si>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</si>
  <si>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</si>
  <si>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</si>
  <si>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</si>
  <si>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</si>
  <si>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</si>
  <si>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</si>
  <si>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</si>
  <si>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</si>
  <si>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</si>
  <si>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</si>
  <si>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</si>
  <si>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</si>
  <si>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</si>
  <si>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</si>
  <si>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</si>
  <si>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</si>
  <si>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</si>
  <si>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</si>
  <si>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</si>
  <si>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</si>
  <si>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</si>
  <si>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</si>
  <si>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</si>
  <si>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</si>
  <si>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</si>
  <si>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</si>
  <si>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</si>
  <si>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</si>
  <si>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</si>
  <si>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</si>
  <si>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</si>
  <si>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</si>
  <si>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</si>
  <si>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</si>
  <si>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</si>
  <si>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</si>
  <si>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</si>
  <si>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</si>
  <si>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</si>
  <si>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</si>
  <si>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</si>
  <si>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</si>
  <si>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</si>
  <si>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</si>
  <si>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</si>
  <si>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</si>
  <si>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</si>
  <si>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</si>
  <si>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</si>
  <si>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</si>
  <si>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</si>
  <si>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</si>
  <si>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</si>
  <si>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</si>
  <si>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</si>
  <si>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</si>
  <si>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</si>
  <si>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</si>
  <si>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</si>
  <si>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</si>
  <si>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</si>
  <si>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</si>
  <si>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</si>
  <si>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</si>
  <si>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</si>
  <si>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</si>
  <si>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</si>
  <si>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</si>
  <si>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</si>
  <si>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</si>
  <si>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</si>
  <si>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</si>
  <si>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</si>
  <si>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</si>
  <si>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</si>
  <si>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</si>
  <si>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</si>
  <si>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</si>
  <si>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</si>
  <si>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</si>
  <si>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</si>
  <si>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</si>
  <si>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</si>
  <si>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</si>
  <si>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</si>
  <si>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</si>
  <si>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</si>
  <si>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</si>
  <si>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</si>
  <si>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</si>
  <si>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</si>
  <si>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</si>
  <si>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</si>
  <si>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</si>
  <si>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</si>
  <si>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</si>
  <si>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</si>
  <si>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</si>
  <si>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</si>
  <si>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</si>
  <si>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</si>
  <si>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</si>
  <si>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</si>
  <si>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</si>
  <si>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</si>
  <si>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</si>
  <si>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</si>
  <si>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</si>
  <si>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</si>
  <si>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</si>
  <si>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</si>
  <si>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</si>
  <si>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</si>
  <si>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</si>
  <si>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</si>
  <si>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</si>
  <si>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</si>
  <si>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</si>
  <si>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</si>
  <si>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</si>
  <si>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</si>
  <si>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</si>
  <si>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</si>
  <si>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</si>
  <si>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</si>
  <si>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</si>
  <si>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</si>
  <si>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</si>
  <si>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</si>
  <si>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</si>
  <si>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</si>
  <si>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</si>
  <si>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</si>
  <si>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</si>
  <si>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</si>
  <si>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</si>
  <si>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</si>
  <si>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</si>
  <si>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</si>
  <si>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</si>
  <si>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</si>
  <si>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</si>
  <si>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</si>
  <si>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</si>
  <si>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</si>
  <si>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</si>
  <si>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</si>
  <si>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</si>
  <si>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</si>
  <si>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</si>
  <si>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</si>
  <si>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</si>
  <si>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</si>
  <si>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</si>
  <si>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</si>
  <si>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</si>
  <si>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</si>
  <si>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</si>
  <si>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</si>
  <si>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</si>
  <si>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</si>
  <si>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</si>
  <si>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</si>
  <si>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</si>
  <si>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</si>
  <si>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</si>
  <si>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</si>
  <si>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</si>
  <si>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</si>
  <si>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</si>
  <si>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</si>
  <si>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</si>
  <si>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</si>
  <si>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</si>
  <si>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</si>
  <si>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</si>
  <si>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</si>
  <si>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</si>
  <si>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</si>
  <si>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</si>
  <si>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</si>
  <si>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</si>
  <si>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</si>
  <si>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</si>
  <si>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</si>
  <si>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</si>
  <si>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</si>
  <si>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</si>
  <si>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</si>
  <si>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</si>
  <si>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</si>
  <si>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</si>
  <si>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</si>
  <si>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</si>
  <si>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</si>
  <si>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</si>
  <si>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</si>
  <si>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</si>
  <si>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</si>
  <si>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</si>
  <si>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</si>
  <si>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</si>
  <si>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</si>
  <si>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</si>
  <si>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</si>
  <si>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</si>
  <si>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</si>
  <si>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</si>
  <si>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</si>
  <si>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</si>
  <si>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</si>
  <si>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</si>
  <si>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</si>
  <si>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</si>
  <si>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</si>
  <si>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</si>
  <si>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</si>
  <si>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</si>
  <si>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</si>
  <si>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</si>
  <si>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</si>
  <si>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</si>
  <si>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</si>
  <si>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</si>
  <si>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</si>
  <si>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</si>
  <si>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</si>
  <si>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</si>
  <si>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</si>
  <si>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</si>
  <si>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</si>
  <si>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</si>
  <si>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</si>
  <si>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</si>
  <si>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</si>
  <si>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</si>
  <si>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</si>
  <si>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</si>
  <si>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</si>
  <si>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</si>
  <si>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</si>
  <si>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</si>
  <si>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</si>
  <si>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</si>
  <si>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</si>
  <si>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</si>
  <si>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</si>
  <si>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</si>
  <si>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</si>
  <si>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</si>
  <si>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</si>
  <si>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</si>
  <si>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</si>
  <si>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PVRINOX 1520 CE JUL</t>
  </si>
  <si>
    <t>FINNIFTY 20100 CE 18-JUL</t>
  </si>
  <si>
    <t>150-180</t>
  </si>
  <si>
    <t>Profit of Rs.2.1/-</t>
  </si>
  <si>
    <t>SRF 2240 CE JULY</t>
  </si>
  <si>
    <t>50-60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</si>
  <si>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</si>
  <si>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</si>
  <si>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</si>
  <si>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</si>
  <si>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</si>
  <si>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</si>
  <si>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</si>
  <si>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</si>
  <si>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250-260</t>
  </si>
  <si>
    <t>1445-1485</t>
  </si>
  <si>
    <t>1355-1425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</si>
  <si>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</si>
  <si>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</si>
  <si>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</si>
  <si>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</si>
  <si>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</si>
  <si>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</si>
  <si>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</si>
  <si>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</si>
  <si>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</si>
  <si>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</si>
  <si>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</si>
  <si>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</si>
  <si>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</si>
  <si>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</si>
  <si>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</si>
  <si>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320-340</t>
  </si>
  <si>
    <t>TECHM 1190 CE JULY</t>
  </si>
  <si>
    <t>40-44</t>
  </si>
  <si>
    <t>31</t>
  </si>
  <si>
    <t>Loss of Rs.7/-</t>
  </si>
  <si>
    <t>MINDACORP</t>
  </si>
  <si>
    <t>MANKIND</t>
  </si>
  <si>
    <t>MISTERKAPOORKESHRI</t>
  </si>
  <si>
    <t>88</t>
  </si>
  <si>
    <t>92</t>
  </si>
  <si>
    <t>Loss of Rs.43/-</t>
  </si>
  <si>
    <t>SRF 2220 CE JUL</t>
  </si>
  <si>
    <t>SRF 2260 CE JUL</t>
  </si>
  <si>
    <t>650-655</t>
  </si>
  <si>
    <t>325-330</t>
  </si>
  <si>
    <t>FINNIFTY 20000 CE 18-JUL</t>
  </si>
  <si>
    <t>140-147</t>
  </si>
  <si>
    <t>NTPC JULY FUT</t>
  </si>
  <si>
    <t>192-194</t>
  </si>
  <si>
    <t>92.5</t>
  </si>
  <si>
    <t>634</t>
  </si>
  <si>
    <t>LT 2480 CE 27-JUL</t>
  </si>
  <si>
    <t>100-130</t>
  </si>
  <si>
    <t>44</t>
  </si>
  <si>
    <t>Profit of Rs.3/-</t>
  </si>
  <si>
    <t>Profit of Rs.8.5/-</t>
  </si>
  <si>
    <t>Profit of Rs.9.5/-</t>
  </si>
  <si>
    <t>Profit of Rs.62.5/-</t>
  </si>
  <si>
    <t>50</t>
  </si>
  <si>
    <t>Profit of Rs.18/-</t>
  </si>
  <si>
    <t>HINDUNILVR 2700 CE 27-JUL</t>
  </si>
  <si>
    <t>MARUTI 9800 CE 27-JUL</t>
  </si>
  <si>
    <t>HRTI PRIVATE LIMITED</t>
  </si>
  <si>
    <t>QE SECURITIES</t>
  </si>
  <si>
    <t>TFCILTD</t>
  </si>
  <si>
    <t>Tourism Finance Corp</t>
  </si>
  <si>
    <t>Profit of Rs.17.5/-</t>
  </si>
  <si>
    <t>GLS</t>
  </si>
  <si>
    <t>670-700</t>
  </si>
  <si>
    <t>NIFTY 19700 PE 20-JUL</t>
  </si>
  <si>
    <t>3970-3990</t>
  </si>
  <si>
    <t>FINNIFTY 20350 CE 18-JUL</t>
  </si>
  <si>
    <t>52</t>
  </si>
  <si>
    <t>Profit of Rs.23/-</t>
  </si>
  <si>
    <t>BANKNIFTY 45500 CE 27-JUL</t>
  </si>
  <si>
    <t>BANKNIFTY 45700 CE 20-JUL</t>
  </si>
  <si>
    <t>29</t>
  </si>
  <si>
    <t>564-594</t>
  </si>
  <si>
    <t>640-660</t>
  </si>
  <si>
    <t>400</t>
  </si>
  <si>
    <t>145</t>
  </si>
  <si>
    <t>175-181</t>
  </si>
  <si>
    <t>195-205</t>
  </si>
  <si>
    <t>MANSI SHARE &amp; STOCK ADVISORS PRIVATE LIMITED</t>
  </si>
  <si>
    <t>CRONY VYAPAR PVT LTD</t>
  </si>
  <si>
    <t>RPOWER</t>
  </si>
  <si>
    <t>Reliance Power Limited</t>
  </si>
  <si>
    <t>600-620</t>
  </si>
  <si>
    <t>COFORGE 5000 CE 27-JUL</t>
  </si>
  <si>
    <t>Profit of Rs.10.5/-</t>
  </si>
  <si>
    <t>BRITANNIA 5150 CE 27-JUL</t>
  </si>
  <si>
    <t>NIFTY 19800 CE 20-JUL</t>
  </si>
  <si>
    <t>42</t>
  </si>
  <si>
    <t>Profit of Rs.11/-</t>
  </si>
  <si>
    <t>Profit of Rs.7/-</t>
  </si>
  <si>
    <t>NATURAL</t>
  </si>
  <si>
    <t>234-236</t>
  </si>
  <si>
    <t>442.5-462.5</t>
  </si>
  <si>
    <t>500-530</t>
  </si>
  <si>
    <t>54-56</t>
  </si>
  <si>
    <t>96</t>
  </si>
  <si>
    <t>Loss of Rs.31/-</t>
  </si>
  <si>
    <t>RAILTEL</t>
  </si>
  <si>
    <t>150-152</t>
  </si>
  <si>
    <t>LT 2500 CE 27-JUL</t>
  </si>
  <si>
    <t>GRASIM JULY FUT</t>
  </si>
  <si>
    <t>1850-1870</t>
  </si>
  <si>
    <t>LUPIN JULY FUT</t>
  </si>
  <si>
    <t>945-947</t>
  </si>
  <si>
    <t>970-980</t>
  </si>
  <si>
    <t>GOPAIST</t>
  </si>
  <si>
    <t>SANJAY DHAKED</t>
  </si>
  <si>
    <t>DIL</t>
  </si>
  <si>
    <t>Debock Industries Limited</t>
  </si>
  <si>
    <t>MAGPRO SECURITIES PVT LTD</t>
  </si>
  <si>
    <t>NK SECURITIES RESEARCH PRIVATE LIMITED</t>
  </si>
  <si>
    <t>BANKNIFTY 46000 CE 27-JUL</t>
  </si>
  <si>
    <t>600-700</t>
  </si>
  <si>
    <t>Profit of Rs.39.5/-</t>
  </si>
  <si>
    <t>95</t>
  </si>
  <si>
    <t>Profit of Rs.27.5/-</t>
  </si>
  <si>
    <t>370</t>
  </si>
  <si>
    <t>Profit of Rs.135/-</t>
  </si>
  <si>
    <t>BANKNIFTY 46200 CE 27-JUL</t>
  </si>
  <si>
    <t>HINDUNILVR 2680 CE 27-JUL</t>
  </si>
  <si>
    <t>PIDILITIND 2680 CE 27-JUL</t>
  </si>
  <si>
    <t>25-27</t>
  </si>
  <si>
    <t>FINNIFTY 20650 CE 25-JUL</t>
  </si>
  <si>
    <t>120-150</t>
  </si>
  <si>
    <t>Loss of Rs.24/-</t>
  </si>
  <si>
    <t>133.50-134.50</t>
  </si>
  <si>
    <t>140-142</t>
  </si>
  <si>
    <t>840-850</t>
  </si>
  <si>
    <t>17</t>
  </si>
  <si>
    <t>22</t>
  </si>
  <si>
    <t>Loss of Rs.15/-</t>
  </si>
  <si>
    <t>Profit of Rs.24.5/-</t>
  </si>
  <si>
    <t>300</t>
  </si>
  <si>
    <t>Profit of Rs.65/-</t>
  </si>
  <si>
    <t>70-75</t>
  </si>
  <si>
    <t>320</t>
  </si>
  <si>
    <t>Loss of Rs.22/-</t>
  </si>
  <si>
    <t>NIFTY 19900 CE 27-JUL</t>
  </si>
  <si>
    <t>66-70</t>
  </si>
  <si>
    <t>ACCELERATE</t>
  </si>
  <si>
    <t>LATIN MANHARLAL SECURITIES PVT LTD</t>
  </si>
  <si>
    <t>HEMA JAYPRAKASH BHAVSAR</t>
  </si>
  <si>
    <t>RAJKOTINV</t>
  </si>
  <si>
    <t>VASANTKUMAR DHANJIBHAI SHAH</t>
  </si>
  <si>
    <t>RAJPACK</t>
  </si>
  <si>
    <t>SIMPLXPAP</t>
  </si>
  <si>
    <t>PANDURANG SUDKOJI JADHAV</t>
  </si>
  <si>
    <t>AHL</t>
  </si>
  <si>
    <t>Abans Holdings Limited</t>
  </si>
  <si>
    <t>JAINAM BROKING LIMITED</t>
  </si>
  <si>
    <t>CUPID</t>
  </si>
  <si>
    <t>Cupid Limited</t>
  </si>
  <si>
    <t>JFLLIFE</t>
  </si>
  <si>
    <t>JFL Life Sciences Limited</t>
  </si>
  <si>
    <t>MITTAL RIMPY</t>
  </si>
  <si>
    <t>PARAGMILK</t>
  </si>
  <si>
    <t>Parag Milk Foods Ltd.</t>
  </si>
  <si>
    <t>PONNIERODE</t>
  </si>
  <si>
    <t>Ponni Sugars (Erode) Limi</t>
  </si>
  <si>
    <t>TRIL</t>
  </si>
  <si>
    <t>Transformers And Rectifie</t>
  </si>
  <si>
    <t>CITADEL SECURITIES INDIA MARKETS PRIVATE LIMITED</t>
  </si>
  <si>
    <t>UTKARSHBNK</t>
  </si>
  <si>
    <t>Utkarsh Small Fin Bank L</t>
  </si>
  <si>
    <t>COFFEEDAY</t>
  </si>
  <si>
    <t>Coffee Day Enterprise Ltd</t>
  </si>
  <si>
    <t>REMSONSIND</t>
  </si>
  <si>
    <t>Remsons Industries Ltd</t>
  </si>
  <si>
    <t>KRISH AUTOMOTIVE SALES &amp; SER. PVT. LTD.</t>
  </si>
  <si>
    <t>2590-2600</t>
  </si>
  <si>
    <t>2700-2800</t>
  </si>
  <si>
    <t>MARUTI 10000 CE 31-AUG</t>
  </si>
  <si>
    <t>210-214</t>
  </si>
  <si>
    <t>300-330</t>
  </si>
  <si>
    <t>450-550</t>
  </si>
  <si>
    <t>AXISBANK AUG FUT</t>
  </si>
  <si>
    <t>977-979</t>
  </si>
  <si>
    <t>1000-1020</t>
  </si>
  <si>
    <t>230</t>
  </si>
  <si>
    <t>Profit of Rs.75/-</t>
  </si>
  <si>
    <t>Profit of Rs.3.3/-</t>
  </si>
  <si>
    <t>Loss of Rs.41/-</t>
  </si>
  <si>
    <t>AANCHALISP</t>
  </si>
  <si>
    <t>MAINA SECURITIES PRIVATE LIMITED</t>
  </si>
  <si>
    <t>NEIL INFORMATION TECHNOLOGY PRIVATE LIMITED</t>
  </si>
  <si>
    <t>PRAVINKUMAR WASHA</t>
  </si>
  <si>
    <t>ELANKUMARANPERIAKARUPPAN</t>
  </si>
  <si>
    <t>NITESHKUMAR MAFATLAL SINGHI HUF</t>
  </si>
  <si>
    <t>AGOL</t>
  </si>
  <si>
    <t>VIGNESH</t>
  </si>
  <si>
    <t>ALAN SCOTT</t>
  </si>
  <si>
    <t>IL &amp; FS FINANCIAL SERVICES LIMITED</t>
  </si>
  <si>
    <t>AMARSEC</t>
  </si>
  <si>
    <t>VAIDEHI VIKAS WAKHARE</t>
  </si>
  <si>
    <t>ARYACAPM</t>
  </si>
  <si>
    <t>TIA ENTERPRISES PRIVATE LIMITED</t>
  </si>
  <si>
    <t>ARYAMAN</t>
  </si>
  <si>
    <t>GEMZAR ENTERPRISES PRIVATE LIMITED</t>
  </si>
  <si>
    <t>BRIDGESE</t>
  </si>
  <si>
    <t>FARDEEN</t>
  </si>
  <si>
    <t>N L RUNGTA HUF</t>
  </si>
  <si>
    <t>COSMICCRF</t>
  </si>
  <si>
    <t>JNSP TRADING LLP</t>
  </si>
  <si>
    <t>RATHOD MANOJ CHHAGANLAL HUF</t>
  </si>
  <si>
    <t>DDIL</t>
  </si>
  <si>
    <t>KQUANT ENTERPRISES LLP</t>
  </si>
  <si>
    <t>DLTNCBL</t>
  </si>
  <si>
    <t>SUA EXPLOSIVES ANDACCESSORIES PRIVATE LIMITED</t>
  </si>
  <si>
    <t>RASHESH BHANSALI</t>
  </si>
  <si>
    <t>EARUM</t>
  </si>
  <si>
    <t>RAJESH NANUBHAI JHAVERI HUF</t>
  </si>
  <si>
    <t>NIRAV M KOTHARI HUF</t>
  </si>
  <si>
    <t>ESCORP</t>
  </si>
  <si>
    <t>VENKATESHWARA INDUSTRIAL PROMOTION CO LIMITED</t>
  </si>
  <si>
    <t>GGENG</t>
  </si>
  <si>
    <t>KAMLESH NAVINCHANDRA SHAH</t>
  </si>
  <si>
    <t>KALPANA ASHOK THACKER</t>
  </si>
  <si>
    <t>SULEKHA RANI</t>
  </si>
  <si>
    <t>HILIKS</t>
  </si>
  <si>
    <t>ENACT TECHNOLOGIES PRIVATE LIMITED .</t>
  </si>
  <si>
    <t>CHHAYA NARESH DOSHI</t>
  </si>
  <si>
    <t>INTLCOMBQ</t>
  </si>
  <si>
    <t>NIRMAL BHANWARLAL JAIN</t>
  </si>
  <si>
    <t>JANUSCORP</t>
  </si>
  <si>
    <t>NAVEEN GUPTA</t>
  </si>
  <si>
    <t>HINA WAHAJ UDDIN</t>
  </si>
  <si>
    <t>JTAPARIA</t>
  </si>
  <si>
    <t>JAINAM UDAY SHAH</t>
  </si>
  <si>
    <t>SUPERIOR COMMODEAL PRIVATE LIMITED .</t>
  </si>
  <si>
    <t>NIBE</t>
  </si>
  <si>
    <t>SHREYANS DHIRANDER SURANA</t>
  </si>
  <si>
    <t>SOCIETE GENERALE</t>
  </si>
  <si>
    <t>OMANSH</t>
  </si>
  <si>
    <t>MANJUDEVIMEENA</t>
  </si>
  <si>
    <t>VIVEK KUMAR RATAKONDA</t>
  </si>
  <si>
    <t>OMEGAIN</t>
  </si>
  <si>
    <t>VIVEK KANDA</t>
  </si>
  <si>
    <t>ORIRAIL</t>
  </si>
  <si>
    <t>FIROZ FAKHRUDDIN KARIMI</t>
  </si>
  <si>
    <t>PRIMIND</t>
  </si>
  <si>
    <t>VISTA FURNISHING LIMITED</t>
  </si>
  <si>
    <t>RUNIT EXIM PRIVATE LIMITED</t>
  </si>
  <si>
    <t>QUASAR</t>
  </si>
  <si>
    <t>BLUESKY INFRA DEVELOPERS PRIVATE LIMITED</t>
  </si>
  <si>
    <t>KULDEEP KUMAR</t>
  </si>
  <si>
    <t>MOTI LAL LAXKAR</t>
  </si>
  <si>
    <t>AJAY GODHA</t>
  </si>
  <si>
    <t>TILOK CHAND BIRLA</t>
  </si>
  <si>
    <t>KAMAL JAGDISH GUPTA</t>
  </si>
  <si>
    <t>MONIKABEN PRATIKKUMAR VALAND</t>
  </si>
  <si>
    <t>DEEPAK MAHAVEERCHAND JAIN (HUF)</t>
  </si>
  <si>
    <t>TINA JAIN</t>
  </si>
  <si>
    <t>SHINEFASH</t>
  </si>
  <si>
    <t>PARTH CHETAN SHAH</t>
  </si>
  <si>
    <t>SOFTRAKV</t>
  </si>
  <si>
    <t>KHODEEAR ENTERPRISE LLP LLP</t>
  </si>
  <si>
    <t>SRUSTEELS</t>
  </si>
  <si>
    <t>ARVIND KUMAR BHANDARI</t>
  </si>
  <si>
    <t>MAGPRO SECURITIES PRIVATE LIMITED</t>
  </si>
  <si>
    <t>URSUGAR</t>
  </si>
  <si>
    <t>BLP EQUITY RESEARCH PRIVATE LIMITED`</t>
  </si>
  <si>
    <t>Aarti Drugs Ltd.</t>
  </si>
  <si>
    <t>AILIMITED</t>
  </si>
  <si>
    <t>Abhishek Integrations Ltd</t>
  </si>
  <si>
    <t>SHARATH N A</t>
  </si>
  <si>
    <t>ANMOL</t>
  </si>
  <si>
    <t>Anmol India Limited</t>
  </si>
  <si>
    <t>RAJASTHAN GLOBAL SECURITIES PVT LTD</t>
  </si>
  <si>
    <t>EQUITY INTELLIGENCE INDIA PRIVATE LIMITED</t>
  </si>
  <si>
    <t>DANGEE</t>
  </si>
  <si>
    <t>Dangee Dums Limited</t>
  </si>
  <si>
    <t>DHARMIK BAROT</t>
  </si>
  <si>
    <t>AKASH GIRISHKUMAR THAKKAR</t>
  </si>
  <si>
    <t>ESAAR INDIA LTD</t>
  </si>
  <si>
    <t>MRUGESH NATWARLAL  RUPAREL</t>
  </si>
  <si>
    <t>DODLA</t>
  </si>
  <si>
    <t>Dodla Dairy Limited</t>
  </si>
  <si>
    <t>GANGAFORGE</t>
  </si>
  <si>
    <t>Ganga Forging Limited</t>
  </si>
  <si>
    <t>KRISHNAM ENTERPRISE LLP LLP</t>
  </si>
  <si>
    <t>MULTIPLIER SHARE &amp; STOCK ADVISORS PRIVATE LIMITED</t>
  </si>
  <si>
    <t>GREENPOWER</t>
  </si>
  <si>
    <t>Orient Green Power Co Ltd</t>
  </si>
  <si>
    <t>NIDAN</t>
  </si>
  <si>
    <t>Nidan Labs and Health Ltd</t>
  </si>
  <si>
    <t>AJAY  SALVI</t>
  </si>
  <si>
    <t>SYNOPTICS</t>
  </si>
  <si>
    <t>Synoptics Technologies L</t>
  </si>
  <si>
    <t>TEXRAIL</t>
  </si>
  <si>
    <t>Texmaco Rail &amp; Eng. Ltd.</t>
  </si>
  <si>
    <t>PRRSAAR COMMODITIES PVT LTD</t>
  </si>
  <si>
    <t>USHAMART</t>
  </si>
  <si>
    <t>Usha Martin Limited</t>
  </si>
  <si>
    <t>SIXTEENTH STREET ASIAN GEMS FUND</t>
  </si>
  <si>
    <t>UTTAMSUGAR</t>
  </si>
  <si>
    <t>Uttam Sugar Mills Limited</t>
  </si>
  <si>
    <t>VERTEXPLUS</t>
  </si>
  <si>
    <t>Vertexplus Technologies L</t>
  </si>
  <si>
    <t>AFFLUENCE GEMS PRIVATELIMITED</t>
  </si>
  <si>
    <t>VIVIANA</t>
  </si>
  <si>
    <t>Viviana Power Tech Ltd</t>
  </si>
  <si>
    <t>NIRMALA DEVI SARAF</t>
  </si>
  <si>
    <t>PIONEER PACKAGING INDUSTRIES P LTD</t>
  </si>
  <si>
    <t>JANAK NAVINBHAI PANCHAL</t>
  </si>
  <si>
    <t>LLOYDSME</t>
  </si>
  <si>
    <t>Lloyds Metals N Energy L</t>
  </si>
  <si>
    <t>OM HARI HALAN HUF</t>
  </si>
  <si>
    <t>TIRUPATIFL</t>
  </si>
  <si>
    <t>Tirupati Forge Limited</t>
  </si>
  <si>
    <t>FINSTOCK INVESTMENT</t>
  </si>
  <si>
    <t>ZINNIA GLOBAL FUND PCC - BLUE JADE INVESTMENT FUND</t>
  </si>
  <si>
    <t>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</si>
</sst>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2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36" fillId="0" borderId="31" xfId="0" applyFont="1" applyBorder="1" applyAlignment="1">
      <alignment horizontal="left"/>
    </xf>
    <xf numFmtId="0" fontId="36" fillId="14" borderId="29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166" fontId="36" fillId="14" borderId="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165" fontId="36" fillId="14" borderId="37" xfId="0" applyNumberFormat="1" applyFont="1" applyFill="1" applyBorder="1" applyAlignment="1">
      <alignment horizontal="center" vertical="center"/>
    </xf>
    <xf numFmtId="165" fontId="36" fillId="14" borderId="38" xfId="0" applyNumberFormat="1" applyFont="1" applyFill="1" applyBorder="1" applyAlignment="1">
      <alignment horizontal="center" vertical="center"/>
    </xf>
    <xf numFmtId="0" fontId="36" fillId="14" borderId="32" xfId="0" applyFont="1" applyFill="1" applyBorder="1" applyAlignment="1">
      <alignment horizontal="center" vertical="center"/>
    </xf>
    <xf numFmtId="0" fontId="36" fillId="14" borderId="34" xfId="0" applyFont="1" applyFill="1" applyBorder="1" applyAlignment="1">
      <alignment horizontal="center" vertical="center"/>
    </xf>
    <xf numFmtId="165" fontId="36" fillId="14" borderId="32" xfId="0" applyNumberFormat="1" applyFont="1" applyFill="1" applyBorder="1" applyAlignment="1">
      <alignment horizontal="center" vertical="center"/>
    </xf>
    <xf numFmtId="165" fontId="36" fillId="14" borderId="42" xfId="0" applyNumberFormat="1" applyFont="1" applyFill="1" applyBorder="1" applyAlignment="1">
      <alignment horizontal="center" vertical="center"/>
    </xf>
    <xf numFmtId="0" fontId="37" fillId="14" borderId="40" xfId="0" applyFont="1" applyFill="1" applyBorder="1" applyAlignment="1">
      <alignment horizontal="center" vertical="center"/>
    </xf>
    <xf numFmtId="0" fontId="37" fillId="14" borderId="41" xfId="0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7" xfId="0" applyNumberFormat="1" applyFont="1" applyFill="1" applyBorder="1" applyAlignment="1">
      <alignment horizontal="center" vertical="center"/>
    </xf>
    <xf numFmtId="165" fontId="36" fillId="12" borderId="38" xfId="0" applyNumberFormat="1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42" xfId="0" applyNumberFormat="1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2" borderId="32" xfId="0" applyFont="1" applyFill="1" applyBorder="1" applyAlignment="1">
      <alignment horizontal="center" vertical="center"/>
    </xf>
    <xf numFmtId="0" fontId="37" fillId="12" borderId="34" xfId="0" applyFont="1" applyFill="1" applyBorder="1" applyAlignment="1">
      <alignment horizontal="center" vertical="center"/>
    </xf>
    <xf numFmtId="165" fontId="36" fillId="12" borderId="43" xfId="0" applyNumberFormat="1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203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F6" sqref="F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45132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45132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1" t="s">
        <v>16</v>
      </c>
      <c r="B9" s="393" t="s">
        <v>17</v>
      </c>
      <c r="C9" s="393" t="s">
        <v>18</v>
      </c>
      <c r="D9" s="393" t="s">
        <v>19</v>
      </c>
      <c r="E9" s="26" t="s">
        <v>20</v>
      </c>
      <c r="F9" s="26" t="s">
        <v>21</v>
      </c>
      <c r="G9" s="388" t="s">
        <v>22</v>
      </c>
      <c r="H9" s="389"/>
      <c r="I9" s="390"/>
      <c r="J9" s="388" t="s">
        <v>23</v>
      </c>
      <c r="K9" s="389"/>
      <c r="L9" s="390"/>
      <c r="M9" s="26"/>
      <c r="N9" s="27"/>
      <c r="O9" s="27"/>
      <c r="P9" s="27"/>
    </row>
    <row r="10" spans="1:16" ht="38.25">
      <c r="A10" s="392"/>
      <c r="B10" s="394"/>
      <c r="C10" s="394"/>
      <c r="D10" s="39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929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19692.7</v>
      </c>
      <c r="F11" s="35">
        <v>19726.899999999998</v>
      </c>
      <c r="G11" s="36">
        <v>19645.799999999996</v>
      </c>
      <c r="H11" s="36">
        <v>19598.899999999998</v>
      </c>
      <c r="I11" s="36">
        <v>19517.799999999996</v>
      </c>
      <c r="J11" s="36">
        <v>19773.799999999996</v>
      </c>
      <c r="K11" s="36">
        <v>19854.899999999994</v>
      </c>
      <c r="L11" s="36">
        <v>19901.799999999996</v>
      </c>
      <c r="M11" s="37">
        <v>19808</v>
      </c>
      <c r="N11" s="37">
        <v>19680</v>
      </c>
      <c r="O11" s="305">
        <v>13563800</v>
      </c>
      <c r="P11" s="307">
        <v>1.2442991393659822E-2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45980.05</v>
      </c>
      <c r="F12" s="38">
        <v>46021.816666666673</v>
      </c>
      <c r="G12" s="39">
        <v>45821.633333333346</v>
      </c>
      <c r="H12" s="39">
        <v>45663.216666666674</v>
      </c>
      <c r="I12" s="39">
        <v>45463.033333333347</v>
      </c>
      <c r="J12" s="39">
        <v>46180.233333333344</v>
      </c>
      <c r="K12" s="39">
        <v>46380.416666666679</v>
      </c>
      <c r="L12" s="39">
        <v>46538.833333333343</v>
      </c>
      <c r="M12" s="31">
        <v>46222</v>
      </c>
      <c r="N12" s="31">
        <v>45863.4</v>
      </c>
      <c r="O12" s="306">
        <v>2850030</v>
      </c>
      <c r="P12" s="307">
        <v>-7.9461054345140336E-2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20515.349999999999</v>
      </c>
      <c r="F13" s="38">
        <v>20538.216666666664</v>
      </c>
      <c r="G13" s="39">
        <v>20456.433333333327</v>
      </c>
      <c r="H13" s="39">
        <v>20397.516666666663</v>
      </c>
      <c r="I13" s="39">
        <v>20315.733333333326</v>
      </c>
      <c r="J13" s="39">
        <v>20597.133333333328</v>
      </c>
      <c r="K13" s="39">
        <v>20678.916666666661</v>
      </c>
      <c r="L13" s="39">
        <v>20737.833333333328</v>
      </c>
      <c r="M13" s="31">
        <v>20620</v>
      </c>
      <c r="N13" s="31">
        <v>20479.3</v>
      </c>
      <c r="O13" s="306">
        <v>84960</v>
      </c>
      <c r="P13" s="308">
        <v>0.1226215644820296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8411.5499999999993</v>
      </c>
      <c r="F14" s="38">
        <v>8427.5166666666664</v>
      </c>
      <c r="G14" s="39">
        <v>8391.0333333333328</v>
      </c>
      <c r="H14" s="39">
        <v>8370.5166666666664</v>
      </c>
      <c r="I14" s="39">
        <v>8334.0333333333328</v>
      </c>
      <c r="J14" s="39">
        <v>8448.0333333333328</v>
      </c>
      <c r="K14" s="39">
        <v>8484.5166666666664</v>
      </c>
      <c r="L14" s="39">
        <v>8505.0333333333328</v>
      </c>
      <c r="M14" s="31">
        <v>8464</v>
      </c>
      <c r="N14" s="31">
        <v>8407</v>
      </c>
      <c r="O14" s="306">
        <v>86850</v>
      </c>
      <c r="P14" s="308">
        <v>1.1353711790393014E-2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465.2</v>
      </c>
      <c r="F15" s="38">
        <v>469.31666666666661</v>
      </c>
      <c r="G15" s="39">
        <v>460.03333333333319</v>
      </c>
      <c r="H15" s="39">
        <v>454.86666666666656</v>
      </c>
      <c r="I15" s="39">
        <v>445.58333333333314</v>
      </c>
      <c r="J15" s="39">
        <v>474.48333333333323</v>
      </c>
      <c r="K15" s="39">
        <v>483.76666666666665</v>
      </c>
      <c r="L15" s="39">
        <v>488.93333333333328</v>
      </c>
      <c r="M15" s="31">
        <v>478.6</v>
      </c>
      <c r="N15" s="31">
        <v>464.15</v>
      </c>
      <c r="O15" s="306">
        <v>13049000</v>
      </c>
      <c r="P15" s="307">
        <v>-3.7187338596620677E-2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4321.55</v>
      </c>
      <c r="F16" s="38">
        <v>4313.1833333333334</v>
      </c>
      <c r="G16" s="39">
        <v>4276.3166666666666</v>
      </c>
      <c r="H16" s="39">
        <v>4231.083333333333</v>
      </c>
      <c r="I16" s="39">
        <v>4194.2166666666662</v>
      </c>
      <c r="J16" s="39">
        <v>4358.416666666667</v>
      </c>
      <c r="K16" s="39">
        <v>4395.2833333333338</v>
      </c>
      <c r="L16" s="39">
        <v>4440.5166666666673</v>
      </c>
      <c r="M16" s="31">
        <v>4350.05</v>
      </c>
      <c r="N16" s="31">
        <v>4267.95</v>
      </c>
      <c r="O16" s="306">
        <v>1420500</v>
      </c>
      <c r="P16" s="307">
        <v>-7.1568627450980388E-2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23169.200000000001</v>
      </c>
      <c r="F17" s="38">
        <v>23193.25</v>
      </c>
      <c r="G17" s="39">
        <v>22990.1</v>
      </c>
      <c r="H17" s="39">
        <v>22811</v>
      </c>
      <c r="I17" s="39">
        <v>22607.85</v>
      </c>
      <c r="J17" s="39">
        <v>23372.35</v>
      </c>
      <c r="K17" s="39">
        <v>23575.5</v>
      </c>
      <c r="L17" s="39">
        <v>23754.6</v>
      </c>
      <c r="M17" s="31">
        <v>23396.400000000001</v>
      </c>
      <c r="N17" s="31">
        <v>23014.15</v>
      </c>
      <c r="O17" s="306">
        <v>70840</v>
      </c>
      <c r="P17" s="307">
        <v>3.3858727378867484E-2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189.2</v>
      </c>
      <c r="F18" s="38">
        <v>188.36666666666665</v>
      </c>
      <c r="G18" s="39">
        <v>186.3833333333333</v>
      </c>
      <c r="H18" s="39">
        <v>183.56666666666666</v>
      </c>
      <c r="I18" s="39">
        <v>181.58333333333331</v>
      </c>
      <c r="J18" s="39">
        <v>191.18333333333328</v>
      </c>
      <c r="K18" s="39">
        <v>193.16666666666663</v>
      </c>
      <c r="L18" s="39">
        <v>195.98333333333326</v>
      </c>
      <c r="M18" s="31">
        <v>190.35</v>
      </c>
      <c r="N18" s="31">
        <v>185.55</v>
      </c>
      <c r="O18" s="306">
        <v>24948000</v>
      </c>
      <c r="P18" s="307">
        <v>-4.9578276074881709E-2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214.05</v>
      </c>
      <c r="F19" s="38">
        <v>213.88333333333333</v>
      </c>
      <c r="G19" s="39">
        <v>212.16666666666666</v>
      </c>
      <c r="H19" s="39">
        <v>210.28333333333333</v>
      </c>
      <c r="I19" s="39">
        <v>208.56666666666666</v>
      </c>
      <c r="J19" s="39">
        <v>215.76666666666665</v>
      </c>
      <c r="K19" s="39">
        <v>217.48333333333335</v>
      </c>
      <c r="L19" s="39">
        <v>219.36666666666665</v>
      </c>
      <c r="M19" s="31">
        <v>215.6</v>
      </c>
      <c r="N19" s="31">
        <v>212</v>
      </c>
      <c r="O19" s="306">
        <v>27027000</v>
      </c>
      <c r="P19" s="307">
        <v>-0.12800939518496771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1810.4</v>
      </c>
      <c r="F20" s="38">
        <v>1802.3</v>
      </c>
      <c r="G20" s="39">
        <v>1783.9499999999998</v>
      </c>
      <c r="H20" s="39">
        <v>1757.4999999999998</v>
      </c>
      <c r="I20" s="39">
        <v>1739.1499999999996</v>
      </c>
      <c r="J20" s="39">
        <v>1828.75</v>
      </c>
      <c r="K20" s="39">
        <v>1847.1</v>
      </c>
      <c r="L20" s="39">
        <v>1873.5500000000002</v>
      </c>
      <c r="M20" s="31">
        <v>1820.65</v>
      </c>
      <c r="N20" s="31">
        <v>1775.85</v>
      </c>
      <c r="O20" s="306">
        <v>4635300</v>
      </c>
      <c r="P20" s="307">
        <v>-4.8466559921172561E-2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2420.35</v>
      </c>
      <c r="F21" s="38">
        <v>2427.25</v>
      </c>
      <c r="G21" s="39">
        <v>2408.1</v>
      </c>
      <c r="H21" s="39">
        <v>2395.85</v>
      </c>
      <c r="I21" s="39">
        <v>2376.6999999999998</v>
      </c>
      <c r="J21" s="39">
        <v>2439.5</v>
      </c>
      <c r="K21" s="39">
        <v>2458.6499999999996</v>
      </c>
      <c r="L21" s="39">
        <v>2470.9</v>
      </c>
      <c r="M21" s="31">
        <v>2446.4</v>
      </c>
      <c r="N21" s="31">
        <v>2415</v>
      </c>
      <c r="O21" s="306">
        <v>10427700</v>
      </c>
      <c r="P21" s="307">
        <v>-2.605844938216257E-2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736.2</v>
      </c>
      <c r="F22" s="38">
        <v>735.31666666666661</v>
      </c>
      <c r="G22" s="39">
        <v>728.88333333333321</v>
      </c>
      <c r="H22" s="39">
        <v>721.56666666666661</v>
      </c>
      <c r="I22" s="39">
        <v>715.13333333333321</v>
      </c>
      <c r="J22" s="39">
        <v>742.63333333333321</v>
      </c>
      <c r="K22" s="39">
        <v>749.06666666666661</v>
      </c>
      <c r="L22" s="39">
        <v>756.38333333333321</v>
      </c>
      <c r="M22" s="31">
        <v>741.75</v>
      </c>
      <c r="N22" s="31">
        <v>728</v>
      </c>
      <c r="O22" s="306">
        <v>32027200</v>
      </c>
      <c r="P22" s="307">
        <v>-3.6949723358191001E-2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3778.55</v>
      </c>
      <c r="F23" s="38">
        <v>3756.7166666666672</v>
      </c>
      <c r="G23" s="39">
        <v>3716.7833333333342</v>
      </c>
      <c r="H23" s="39">
        <v>3655.0166666666669</v>
      </c>
      <c r="I23" s="39">
        <v>3615.0833333333339</v>
      </c>
      <c r="J23" s="39">
        <v>3818.4833333333345</v>
      </c>
      <c r="K23" s="39">
        <v>3858.416666666667</v>
      </c>
      <c r="L23" s="39">
        <v>3920.1833333333348</v>
      </c>
      <c r="M23" s="31">
        <v>3796.65</v>
      </c>
      <c r="N23" s="31">
        <v>3694.95</v>
      </c>
      <c r="O23" s="306">
        <v>845200</v>
      </c>
      <c r="P23" s="307">
        <v>3.3757338551859098E-2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423.45</v>
      </c>
      <c r="F24" s="38">
        <v>423.3</v>
      </c>
      <c r="G24" s="39">
        <v>416.75</v>
      </c>
      <c r="H24" s="39">
        <v>410.05</v>
      </c>
      <c r="I24" s="39">
        <v>403.5</v>
      </c>
      <c r="J24" s="39">
        <v>430</v>
      </c>
      <c r="K24" s="39">
        <v>436.55000000000007</v>
      </c>
      <c r="L24" s="39">
        <v>443.25</v>
      </c>
      <c r="M24" s="31">
        <v>429.85</v>
      </c>
      <c r="N24" s="31">
        <v>416.6</v>
      </c>
      <c r="O24" s="306">
        <v>62618400</v>
      </c>
      <c r="P24" s="307">
        <v>1.4552772026014174E-2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5176.7</v>
      </c>
      <c r="F25" s="38">
        <v>5187.2333333333336</v>
      </c>
      <c r="G25" s="39">
        <v>5140.4666666666672</v>
      </c>
      <c r="H25" s="39">
        <v>5104.2333333333336</v>
      </c>
      <c r="I25" s="39">
        <v>5057.4666666666672</v>
      </c>
      <c r="J25" s="39">
        <v>5223.4666666666672</v>
      </c>
      <c r="K25" s="39">
        <v>5270.2333333333336</v>
      </c>
      <c r="L25" s="39">
        <v>5306.4666666666672</v>
      </c>
      <c r="M25" s="31">
        <v>5234</v>
      </c>
      <c r="N25" s="31">
        <v>5151</v>
      </c>
      <c r="O25" s="306">
        <v>1900375</v>
      </c>
      <c r="P25" s="307">
        <v>-1.3944739914385784E-2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415.95</v>
      </c>
      <c r="F26" s="38">
        <v>418.31666666666661</v>
      </c>
      <c r="G26" s="39">
        <v>412.28333333333319</v>
      </c>
      <c r="H26" s="39">
        <v>408.61666666666656</v>
      </c>
      <c r="I26" s="39">
        <v>402.58333333333314</v>
      </c>
      <c r="J26" s="39">
        <v>421.98333333333323</v>
      </c>
      <c r="K26" s="39">
        <v>428.01666666666665</v>
      </c>
      <c r="L26" s="39">
        <v>431.68333333333328</v>
      </c>
      <c r="M26" s="31">
        <v>424.35</v>
      </c>
      <c r="N26" s="31">
        <v>414.65</v>
      </c>
      <c r="O26" s="306">
        <v>11922100</v>
      </c>
      <c r="P26" s="307">
        <v>-3.6675824175824177E-2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182.55</v>
      </c>
      <c r="F27" s="38">
        <v>183.53333333333333</v>
      </c>
      <c r="G27" s="39">
        <v>180.86666666666667</v>
      </c>
      <c r="H27" s="39">
        <v>179.18333333333334</v>
      </c>
      <c r="I27" s="39">
        <v>176.51666666666668</v>
      </c>
      <c r="J27" s="39">
        <v>185.21666666666667</v>
      </c>
      <c r="K27" s="39">
        <v>187.88333333333335</v>
      </c>
      <c r="L27" s="39">
        <v>189.56666666666666</v>
      </c>
      <c r="M27" s="31">
        <v>186.2</v>
      </c>
      <c r="N27" s="31">
        <v>181.85</v>
      </c>
      <c r="O27" s="306">
        <v>90935000</v>
      </c>
      <c r="P27" s="307">
        <v>-1.0931041983902545E-2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3551.3</v>
      </c>
      <c r="F28" s="38">
        <v>3545.1833333333329</v>
      </c>
      <c r="G28" s="39">
        <v>3514.1166666666659</v>
      </c>
      <c r="H28" s="39">
        <v>3476.9333333333329</v>
      </c>
      <c r="I28" s="39">
        <v>3445.8666666666659</v>
      </c>
      <c r="J28" s="39">
        <v>3582.3666666666659</v>
      </c>
      <c r="K28" s="39">
        <v>3613.4333333333325</v>
      </c>
      <c r="L28" s="39">
        <v>3650.6166666666659</v>
      </c>
      <c r="M28" s="31">
        <v>3576.25</v>
      </c>
      <c r="N28" s="31">
        <v>3508</v>
      </c>
      <c r="O28" s="306">
        <v>5181000</v>
      </c>
      <c r="P28" s="307">
        <v>7.2715226303366604E-2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1894.15</v>
      </c>
      <c r="F29" s="38">
        <v>1908.3833333333332</v>
      </c>
      <c r="G29" s="39">
        <v>1875.8666666666663</v>
      </c>
      <c r="H29" s="39">
        <v>1857.583333333333</v>
      </c>
      <c r="I29" s="39">
        <v>1825.0666666666662</v>
      </c>
      <c r="J29" s="39">
        <v>1926.6666666666665</v>
      </c>
      <c r="K29" s="39">
        <v>1959.1833333333334</v>
      </c>
      <c r="L29" s="39">
        <v>1977.4666666666667</v>
      </c>
      <c r="M29" s="31">
        <v>1940.9</v>
      </c>
      <c r="N29" s="31">
        <v>1890.1</v>
      </c>
      <c r="O29" s="306">
        <v>2210441</v>
      </c>
      <c r="P29" s="307">
        <v>2.9572649572649573E-2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6710.65</v>
      </c>
      <c r="F30" s="38">
        <v>6771.9333333333334</v>
      </c>
      <c r="G30" s="39">
        <v>6632.8666666666668</v>
      </c>
      <c r="H30" s="39">
        <v>6555.083333333333</v>
      </c>
      <c r="I30" s="39">
        <v>6416.0166666666664</v>
      </c>
      <c r="J30" s="39">
        <v>6849.7166666666672</v>
      </c>
      <c r="K30" s="39">
        <v>6988.7833333333347</v>
      </c>
      <c r="L30" s="39">
        <v>7066.5666666666675</v>
      </c>
      <c r="M30" s="31">
        <v>6911</v>
      </c>
      <c r="N30" s="31">
        <v>6694.15</v>
      </c>
      <c r="O30" s="306">
        <v>572550</v>
      </c>
      <c r="P30" s="307">
        <v>-7.6122473677840974E-2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738.8</v>
      </c>
      <c r="F31" s="38">
        <v>736</v>
      </c>
      <c r="G31" s="39">
        <v>726.55</v>
      </c>
      <c r="H31" s="39">
        <v>714.3</v>
      </c>
      <c r="I31" s="39">
        <v>704.84999999999991</v>
      </c>
      <c r="J31" s="39">
        <v>748.25</v>
      </c>
      <c r="K31" s="39">
        <v>757.7</v>
      </c>
      <c r="L31" s="39">
        <v>769.95</v>
      </c>
      <c r="M31" s="31">
        <v>745.45</v>
      </c>
      <c r="N31" s="31">
        <v>723.75</v>
      </c>
      <c r="O31" s="306">
        <v>14093000</v>
      </c>
      <c r="P31" s="307">
        <v>-3.906995772535115E-2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787.75</v>
      </c>
      <c r="F32" s="38">
        <v>784.73333333333323</v>
      </c>
      <c r="G32" s="39">
        <v>776.01666666666642</v>
      </c>
      <c r="H32" s="39">
        <v>764.28333333333319</v>
      </c>
      <c r="I32" s="39">
        <v>755.56666666666638</v>
      </c>
      <c r="J32" s="39">
        <v>796.46666666666647</v>
      </c>
      <c r="K32" s="39">
        <v>805.18333333333339</v>
      </c>
      <c r="L32" s="39">
        <v>816.91666666666652</v>
      </c>
      <c r="M32" s="31">
        <v>793.45</v>
      </c>
      <c r="N32" s="31">
        <v>773</v>
      </c>
      <c r="O32" s="306">
        <v>14675100</v>
      </c>
      <c r="P32" s="307">
        <v>2.3632317962096219E-2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973</v>
      </c>
      <c r="F33" s="38">
        <v>976.80000000000007</v>
      </c>
      <c r="G33" s="39">
        <v>966.70000000000016</v>
      </c>
      <c r="H33" s="39">
        <v>960.40000000000009</v>
      </c>
      <c r="I33" s="39">
        <v>950.30000000000018</v>
      </c>
      <c r="J33" s="39">
        <v>983.10000000000014</v>
      </c>
      <c r="K33" s="39">
        <v>993.2</v>
      </c>
      <c r="L33" s="39">
        <v>999.50000000000011</v>
      </c>
      <c r="M33" s="31">
        <v>986.9</v>
      </c>
      <c r="N33" s="31">
        <v>970.5</v>
      </c>
      <c r="O33" s="306">
        <v>53656875</v>
      </c>
      <c r="P33" s="307">
        <v>-1.1559495711242877E-2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4892.1499999999996</v>
      </c>
      <c r="F34" s="38">
        <v>4894.5</v>
      </c>
      <c r="G34" s="39">
        <v>4864.95</v>
      </c>
      <c r="H34" s="39">
        <v>4837.75</v>
      </c>
      <c r="I34" s="39">
        <v>4808.2</v>
      </c>
      <c r="J34" s="39">
        <v>4921.7</v>
      </c>
      <c r="K34" s="39">
        <v>4951.2499999999991</v>
      </c>
      <c r="L34" s="39">
        <v>4978.45</v>
      </c>
      <c r="M34" s="31">
        <v>4924.05</v>
      </c>
      <c r="N34" s="31">
        <v>4867.3</v>
      </c>
      <c r="O34" s="306">
        <v>2682750</v>
      </c>
      <c r="P34" s="307">
        <v>2.7097738740422352E-3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1656.35</v>
      </c>
      <c r="F35" s="38">
        <v>1647.6333333333332</v>
      </c>
      <c r="G35" s="39">
        <v>1633.2666666666664</v>
      </c>
      <c r="H35" s="39">
        <v>1610.1833333333332</v>
      </c>
      <c r="I35" s="39">
        <v>1595.8166666666664</v>
      </c>
      <c r="J35" s="39">
        <v>1670.7166666666665</v>
      </c>
      <c r="K35" s="39">
        <v>1685.0833333333333</v>
      </c>
      <c r="L35" s="39">
        <v>1708.1666666666665</v>
      </c>
      <c r="M35" s="31">
        <v>1662</v>
      </c>
      <c r="N35" s="31">
        <v>1624.55</v>
      </c>
      <c r="O35" s="306">
        <v>7472500</v>
      </c>
      <c r="P35" s="307">
        <v>-1.6258557135334386E-2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7592.5</v>
      </c>
      <c r="F36" s="38">
        <v>7610.666666666667</v>
      </c>
      <c r="G36" s="39">
        <v>7559.3333333333339</v>
      </c>
      <c r="H36" s="39">
        <v>7526.166666666667</v>
      </c>
      <c r="I36" s="39">
        <v>7474.8333333333339</v>
      </c>
      <c r="J36" s="39">
        <v>7643.8333333333339</v>
      </c>
      <c r="K36" s="39">
        <v>7695.1666666666679</v>
      </c>
      <c r="L36" s="39">
        <v>7728.3333333333339</v>
      </c>
      <c r="M36" s="31">
        <v>7662</v>
      </c>
      <c r="N36" s="31">
        <v>7577.5</v>
      </c>
      <c r="O36" s="306">
        <v>4861000</v>
      </c>
      <c r="P36" s="307">
        <v>4.1791684526360909E-2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2378.8000000000002</v>
      </c>
      <c r="F37" s="38">
        <v>2398.3166666666666</v>
      </c>
      <c r="G37" s="39">
        <v>2353.9333333333334</v>
      </c>
      <c r="H37" s="39">
        <v>2329.0666666666666</v>
      </c>
      <c r="I37" s="39">
        <v>2284.6833333333334</v>
      </c>
      <c r="J37" s="39">
        <v>2423.1833333333334</v>
      </c>
      <c r="K37" s="39">
        <v>2467.5666666666666</v>
      </c>
      <c r="L37" s="39">
        <v>2492.4333333333334</v>
      </c>
      <c r="M37" s="31">
        <v>2442.6999999999998</v>
      </c>
      <c r="N37" s="31">
        <v>2373.4499999999998</v>
      </c>
      <c r="O37" s="306">
        <v>1802700</v>
      </c>
      <c r="P37" s="307">
        <v>5.1075739023963618E-2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398.55</v>
      </c>
      <c r="F38" s="38">
        <v>397.55</v>
      </c>
      <c r="G38" s="39">
        <v>394.40000000000003</v>
      </c>
      <c r="H38" s="39">
        <v>390.25</v>
      </c>
      <c r="I38" s="39">
        <v>387.1</v>
      </c>
      <c r="J38" s="39">
        <v>401.70000000000005</v>
      </c>
      <c r="K38" s="39">
        <v>404.85</v>
      </c>
      <c r="L38" s="39">
        <v>409.00000000000006</v>
      </c>
      <c r="M38" s="31">
        <v>400.7</v>
      </c>
      <c r="N38" s="31">
        <v>393.4</v>
      </c>
      <c r="O38" s="306">
        <v>11425600</v>
      </c>
      <c r="P38" s="307">
        <v>-0.11478864509731003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218.8</v>
      </c>
      <c r="F39" s="38">
        <v>218.86666666666667</v>
      </c>
      <c r="G39" s="39">
        <v>216.73333333333335</v>
      </c>
      <c r="H39" s="39">
        <v>214.66666666666669</v>
      </c>
      <c r="I39" s="39">
        <v>212.53333333333336</v>
      </c>
      <c r="J39" s="39">
        <v>220.93333333333334</v>
      </c>
      <c r="K39" s="39">
        <v>223.06666666666666</v>
      </c>
      <c r="L39" s="39">
        <v>225.13333333333333</v>
      </c>
      <c r="M39" s="31">
        <v>221</v>
      </c>
      <c r="N39" s="31">
        <v>216.8</v>
      </c>
      <c r="O39" s="306">
        <v>70547500</v>
      </c>
      <c r="P39" s="307">
        <v>2.0874032269734461E-2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198.35</v>
      </c>
      <c r="F40" s="38">
        <v>199.08333333333334</v>
      </c>
      <c r="G40" s="39">
        <v>196.26666666666668</v>
      </c>
      <c r="H40" s="39">
        <v>194.18333333333334</v>
      </c>
      <c r="I40" s="39">
        <v>191.36666666666667</v>
      </c>
      <c r="J40" s="39">
        <v>201.16666666666669</v>
      </c>
      <c r="K40" s="39">
        <v>203.98333333333335</v>
      </c>
      <c r="L40" s="39">
        <v>206.06666666666669</v>
      </c>
      <c r="M40" s="31">
        <v>201.9</v>
      </c>
      <c r="N40" s="31">
        <v>197</v>
      </c>
      <c r="O40" s="306">
        <v>124207200</v>
      </c>
      <c r="P40" s="307">
        <v>3.348909657320872E-2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1681.7</v>
      </c>
      <c r="F41" s="38">
        <v>1673.8500000000001</v>
      </c>
      <c r="G41" s="39">
        <v>1662.0000000000002</v>
      </c>
      <c r="H41" s="39">
        <v>1642.3000000000002</v>
      </c>
      <c r="I41" s="39">
        <v>1630.4500000000003</v>
      </c>
      <c r="J41" s="39">
        <v>1693.5500000000002</v>
      </c>
      <c r="K41" s="39">
        <v>1705.4</v>
      </c>
      <c r="L41" s="39">
        <v>1725.1000000000001</v>
      </c>
      <c r="M41" s="31">
        <v>1685.7</v>
      </c>
      <c r="N41" s="31">
        <v>1654.15</v>
      </c>
      <c r="O41" s="306">
        <v>1857375</v>
      </c>
      <c r="P41" s="307">
        <v>-4.4928654068646358E-2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126.25</v>
      </c>
      <c r="F42" s="38">
        <v>126.36666666666667</v>
      </c>
      <c r="G42" s="39">
        <v>124.88333333333335</v>
      </c>
      <c r="H42" s="39">
        <v>123.51666666666668</v>
      </c>
      <c r="I42" s="39">
        <v>122.03333333333336</v>
      </c>
      <c r="J42" s="39">
        <v>127.73333333333335</v>
      </c>
      <c r="K42" s="39">
        <v>129.21666666666667</v>
      </c>
      <c r="L42" s="39">
        <v>130.58333333333334</v>
      </c>
      <c r="M42" s="31">
        <v>127.85</v>
      </c>
      <c r="N42" s="31">
        <v>125</v>
      </c>
      <c r="O42" s="306">
        <v>83100300</v>
      </c>
      <c r="P42" s="307">
        <v>1.454418928322895E-2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688.35</v>
      </c>
      <c r="F43" s="38">
        <v>689.76666666666677</v>
      </c>
      <c r="G43" s="39">
        <v>685.03333333333353</v>
      </c>
      <c r="H43" s="39">
        <v>681.71666666666681</v>
      </c>
      <c r="I43" s="39">
        <v>676.98333333333358</v>
      </c>
      <c r="J43" s="39">
        <v>693.08333333333348</v>
      </c>
      <c r="K43" s="39">
        <v>697.81666666666683</v>
      </c>
      <c r="L43" s="39">
        <v>701.13333333333344</v>
      </c>
      <c r="M43" s="31">
        <v>694.5</v>
      </c>
      <c r="N43" s="31">
        <v>686.45</v>
      </c>
      <c r="O43" s="306">
        <v>6872800</v>
      </c>
      <c r="P43" s="307">
        <v>-9.5934018231804363E-2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852.15</v>
      </c>
      <c r="F44" s="38">
        <v>849.7833333333333</v>
      </c>
      <c r="G44" s="39">
        <v>844.76666666666665</v>
      </c>
      <c r="H44" s="39">
        <v>837.38333333333333</v>
      </c>
      <c r="I44" s="39">
        <v>832.36666666666667</v>
      </c>
      <c r="J44" s="39">
        <v>857.16666666666663</v>
      </c>
      <c r="K44" s="39">
        <v>862.18333333333328</v>
      </c>
      <c r="L44" s="39">
        <v>869.56666666666661</v>
      </c>
      <c r="M44" s="31">
        <v>854.8</v>
      </c>
      <c r="N44" s="31">
        <v>842.4</v>
      </c>
      <c r="O44" s="306">
        <v>7928000</v>
      </c>
      <c r="P44" s="307">
        <v>-2.1717670286278381E-2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890.45</v>
      </c>
      <c r="F45" s="38">
        <v>889.2166666666667</v>
      </c>
      <c r="G45" s="39">
        <v>883.63333333333344</v>
      </c>
      <c r="H45" s="39">
        <v>876.81666666666672</v>
      </c>
      <c r="I45" s="39">
        <v>871.23333333333346</v>
      </c>
      <c r="J45" s="39">
        <v>896.03333333333342</v>
      </c>
      <c r="K45" s="39">
        <v>901.61666666666667</v>
      </c>
      <c r="L45" s="39">
        <v>908.43333333333339</v>
      </c>
      <c r="M45" s="31">
        <v>894.8</v>
      </c>
      <c r="N45" s="31">
        <v>882.4</v>
      </c>
      <c r="O45" s="306">
        <v>40098550</v>
      </c>
      <c r="P45" s="307">
        <v>-5.4203638971049566E-2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98.15</v>
      </c>
      <c r="F46" s="38">
        <v>97.333333333333329</v>
      </c>
      <c r="G46" s="39">
        <v>95.86666666666666</v>
      </c>
      <c r="H46" s="39">
        <v>93.583333333333329</v>
      </c>
      <c r="I46" s="39">
        <v>92.11666666666666</v>
      </c>
      <c r="J46" s="39">
        <v>99.61666666666666</v>
      </c>
      <c r="K46" s="39">
        <v>101.08333333333333</v>
      </c>
      <c r="L46" s="39">
        <v>103.36666666666666</v>
      </c>
      <c r="M46" s="31">
        <v>98.8</v>
      </c>
      <c r="N46" s="31">
        <v>95.05</v>
      </c>
      <c r="O46" s="306">
        <v>118156500</v>
      </c>
      <c r="P46" s="307">
        <v>7.3145145908830825E-2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249.2</v>
      </c>
      <c r="F47" s="38">
        <v>252.81666666666663</v>
      </c>
      <c r="G47" s="39">
        <v>244.73333333333329</v>
      </c>
      <c r="H47" s="39">
        <v>240.26666666666665</v>
      </c>
      <c r="I47" s="39">
        <v>232.18333333333331</v>
      </c>
      <c r="J47" s="39">
        <v>257.2833333333333</v>
      </c>
      <c r="K47" s="39">
        <v>265.36666666666656</v>
      </c>
      <c r="L47" s="39">
        <v>269.83333333333326</v>
      </c>
      <c r="M47" s="31">
        <v>260.89999999999998</v>
      </c>
      <c r="N47" s="31">
        <v>248.35</v>
      </c>
      <c r="O47" s="306">
        <v>33072500</v>
      </c>
      <c r="P47" s="307">
        <v>-3.7540923972353583E-2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19007.55</v>
      </c>
      <c r="F48" s="38">
        <v>18983.249999999996</v>
      </c>
      <c r="G48" s="39">
        <v>18826.649999999994</v>
      </c>
      <c r="H48" s="39">
        <v>18645.749999999996</v>
      </c>
      <c r="I48" s="39">
        <v>18489.149999999994</v>
      </c>
      <c r="J48" s="39">
        <v>19164.149999999994</v>
      </c>
      <c r="K48" s="39">
        <v>19320.749999999993</v>
      </c>
      <c r="L48" s="39">
        <v>19501.649999999994</v>
      </c>
      <c r="M48" s="31">
        <v>19139.849999999999</v>
      </c>
      <c r="N48" s="31">
        <v>18802.349999999999</v>
      </c>
      <c r="O48" s="306">
        <v>214900</v>
      </c>
      <c r="P48" s="307">
        <v>-6.2390924956369984E-2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390.45</v>
      </c>
      <c r="F49" s="38">
        <v>390.63333333333338</v>
      </c>
      <c r="G49" s="39">
        <v>388.26666666666677</v>
      </c>
      <c r="H49" s="39">
        <v>386.08333333333337</v>
      </c>
      <c r="I49" s="39">
        <v>383.71666666666675</v>
      </c>
      <c r="J49" s="39">
        <v>392.81666666666678</v>
      </c>
      <c r="K49" s="39">
        <v>395.18333333333345</v>
      </c>
      <c r="L49" s="39">
        <v>397.36666666666679</v>
      </c>
      <c r="M49" s="31">
        <v>393</v>
      </c>
      <c r="N49" s="31">
        <v>388.45</v>
      </c>
      <c r="O49" s="306">
        <v>22883400</v>
      </c>
      <c r="P49" s="307">
        <v>1.573440327275588E-4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4968.2</v>
      </c>
      <c r="F50" s="38">
        <v>4990.1166666666659</v>
      </c>
      <c r="G50" s="39">
        <v>4926.8333333333321</v>
      </c>
      <c r="H50" s="39">
        <v>4885.4666666666662</v>
      </c>
      <c r="I50" s="39">
        <v>4822.1833333333325</v>
      </c>
      <c r="J50" s="39">
        <v>5031.4833333333318</v>
      </c>
      <c r="K50" s="39">
        <v>5094.7666666666664</v>
      </c>
      <c r="L50" s="39">
        <v>5136.1333333333314</v>
      </c>
      <c r="M50" s="31">
        <v>5053.3999999999996</v>
      </c>
      <c r="N50" s="31">
        <v>4948.75</v>
      </c>
      <c r="O50" s="306">
        <v>1478000</v>
      </c>
      <c r="P50" s="307">
        <v>-3.2975660821774402E-2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383.75</v>
      </c>
      <c r="F51" s="38">
        <v>383.76666666666665</v>
      </c>
      <c r="G51" s="39">
        <v>380.23333333333329</v>
      </c>
      <c r="H51" s="39">
        <v>376.71666666666664</v>
      </c>
      <c r="I51" s="39">
        <v>373.18333333333328</v>
      </c>
      <c r="J51" s="39">
        <v>387.2833333333333</v>
      </c>
      <c r="K51" s="39">
        <v>390.81666666666661</v>
      </c>
      <c r="L51" s="39">
        <v>394.33333333333331</v>
      </c>
      <c r="M51" s="31">
        <v>387.3</v>
      </c>
      <c r="N51" s="31">
        <v>380.25</v>
      </c>
      <c r="O51" s="306">
        <v>8020000</v>
      </c>
      <c r="P51" s="307">
        <v>3.7546933667083854E-3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339.55</v>
      </c>
      <c r="F52" s="38">
        <v>342.03333333333336</v>
      </c>
      <c r="G52" s="39">
        <v>332.2166666666667</v>
      </c>
      <c r="H52" s="39">
        <v>324.88333333333333</v>
      </c>
      <c r="I52" s="39">
        <v>315.06666666666666</v>
      </c>
      <c r="J52" s="39">
        <v>349.36666666666673</v>
      </c>
      <c r="K52" s="39">
        <v>359.18333333333345</v>
      </c>
      <c r="L52" s="39">
        <v>366.51666666666677</v>
      </c>
      <c r="M52" s="31">
        <v>351.85</v>
      </c>
      <c r="N52" s="31">
        <v>334.7</v>
      </c>
      <c r="O52" s="306">
        <v>59659200</v>
      </c>
      <c r="P52" s="307">
        <v>6.4680696000728793E-3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892</v>
      </c>
      <c r="F53" s="38">
        <v>878.51666666666677</v>
      </c>
      <c r="G53" s="39">
        <v>859.68333333333351</v>
      </c>
      <c r="H53" s="39">
        <v>827.36666666666679</v>
      </c>
      <c r="I53" s="39">
        <v>808.53333333333353</v>
      </c>
      <c r="J53" s="39">
        <v>910.83333333333348</v>
      </c>
      <c r="K53" s="39">
        <v>929.66666666666674</v>
      </c>
      <c r="L53" s="39">
        <v>961.98333333333346</v>
      </c>
      <c r="M53" s="31">
        <v>897.35</v>
      </c>
      <c r="N53" s="31">
        <v>846.2</v>
      </c>
      <c r="O53" s="306">
        <v>4074525</v>
      </c>
      <c r="P53" s="307">
        <v>0.25420168067226889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270.25</v>
      </c>
      <c r="F54" s="38">
        <v>270.31666666666666</v>
      </c>
      <c r="G54" s="39">
        <v>268.13333333333333</v>
      </c>
      <c r="H54" s="39">
        <v>266.01666666666665</v>
      </c>
      <c r="I54" s="39">
        <v>263.83333333333331</v>
      </c>
      <c r="J54" s="39">
        <v>272.43333333333334</v>
      </c>
      <c r="K54" s="39">
        <v>274.61666666666662</v>
      </c>
      <c r="L54" s="39">
        <v>276.73333333333335</v>
      </c>
      <c r="M54" s="31">
        <v>272.5</v>
      </c>
      <c r="N54" s="31">
        <v>268.2</v>
      </c>
      <c r="O54" s="306">
        <v>13231600</v>
      </c>
      <c r="P54" s="307">
        <v>-1.7201834862385322E-3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1143.75</v>
      </c>
      <c r="F55" s="38">
        <v>1140.0666666666666</v>
      </c>
      <c r="G55" s="39">
        <v>1134.1333333333332</v>
      </c>
      <c r="H55" s="39">
        <v>1124.5166666666667</v>
      </c>
      <c r="I55" s="39">
        <v>1118.5833333333333</v>
      </c>
      <c r="J55" s="39">
        <v>1149.6833333333332</v>
      </c>
      <c r="K55" s="39">
        <v>1155.6166666666666</v>
      </c>
      <c r="L55" s="39">
        <v>1165.2333333333331</v>
      </c>
      <c r="M55" s="31">
        <v>1146</v>
      </c>
      <c r="N55" s="31">
        <v>1130.45</v>
      </c>
      <c r="O55" s="306">
        <v>12970000</v>
      </c>
      <c r="P55" s="307">
        <v>1.6856134849078792E-2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1050.7</v>
      </c>
      <c r="F56" s="38">
        <v>1048.1166666666666</v>
      </c>
      <c r="G56" s="39">
        <v>1041.9333333333332</v>
      </c>
      <c r="H56" s="39">
        <v>1033.1666666666665</v>
      </c>
      <c r="I56" s="39">
        <v>1026.9833333333331</v>
      </c>
      <c r="J56" s="39">
        <v>1056.8833333333332</v>
      </c>
      <c r="K56" s="39">
        <v>1063.0666666666666</v>
      </c>
      <c r="L56" s="39">
        <v>1071.8333333333333</v>
      </c>
      <c r="M56" s="31">
        <v>1054.3</v>
      </c>
      <c r="N56" s="31">
        <v>1039.3499999999999</v>
      </c>
      <c r="O56" s="306">
        <v>11879400</v>
      </c>
      <c r="P56" s="307">
        <v>5.4770012119813007E-2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231.45</v>
      </c>
      <c r="F57" s="38">
        <v>230.88333333333335</v>
      </c>
      <c r="G57" s="39">
        <v>229.3666666666667</v>
      </c>
      <c r="H57" s="39">
        <v>227.28333333333336</v>
      </c>
      <c r="I57" s="39">
        <v>225.76666666666671</v>
      </c>
      <c r="J57" s="39">
        <v>232.9666666666667</v>
      </c>
      <c r="K57" s="39">
        <v>234.48333333333335</v>
      </c>
      <c r="L57" s="39">
        <v>236.56666666666669</v>
      </c>
      <c r="M57" s="31">
        <v>232.4</v>
      </c>
      <c r="N57" s="31">
        <v>228.8</v>
      </c>
      <c r="O57" s="306">
        <v>55498800</v>
      </c>
      <c r="P57" s="307">
        <v>-2.8167978230492021E-2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4709.3</v>
      </c>
      <c r="F58" s="38">
        <v>4699.75</v>
      </c>
      <c r="G58" s="39">
        <v>4657.6000000000004</v>
      </c>
      <c r="H58" s="39">
        <v>4605.9000000000005</v>
      </c>
      <c r="I58" s="39">
        <v>4563.7500000000009</v>
      </c>
      <c r="J58" s="39">
        <v>4751.45</v>
      </c>
      <c r="K58" s="39">
        <v>4793.5999999999995</v>
      </c>
      <c r="L58" s="39">
        <v>4845.2999999999993</v>
      </c>
      <c r="M58" s="31">
        <v>4741.8999999999996</v>
      </c>
      <c r="N58" s="31">
        <v>4648.05</v>
      </c>
      <c r="O58" s="306">
        <v>869100</v>
      </c>
      <c r="P58" s="307">
        <v>-0.11514966401954796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1888.35</v>
      </c>
      <c r="F59" s="38">
        <v>1872.3</v>
      </c>
      <c r="G59" s="39">
        <v>1848.4499999999998</v>
      </c>
      <c r="H59" s="39">
        <v>1808.55</v>
      </c>
      <c r="I59" s="39">
        <v>1784.6999999999998</v>
      </c>
      <c r="J59" s="39">
        <v>1912.1999999999998</v>
      </c>
      <c r="K59" s="39">
        <v>1936.0499999999997</v>
      </c>
      <c r="L59" s="39">
        <v>1975.9499999999998</v>
      </c>
      <c r="M59" s="31">
        <v>1896.15</v>
      </c>
      <c r="N59" s="31">
        <v>1832.4</v>
      </c>
      <c r="O59" s="306">
        <v>3978800</v>
      </c>
      <c r="P59" s="307">
        <v>-3.8565629228687413E-2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681.8</v>
      </c>
      <c r="F60" s="38">
        <v>679.51666666666665</v>
      </c>
      <c r="G60" s="39">
        <v>669.73333333333335</v>
      </c>
      <c r="H60" s="39">
        <v>657.66666666666674</v>
      </c>
      <c r="I60" s="39">
        <v>647.88333333333344</v>
      </c>
      <c r="J60" s="39">
        <v>691.58333333333326</v>
      </c>
      <c r="K60" s="39">
        <v>701.36666666666656</v>
      </c>
      <c r="L60" s="39">
        <v>713.43333333333317</v>
      </c>
      <c r="M60" s="31">
        <v>689.3</v>
      </c>
      <c r="N60" s="31">
        <v>667.45</v>
      </c>
      <c r="O60" s="306">
        <v>4970000</v>
      </c>
      <c r="P60" s="307">
        <v>-5.8011602320464095E-3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968.6</v>
      </c>
      <c r="F61" s="38">
        <v>972.1</v>
      </c>
      <c r="G61" s="39">
        <v>956.75</v>
      </c>
      <c r="H61" s="39">
        <v>944.9</v>
      </c>
      <c r="I61" s="39">
        <v>929.55</v>
      </c>
      <c r="J61" s="39">
        <v>983.95</v>
      </c>
      <c r="K61" s="39">
        <v>999.30000000000018</v>
      </c>
      <c r="L61" s="39">
        <v>1011.1500000000001</v>
      </c>
      <c r="M61" s="31">
        <v>987.45</v>
      </c>
      <c r="N61" s="31">
        <v>960.25</v>
      </c>
      <c r="O61" s="306">
        <v>2335200</v>
      </c>
      <c r="P61" s="307">
        <v>-2.1413904370783221E-2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290.55</v>
      </c>
      <c r="F62" s="38">
        <v>291</v>
      </c>
      <c r="G62" s="39">
        <v>289</v>
      </c>
      <c r="H62" s="39">
        <v>287.45</v>
      </c>
      <c r="I62" s="39">
        <v>285.45</v>
      </c>
      <c r="J62" s="39">
        <v>292.55</v>
      </c>
      <c r="K62" s="39">
        <v>294.55</v>
      </c>
      <c r="L62" s="39">
        <v>296.10000000000002</v>
      </c>
      <c r="M62" s="31">
        <v>293</v>
      </c>
      <c r="N62" s="31">
        <v>289.45</v>
      </c>
      <c r="O62" s="306">
        <v>15085800</v>
      </c>
      <c r="P62" s="307">
        <v>-2.8289855072463767E-2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131.05000000000001</v>
      </c>
      <c r="F63" s="38">
        <v>131.43333333333334</v>
      </c>
      <c r="G63" s="39">
        <v>130.06666666666666</v>
      </c>
      <c r="H63" s="39">
        <v>129.08333333333331</v>
      </c>
      <c r="I63" s="39">
        <v>127.71666666666664</v>
      </c>
      <c r="J63" s="39">
        <v>132.41666666666669</v>
      </c>
      <c r="K63" s="39">
        <v>133.78333333333336</v>
      </c>
      <c r="L63" s="39">
        <v>134.76666666666671</v>
      </c>
      <c r="M63" s="31">
        <v>132.80000000000001</v>
      </c>
      <c r="N63" s="31">
        <v>130.44999999999999</v>
      </c>
      <c r="O63" s="306">
        <v>37065000</v>
      </c>
      <c r="P63" s="307">
        <v>2.9297417384059984E-2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1892.9</v>
      </c>
      <c r="F64" s="38">
        <v>1891.3</v>
      </c>
      <c r="G64" s="39">
        <v>1879</v>
      </c>
      <c r="H64" s="39">
        <v>1865.1000000000001</v>
      </c>
      <c r="I64" s="39">
        <v>1852.8000000000002</v>
      </c>
      <c r="J64" s="39">
        <v>1905.1999999999998</v>
      </c>
      <c r="K64" s="39">
        <v>1917.4999999999995</v>
      </c>
      <c r="L64" s="39">
        <v>1931.3999999999996</v>
      </c>
      <c r="M64" s="31">
        <v>1903.6</v>
      </c>
      <c r="N64" s="31">
        <v>1877.4</v>
      </c>
      <c r="O64" s="306">
        <v>3506400</v>
      </c>
      <c r="P64" s="307">
        <v>1.1772853185595568E-2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566.65</v>
      </c>
      <c r="F65" s="38">
        <v>565.95000000000005</v>
      </c>
      <c r="G65" s="39">
        <v>561.90000000000009</v>
      </c>
      <c r="H65" s="39">
        <v>557.15000000000009</v>
      </c>
      <c r="I65" s="39">
        <v>553.10000000000014</v>
      </c>
      <c r="J65" s="39">
        <v>570.70000000000005</v>
      </c>
      <c r="K65" s="39">
        <v>574.75</v>
      </c>
      <c r="L65" s="39">
        <v>579.5</v>
      </c>
      <c r="M65" s="31">
        <v>570</v>
      </c>
      <c r="N65" s="31">
        <v>561.20000000000005</v>
      </c>
      <c r="O65" s="306">
        <v>14716250</v>
      </c>
      <c r="P65" s="307">
        <v>3.2085561497326207E-2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1903.05</v>
      </c>
      <c r="F66" s="38">
        <v>1901.7333333333336</v>
      </c>
      <c r="G66" s="39">
        <v>1878.4666666666672</v>
      </c>
      <c r="H66" s="39">
        <v>1853.8833333333337</v>
      </c>
      <c r="I66" s="39">
        <v>1830.6166666666672</v>
      </c>
      <c r="J66" s="39">
        <v>1926.3166666666671</v>
      </c>
      <c r="K66" s="39">
        <v>1949.5833333333335</v>
      </c>
      <c r="L66" s="39">
        <v>1974.166666666667</v>
      </c>
      <c r="M66" s="31">
        <v>1925</v>
      </c>
      <c r="N66" s="31">
        <v>1877.15</v>
      </c>
      <c r="O66" s="306">
        <v>2011000</v>
      </c>
      <c r="P66" s="307">
        <v>2.7424582398404389E-3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1987.15</v>
      </c>
      <c r="F67" s="38">
        <v>1981.7166666666665</v>
      </c>
      <c r="G67" s="39">
        <v>1963.633333333333</v>
      </c>
      <c r="H67" s="39">
        <v>1940.1166666666666</v>
      </c>
      <c r="I67" s="39">
        <v>1922.0333333333331</v>
      </c>
      <c r="J67" s="39">
        <v>2005.2333333333329</v>
      </c>
      <c r="K67" s="39">
        <v>2023.3166666666664</v>
      </c>
      <c r="L67" s="39">
        <v>2046.8333333333328</v>
      </c>
      <c r="M67" s="31">
        <v>1999.8</v>
      </c>
      <c r="N67" s="31">
        <v>1958.2</v>
      </c>
      <c r="O67" s="306">
        <v>2744700</v>
      </c>
      <c r="P67" s="307">
        <v>-9.3979005743711624E-2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189.9</v>
      </c>
      <c r="F68" s="38">
        <v>189.25</v>
      </c>
      <c r="G68" s="39">
        <v>187.75</v>
      </c>
      <c r="H68" s="39">
        <v>185.6</v>
      </c>
      <c r="I68" s="39">
        <v>184.1</v>
      </c>
      <c r="J68" s="39">
        <v>191.4</v>
      </c>
      <c r="K68" s="39">
        <v>192.9</v>
      </c>
      <c r="L68" s="39">
        <v>195.05</v>
      </c>
      <c r="M68" s="31">
        <v>190.75</v>
      </c>
      <c r="N68" s="31">
        <v>187.1</v>
      </c>
      <c r="O68" s="306">
        <v>15271200</v>
      </c>
      <c r="P68" s="307">
        <v>-4.4498948843728098E-2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3695.9</v>
      </c>
      <c r="F69" s="38">
        <v>3692.8333333333335</v>
      </c>
      <c r="G69" s="39">
        <v>3665.5166666666669</v>
      </c>
      <c r="H69" s="39">
        <v>3635.1333333333332</v>
      </c>
      <c r="I69" s="39">
        <v>3607.8166666666666</v>
      </c>
      <c r="J69" s="39">
        <v>3723.2166666666672</v>
      </c>
      <c r="K69" s="39">
        <v>3750.5333333333338</v>
      </c>
      <c r="L69" s="39">
        <v>3780.9166666666674</v>
      </c>
      <c r="M69" s="31">
        <v>3720.15</v>
      </c>
      <c r="N69" s="31">
        <v>3662.45</v>
      </c>
      <c r="O69" s="306">
        <v>2844600</v>
      </c>
      <c r="P69" s="307">
        <v>-7.6608452898785956E-2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4008.55</v>
      </c>
      <c r="F70" s="38">
        <v>4040.3833333333337</v>
      </c>
      <c r="G70" s="39">
        <v>3918.166666666667</v>
      </c>
      <c r="H70" s="39">
        <v>3827.7833333333333</v>
      </c>
      <c r="I70" s="39">
        <v>3705.5666666666666</v>
      </c>
      <c r="J70" s="39">
        <v>4130.7666666666673</v>
      </c>
      <c r="K70" s="39">
        <v>4252.9833333333336</v>
      </c>
      <c r="L70" s="39">
        <v>4343.3666666666677</v>
      </c>
      <c r="M70" s="31">
        <v>4162.6000000000004</v>
      </c>
      <c r="N70" s="31">
        <v>3950</v>
      </c>
      <c r="O70" s="306">
        <v>1422400</v>
      </c>
      <c r="P70" s="307">
        <v>0.40386893012238451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494.1</v>
      </c>
      <c r="F71" s="38">
        <v>497.56666666666666</v>
      </c>
      <c r="G71" s="39">
        <v>485.48333333333335</v>
      </c>
      <c r="H71" s="39">
        <v>476.86666666666667</v>
      </c>
      <c r="I71" s="39">
        <v>464.78333333333336</v>
      </c>
      <c r="J71" s="39">
        <v>506.18333333333334</v>
      </c>
      <c r="K71" s="39">
        <v>518.26666666666665</v>
      </c>
      <c r="L71" s="39">
        <v>526.88333333333333</v>
      </c>
      <c r="M71" s="31">
        <v>509.65</v>
      </c>
      <c r="N71" s="31">
        <v>488.95</v>
      </c>
      <c r="O71" s="306">
        <v>34310100</v>
      </c>
      <c r="P71" s="307">
        <v>1.8864226566710766E-2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5401.2</v>
      </c>
      <c r="F72" s="38">
        <v>5379.6166666666659</v>
      </c>
      <c r="G72" s="39">
        <v>5309.5833333333321</v>
      </c>
      <c r="H72" s="39">
        <v>5217.9666666666662</v>
      </c>
      <c r="I72" s="39">
        <v>5147.9333333333325</v>
      </c>
      <c r="J72" s="39">
        <v>5471.2333333333318</v>
      </c>
      <c r="K72" s="39">
        <v>5541.2666666666664</v>
      </c>
      <c r="L72" s="39">
        <v>5632.8833333333314</v>
      </c>
      <c r="M72" s="31">
        <v>5449.65</v>
      </c>
      <c r="N72" s="31">
        <v>5288</v>
      </c>
      <c r="O72" s="306">
        <v>2971375</v>
      </c>
      <c r="P72" s="307">
        <v>7.1972942502818493E-2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3310.8</v>
      </c>
      <c r="F73" s="38">
        <v>3307.8666666666668</v>
      </c>
      <c r="G73" s="39">
        <v>3290.4333333333334</v>
      </c>
      <c r="H73" s="39">
        <v>3270.0666666666666</v>
      </c>
      <c r="I73" s="39">
        <v>3252.6333333333332</v>
      </c>
      <c r="J73" s="39">
        <v>3328.2333333333336</v>
      </c>
      <c r="K73" s="39">
        <v>3345.666666666667</v>
      </c>
      <c r="L73" s="39">
        <v>3366.0333333333338</v>
      </c>
      <c r="M73" s="31">
        <v>3325.3</v>
      </c>
      <c r="N73" s="31">
        <v>3287.5</v>
      </c>
      <c r="O73" s="306">
        <v>4916100</v>
      </c>
      <c r="P73" s="307">
        <v>-1.1123627147282456E-2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2361.15</v>
      </c>
      <c r="F74" s="38">
        <v>2354.6333333333332</v>
      </c>
      <c r="G74" s="39">
        <v>2340.2666666666664</v>
      </c>
      <c r="H74" s="39">
        <v>2319.3833333333332</v>
      </c>
      <c r="I74" s="39">
        <v>2305.0166666666664</v>
      </c>
      <c r="J74" s="39">
        <v>2375.5166666666664</v>
      </c>
      <c r="K74" s="39">
        <v>2389.8833333333332</v>
      </c>
      <c r="L74" s="39">
        <v>2410.7666666666664</v>
      </c>
      <c r="M74" s="31">
        <v>2369</v>
      </c>
      <c r="N74" s="31">
        <v>2333.75</v>
      </c>
      <c r="O74" s="306">
        <v>1797950</v>
      </c>
      <c r="P74" s="307">
        <v>8.4837266697516574E-3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251.15</v>
      </c>
      <c r="F75" s="38">
        <v>251.5</v>
      </c>
      <c r="G75" s="39">
        <v>249.1</v>
      </c>
      <c r="H75" s="39">
        <v>247.04999999999998</v>
      </c>
      <c r="I75" s="39">
        <v>244.64999999999998</v>
      </c>
      <c r="J75" s="39">
        <v>253.55</v>
      </c>
      <c r="K75" s="39">
        <v>255.95</v>
      </c>
      <c r="L75" s="39">
        <v>258</v>
      </c>
      <c r="M75" s="31">
        <v>253.9</v>
      </c>
      <c r="N75" s="31">
        <v>249.45</v>
      </c>
      <c r="O75" s="306">
        <v>22089600</v>
      </c>
      <c r="P75" s="307">
        <v>-5.7594839502380583E-2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134</v>
      </c>
      <c r="F76" s="38">
        <v>134.35</v>
      </c>
      <c r="G76" s="39">
        <v>133.29999999999998</v>
      </c>
      <c r="H76" s="39">
        <v>132.6</v>
      </c>
      <c r="I76" s="39">
        <v>131.54999999999998</v>
      </c>
      <c r="J76" s="39">
        <v>135.04999999999998</v>
      </c>
      <c r="K76" s="39">
        <v>136.1</v>
      </c>
      <c r="L76" s="39">
        <v>136.79999999999998</v>
      </c>
      <c r="M76" s="31">
        <v>135.4</v>
      </c>
      <c r="N76" s="31">
        <v>133.65</v>
      </c>
      <c r="O76" s="306">
        <v>150480000</v>
      </c>
      <c r="P76" s="307">
        <v>-2.7687138564921009E-2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112.25</v>
      </c>
      <c r="F77" s="38">
        <v>112.7</v>
      </c>
      <c r="G77" s="39">
        <v>111.25</v>
      </c>
      <c r="H77" s="39">
        <v>110.25</v>
      </c>
      <c r="I77" s="39">
        <v>108.8</v>
      </c>
      <c r="J77" s="39">
        <v>113.7</v>
      </c>
      <c r="K77" s="39">
        <v>115.15000000000002</v>
      </c>
      <c r="L77" s="39">
        <v>116.15</v>
      </c>
      <c r="M77" s="31">
        <v>114.15</v>
      </c>
      <c r="N77" s="31">
        <v>111.7</v>
      </c>
      <c r="O77" s="306">
        <v>120834900</v>
      </c>
      <c r="P77" s="307">
        <v>4.2716146861429133E-2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787.75</v>
      </c>
      <c r="F78" s="38">
        <v>780.26666666666677</v>
      </c>
      <c r="G78" s="39">
        <v>763.68333333333351</v>
      </c>
      <c r="H78" s="39">
        <v>739.61666666666679</v>
      </c>
      <c r="I78" s="39">
        <v>723.03333333333353</v>
      </c>
      <c r="J78" s="39">
        <v>804.33333333333348</v>
      </c>
      <c r="K78" s="39">
        <v>820.91666666666674</v>
      </c>
      <c r="L78" s="39">
        <v>844.98333333333346</v>
      </c>
      <c r="M78" s="31">
        <v>796.85</v>
      </c>
      <c r="N78" s="31">
        <v>756.2</v>
      </c>
      <c r="O78" s="306">
        <v>7816950</v>
      </c>
      <c r="P78" s="307">
        <v>-2.9591270575180322E-3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46.6</v>
      </c>
      <c r="F79" s="38">
        <v>46.016666666666673</v>
      </c>
      <c r="G79" s="39">
        <v>45.233333333333348</v>
      </c>
      <c r="H79" s="39">
        <v>43.866666666666674</v>
      </c>
      <c r="I79" s="39">
        <v>43.08333333333335</v>
      </c>
      <c r="J79" s="39">
        <v>47.383333333333347</v>
      </c>
      <c r="K79" s="39">
        <v>48.166666666666664</v>
      </c>
      <c r="L79" s="39">
        <v>49.533333333333346</v>
      </c>
      <c r="M79" s="31">
        <v>46.8</v>
      </c>
      <c r="N79" s="31">
        <v>44.65</v>
      </c>
      <c r="O79" s="306">
        <v>147082500</v>
      </c>
      <c r="P79" s="307">
        <v>0.12126929674099485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591.04999999999995</v>
      </c>
      <c r="F80" s="38">
        <v>592.08333333333337</v>
      </c>
      <c r="G80" s="39">
        <v>586.9666666666667</v>
      </c>
      <c r="H80" s="39">
        <v>582.88333333333333</v>
      </c>
      <c r="I80" s="39">
        <v>577.76666666666665</v>
      </c>
      <c r="J80" s="39">
        <v>596.16666666666674</v>
      </c>
      <c r="K80" s="39">
        <v>601.2833333333333</v>
      </c>
      <c r="L80" s="39">
        <v>605.36666666666679</v>
      </c>
      <c r="M80" s="31">
        <v>597.20000000000005</v>
      </c>
      <c r="N80" s="31">
        <v>588</v>
      </c>
      <c r="O80" s="306">
        <v>7888400</v>
      </c>
      <c r="P80" s="307">
        <v>-1.1726384364820847E-2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1036.45</v>
      </c>
      <c r="F81" s="38">
        <v>1039.5</v>
      </c>
      <c r="G81" s="39">
        <v>1029.25</v>
      </c>
      <c r="H81" s="39">
        <v>1022.05</v>
      </c>
      <c r="I81" s="39">
        <v>1011.8</v>
      </c>
      <c r="J81" s="39">
        <v>1046.7</v>
      </c>
      <c r="K81" s="39">
        <v>1056.95</v>
      </c>
      <c r="L81" s="39">
        <v>1064.1500000000001</v>
      </c>
      <c r="M81" s="31">
        <v>1049.75</v>
      </c>
      <c r="N81" s="31">
        <v>1032.3</v>
      </c>
      <c r="O81" s="306">
        <v>6036000</v>
      </c>
      <c r="P81" s="307">
        <v>2.3397761953204477E-2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1648.45</v>
      </c>
      <c r="F82" s="38">
        <v>1641.95</v>
      </c>
      <c r="G82" s="39">
        <v>1623.95</v>
      </c>
      <c r="H82" s="39">
        <v>1599.45</v>
      </c>
      <c r="I82" s="39">
        <v>1581.45</v>
      </c>
      <c r="J82" s="39">
        <v>1666.45</v>
      </c>
      <c r="K82" s="39">
        <v>1684.45</v>
      </c>
      <c r="L82" s="39">
        <v>1708.95</v>
      </c>
      <c r="M82" s="31">
        <v>1659.95</v>
      </c>
      <c r="N82" s="31">
        <v>1617.45</v>
      </c>
      <c r="O82" s="306">
        <v>2876600</v>
      </c>
      <c r="P82" s="307">
        <v>-1.9747491097442539E-2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306.5</v>
      </c>
      <c r="F83" s="38">
        <v>308.06666666666666</v>
      </c>
      <c r="G83" s="39">
        <v>304.18333333333334</v>
      </c>
      <c r="H83" s="39">
        <v>301.86666666666667</v>
      </c>
      <c r="I83" s="39">
        <v>297.98333333333335</v>
      </c>
      <c r="J83" s="39">
        <v>310.38333333333333</v>
      </c>
      <c r="K83" s="39">
        <v>314.26666666666665</v>
      </c>
      <c r="L83" s="39">
        <v>316.58333333333331</v>
      </c>
      <c r="M83" s="31">
        <v>311.95</v>
      </c>
      <c r="N83" s="31">
        <v>305.75</v>
      </c>
      <c r="O83" s="306">
        <v>11118000</v>
      </c>
      <c r="P83" s="307">
        <v>-2.5249868490268279E-2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1813.8</v>
      </c>
      <c r="F84" s="38">
        <v>1817.5666666666666</v>
      </c>
      <c r="G84" s="39">
        <v>1794.2333333333331</v>
      </c>
      <c r="H84" s="39">
        <v>1774.6666666666665</v>
      </c>
      <c r="I84" s="39">
        <v>1751.333333333333</v>
      </c>
      <c r="J84" s="39">
        <v>1837.1333333333332</v>
      </c>
      <c r="K84" s="39">
        <v>1860.4666666666667</v>
      </c>
      <c r="L84" s="39">
        <v>1880.0333333333333</v>
      </c>
      <c r="M84" s="31">
        <v>1840.9</v>
      </c>
      <c r="N84" s="31">
        <v>1798</v>
      </c>
      <c r="O84" s="306">
        <v>13405925</v>
      </c>
      <c r="P84" s="307">
        <v>-1.6978529234905027E-3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466.55</v>
      </c>
      <c r="F85" s="38">
        <v>465.7166666666667</v>
      </c>
      <c r="G85" s="39">
        <v>463.63333333333338</v>
      </c>
      <c r="H85" s="39">
        <v>460.7166666666667</v>
      </c>
      <c r="I85" s="39">
        <v>458.63333333333338</v>
      </c>
      <c r="J85" s="39">
        <v>468.63333333333338</v>
      </c>
      <c r="K85" s="39">
        <v>470.71666666666664</v>
      </c>
      <c r="L85" s="39">
        <v>473.63333333333338</v>
      </c>
      <c r="M85" s="31">
        <v>467.8</v>
      </c>
      <c r="N85" s="31">
        <v>462.8</v>
      </c>
      <c r="O85" s="306">
        <v>9091250</v>
      </c>
      <c r="P85" s="307">
        <v>-4.9032426778242676E-2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3890</v>
      </c>
      <c r="F86" s="38">
        <v>3891.3833333333332</v>
      </c>
      <c r="G86" s="39">
        <v>3857.2666666666664</v>
      </c>
      <c r="H86" s="39">
        <v>3824.5333333333333</v>
      </c>
      <c r="I86" s="39">
        <v>3790.4166666666665</v>
      </c>
      <c r="J86" s="39">
        <v>3924.1166666666663</v>
      </c>
      <c r="K86" s="39">
        <v>3958.2333333333331</v>
      </c>
      <c r="L86" s="39">
        <v>3990.9666666666662</v>
      </c>
      <c r="M86" s="31">
        <v>3925.5</v>
      </c>
      <c r="N86" s="31">
        <v>3858.65</v>
      </c>
      <c r="O86" s="306">
        <v>4399200</v>
      </c>
      <c r="P86" s="307">
        <v>-6.4367504573480585E-3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1299.1500000000001</v>
      </c>
      <c r="F87" s="38">
        <v>1300.4000000000001</v>
      </c>
      <c r="G87" s="39">
        <v>1289.6000000000001</v>
      </c>
      <c r="H87" s="39">
        <v>1280.05</v>
      </c>
      <c r="I87" s="39">
        <v>1269.25</v>
      </c>
      <c r="J87" s="39">
        <v>1309.9500000000003</v>
      </c>
      <c r="K87" s="39">
        <v>1320.7500000000005</v>
      </c>
      <c r="L87" s="39">
        <v>1330.3000000000004</v>
      </c>
      <c r="M87" s="31">
        <v>1311.2</v>
      </c>
      <c r="N87" s="31">
        <v>1290.8499999999999</v>
      </c>
      <c r="O87" s="306">
        <v>6511500</v>
      </c>
      <c r="P87" s="307">
        <v>-6.5245478036175711E-2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1114.8</v>
      </c>
      <c r="F88" s="38">
        <v>1118.4833333333333</v>
      </c>
      <c r="G88" s="39">
        <v>1109.4666666666667</v>
      </c>
      <c r="H88" s="39">
        <v>1104.1333333333334</v>
      </c>
      <c r="I88" s="39">
        <v>1095.1166666666668</v>
      </c>
      <c r="J88" s="39">
        <v>1123.8166666666666</v>
      </c>
      <c r="K88" s="39">
        <v>1132.8333333333335</v>
      </c>
      <c r="L88" s="39">
        <v>1138.1666666666665</v>
      </c>
      <c r="M88" s="31">
        <v>1127.5</v>
      </c>
      <c r="N88" s="31">
        <v>1113.1500000000001</v>
      </c>
      <c r="O88" s="306">
        <v>12765900</v>
      </c>
      <c r="P88" s="307">
        <v>2.466569277446904E-2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2484.65</v>
      </c>
      <c r="F89" s="38">
        <v>2487.916666666667</v>
      </c>
      <c r="G89" s="39">
        <v>2438.2833333333338</v>
      </c>
      <c r="H89" s="39">
        <v>2391.916666666667</v>
      </c>
      <c r="I89" s="39">
        <v>2342.2833333333338</v>
      </c>
      <c r="J89" s="39">
        <v>2534.2833333333338</v>
      </c>
      <c r="K89" s="39">
        <v>2583.916666666667</v>
      </c>
      <c r="L89" s="39">
        <v>2630.2833333333338</v>
      </c>
      <c r="M89" s="31">
        <v>2537.5500000000002</v>
      </c>
      <c r="N89" s="31">
        <v>2441.5500000000002</v>
      </c>
      <c r="O89" s="306">
        <v>2734800</v>
      </c>
      <c r="P89" s="307">
        <v>-7.4041811846689894E-3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45134</v>
      </c>
      <c r="E90" s="38">
        <v>1680.9</v>
      </c>
      <c r="F90" s="38">
        <v>1680.1333333333332</v>
      </c>
      <c r="G90" s="39">
        <v>1672.7666666666664</v>
      </c>
      <c r="H90" s="39">
        <v>1664.6333333333332</v>
      </c>
      <c r="I90" s="39">
        <v>1657.2666666666664</v>
      </c>
      <c r="J90" s="39">
        <v>1688.2666666666664</v>
      </c>
      <c r="K90" s="39">
        <v>1695.6333333333332</v>
      </c>
      <c r="L90" s="39">
        <v>1703.7666666666664</v>
      </c>
      <c r="M90" s="31">
        <v>1687.5</v>
      </c>
      <c r="N90" s="31">
        <v>1672</v>
      </c>
      <c r="O90" s="306">
        <v>112129600</v>
      </c>
      <c r="P90" s="307">
        <v>-1.721436732017952E-2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45134</v>
      </c>
      <c r="E91" s="38">
        <v>654.29999999999995</v>
      </c>
      <c r="F91" s="38">
        <v>654.56666666666661</v>
      </c>
      <c r="G91" s="39">
        <v>647.13333333333321</v>
      </c>
      <c r="H91" s="39">
        <v>639.96666666666658</v>
      </c>
      <c r="I91" s="39">
        <v>632.53333333333319</v>
      </c>
      <c r="J91" s="39">
        <v>661.73333333333323</v>
      </c>
      <c r="K91" s="39">
        <v>669.16666666666663</v>
      </c>
      <c r="L91" s="39">
        <v>676.33333333333326</v>
      </c>
      <c r="M91" s="31">
        <v>662</v>
      </c>
      <c r="N91" s="31">
        <v>647.4</v>
      </c>
      <c r="O91" s="306">
        <v>22289300</v>
      </c>
      <c r="P91" s="307">
        <v>-3.7661474164133742E-2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45134</v>
      </c>
      <c r="E92" s="38">
        <v>3103.1</v>
      </c>
      <c r="F92" s="38">
        <v>3094.6833333333329</v>
      </c>
      <c r="G92" s="39">
        <v>3061.4166666666661</v>
      </c>
      <c r="H92" s="39">
        <v>3019.7333333333331</v>
      </c>
      <c r="I92" s="39">
        <v>2986.4666666666662</v>
      </c>
      <c r="J92" s="39">
        <v>3136.3666666666659</v>
      </c>
      <c r="K92" s="39">
        <v>3169.6333333333332</v>
      </c>
      <c r="L92" s="39">
        <v>3211.3166666666657</v>
      </c>
      <c r="M92" s="31">
        <v>3127.95</v>
      </c>
      <c r="N92" s="31">
        <v>3053</v>
      </c>
      <c r="O92" s="306">
        <v>3827400</v>
      </c>
      <c r="P92" s="307">
        <v>-1.2309359758457846E-2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45134</v>
      </c>
      <c r="E93" s="38">
        <v>433.75</v>
      </c>
      <c r="F93" s="38">
        <v>434.8</v>
      </c>
      <c r="G93" s="39">
        <v>431.1</v>
      </c>
      <c r="H93" s="39">
        <v>428.45</v>
      </c>
      <c r="I93" s="39">
        <v>424.75</v>
      </c>
      <c r="J93" s="39">
        <v>437.45000000000005</v>
      </c>
      <c r="K93" s="39">
        <v>441.15</v>
      </c>
      <c r="L93" s="39">
        <v>443.80000000000007</v>
      </c>
      <c r="M93" s="31">
        <v>438.5</v>
      </c>
      <c r="N93" s="31">
        <v>432.15</v>
      </c>
      <c r="O93" s="306">
        <v>32914000</v>
      </c>
      <c r="P93" s="307">
        <v>2.1640883017556057E-2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45134</v>
      </c>
      <c r="E94" s="38">
        <v>118.35</v>
      </c>
      <c r="F94" s="38">
        <v>119</v>
      </c>
      <c r="G94" s="39">
        <v>117.5</v>
      </c>
      <c r="H94" s="39">
        <v>116.65</v>
      </c>
      <c r="I94" s="39">
        <v>115.15</v>
      </c>
      <c r="J94" s="39">
        <v>119.85</v>
      </c>
      <c r="K94" s="39">
        <v>121.35</v>
      </c>
      <c r="L94" s="39">
        <v>122.19999999999999</v>
      </c>
      <c r="M94" s="31">
        <v>120.5</v>
      </c>
      <c r="N94" s="31">
        <v>118.15</v>
      </c>
      <c r="O94" s="306">
        <v>28529900</v>
      </c>
      <c r="P94" s="307">
        <v>1.4511873350923483E-2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45134</v>
      </c>
      <c r="E95" s="38">
        <v>301.8</v>
      </c>
      <c r="F95" s="38">
        <v>302.51666666666665</v>
      </c>
      <c r="G95" s="39">
        <v>299.73333333333329</v>
      </c>
      <c r="H95" s="39">
        <v>297.66666666666663</v>
      </c>
      <c r="I95" s="39">
        <v>294.88333333333327</v>
      </c>
      <c r="J95" s="39">
        <v>304.58333333333331</v>
      </c>
      <c r="K95" s="39">
        <v>307.36666666666662</v>
      </c>
      <c r="L95" s="39">
        <v>309.43333333333334</v>
      </c>
      <c r="M95" s="31">
        <v>305.3</v>
      </c>
      <c r="N95" s="31">
        <v>300.45</v>
      </c>
      <c r="O95" s="306">
        <v>37918800</v>
      </c>
      <c r="P95" s="307">
        <v>6.8105240519033619E-3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45134</v>
      </c>
      <c r="E96" s="38">
        <v>2584.5500000000002</v>
      </c>
      <c r="F96" s="38">
        <v>2591.3333333333335</v>
      </c>
      <c r="G96" s="39">
        <v>2574.2166666666672</v>
      </c>
      <c r="H96" s="39">
        <v>2563.8833333333337</v>
      </c>
      <c r="I96" s="39">
        <v>2546.7666666666673</v>
      </c>
      <c r="J96" s="39">
        <v>2601.666666666667</v>
      </c>
      <c r="K96" s="39">
        <v>2618.7833333333328</v>
      </c>
      <c r="L96" s="39">
        <v>2629.1166666666668</v>
      </c>
      <c r="M96" s="31">
        <v>2608.4499999999998</v>
      </c>
      <c r="N96" s="31">
        <v>2581</v>
      </c>
      <c r="O96" s="306">
        <v>10086000</v>
      </c>
      <c r="P96" s="307">
        <v>7.2502846186110609E-3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45134</v>
      </c>
      <c r="E97" s="38">
        <v>121.85</v>
      </c>
      <c r="F97" s="38">
        <v>122.03333333333335</v>
      </c>
      <c r="G97" s="39">
        <v>120.91666666666669</v>
      </c>
      <c r="H97" s="39">
        <v>119.98333333333333</v>
      </c>
      <c r="I97" s="39">
        <v>118.86666666666667</v>
      </c>
      <c r="J97" s="39">
        <v>122.9666666666667</v>
      </c>
      <c r="K97" s="39">
        <v>124.08333333333334</v>
      </c>
      <c r="L97" s="39">
        <v>125.01666666666671</v>
      </c>
      <c r="M97" s="31">
        <v>123.15</v>
      </c>
      <c r="N97" s="31">
        <v>121.1</v>
      </c>
      <c r="O97" s="306">
        <v>58813200</v>
      </c>
      <c r="P97" s="307">
        <v>-1.7131168499105089E-2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45134</v>
      </c>
      <c r="E98" s="38">
        <v>993.55</v>
      </c>
      <c r="F98" s="38">
        <v>998.0333333333333</v>
      </c>
      <c r="G98" s="39">
        <v>986.76666666666665</v>
      </c>
      <c r="H98" s="39">
        <v>979.98333333333335</v>
      </c>
      <c r="I98" s="39">
        <v>968.7166666666667</v>
      </c>
      <c r="J98" s="39">
        <v>1004.8166666666666</v>
      </c>
      <c r="K98" s="39">
        <v>1016.0833333333333</v>
      </c>
      <c r="L98" s="39">
        <v>1022.8666666666666</v>
      </c>
      <c r="M98" s="31">
        <v>1009.3</v>
      </c>
      <c r="N98" s="31">
        <v>991.25</v>
      </c>
      <c r="O98" s="306">
        <v>85432900</v>
      </c>
      <c r="P98" s="307">
        <v>-1.1493042619020621E-2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45134</v>
      </c>
      <c r="E99" s="38">
        <v>1388.7</v>
      </c>
      <c r="F99" s="38">
        <v>1394.3833333333332</v>
      </c>
      <c r="G99" s="39">
        <v>1376.7666666666664</v>
      </c>
      <c r="H99" s="39">
        <v>1364.8333333333333</v>
      </c>
      <c r="I99" s="39">
        <v>1347.2166666666665</v>
      </c>
      <c r="J99" s="39">
        <v>1406.3166666666664</v>
      </c>
      <c r="K99" s="39">
        <v>1423.9333333333332</v>
      </c>
      <c r="L99" s="39">
        <v>1435.8666666666663</v>
      </c>
      <c r="M99" s="31">
        <v>1412</v>
      </c>
      <c r="N99" s="31">
        <v>1382.45</v>
      </c>
      <c r="O99" s="306">
        <v>4761500</v>
      </c>
      <c r="P99" s="307">
        <v>-6.0755498569878684E-2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570.70000000000005</v>
      </c>
      <c r="F100" s="38">
        <v>564.6</v>
      </c>
      <c r="G100" s="39">
        <v>555.1</v>
      </c>
      <c r="H100" s="39">
        <v>539.5</v>
      </c>
      <c r="I100" s="39">
        <v>530</v>
      </c>
      <c r="J100" s="39">
        <v>580.20000000000005</v>
      </c>
      <c r="K100" s="39">
        <v>589.70000000000005</v>
      </c>
      <c r="L100" s="39">
        <v>605.30000000000007</v>
      </c>
      <c r="M100" s="31">
        <v>574.1</v>
      </c>
      <c r="N100" s="31">
        <v>549</v>
      </c>
      <c r="O100" s="306">
        <v>12010500</v>
      </c>
      <c r="P100" s="307">
        <v>-1.1237342553716967E-2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45134</v>
      </c>
      <c r="E101" s="38">
        <v>7.95</v>
      </c>
      <c r="F101" s="38">
        <v>8.0166666666666657</v>
      </c>
      <c r="G101" s="39">
        <v>7.7833333333333314</v>
      </c>
      <c r="H101" s="39">
        <v>7.6166666666666654</v>
      </c>
      <c r="I101" s="39">
        <v>7.3833333333333311</v>
      </c>
      <c r="J101" s="39">
        <v>8.1833333333333318</v>
      </c>
      <c r="K101" s="39">
        <v>8.4166666666666661</v>
      </c>
      <c r="L101" s="39">
        <v>8.5833333333333321</v>
      </c>
      <c r="M101" s="31">
        <v>8.25</v>
      </c>
      <c r="N101" s="31">
        <v>7.85</v>
      </c>
      <c r="O101" s="306">
        <v>805280000</v>
      </c>
      <c r="P101" s="307">
        <v>-5.9571088165210489E-4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45134</v>
      </c>
      <c r="E102" s="38">
        <v>113.55</v>
      </c>
      <c r="F102" s="38">
        <v>114.23333333333333</v>
      </c>
      <c r="G102" s="39">
        <v>112.56666666666666</v>
      </c>
      <c r="H102" s="39">
        <v>111.58333333333333</v>
      </c>
      <c r="I102" s="39">
        <v>109.91666666666666</v>
      </c>
      <c r="J102" s="39">
        <v>115.21666666666667</v>
      </c>
      <c r="K102" s="39">
        <v>116.88333333333333</v>
      </c>
      <c r="L102" s="39">
        <v>117.86666666666667</v>
      </c>
      <c r="M102" s="31">
        <v>115.9</v>
      </c>
      <c r="N102" s="31">
        <v>113.25</v>
      </c>
      <c r="O102" s="306">
        <v>148410000</v>
      </c>
      <c r="P102" s="307">
        <v>4.670999187652315E-3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45134</v>
      </c>
      <c r="E103" s="38">
        <v>83.8</v>
      </c>
      <c r="F103" s="38">
        <v>84.016666666666666</v>
      </c>
      <c r="G103" s="39">
        <v>82.633333333333326</v>
      </c>
      <c r="H103" s="39">
        <v>81.466666666666654</v>
      </c>
      <c r="I103" s="39">
        <v>80.083333333333314</v>
      </c>
      <c r="J103" s="39">
        <v>85.183333333333337</v>
      </c>
      <c r="K103" s="39">
        <v>86.566666666666691</v>
      </c>
      <c r="L103" s="39">
        <v>87.733333333333348</v>
      </c>
      <c r="M103" s="31">
        <v>85.4</v>
      </c>
      <c r="N103" s="31">
        <v>82.85</v>
      </c>
      <c r="O103" s="306">
        <v>219135000</v>
      </c>
      <c r="P103" s="307">
        <v>6.0775486494336332E-2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45134</v>
      </c>
      <c r="E104" s="38">
        <v>123.8</v>
      </c>
      <c r="F104" s="38">
        <v>123.88333333333333</v>
      </c>
      <c r="G104" s="39">
        <v>122.61666666666665</v>
      </c>
      <c r="H104" s="39">
        <v>121.43333333333332</v>
      </c>
      <c r="I104" s="39">
        <v>120.16666666666664</v>
      </c>
      <c r="J104" s="39">
        <v>125.06666666666665</v>
      </c>
      <c r="K104" s="39">
        <v>126.33333333333333</v>
      </c>
      <c r="L104" s="39">
        <v>127.51666666666665</v>
      </c>
      <c r="M104" s="31">
        <v>125.15</v>
      </c>
      <c r="N104" s="31">
        <v>122.7</v>
      </c>
      <c r="O104" s="306">
        <v>52162500</v>
      </c>
      <c r="P104" s="307">
        <v>-7.8746936883237306E-2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45134</v>
      </c>
      <c r="E105" s="38">
        <v>470.2</v>
      </c>
      <c r="F105" s="38">
        <v>475.93333333333334</v>
      </c>
      <c r="G105" s="39">
        <v>460.91666666666669</v>
      </c>
      <c r="H105" s="39">
        <v>451.63333333333333</v>
      </c>
      <c r="I105" s="39">
        <v>436.61666666666667</v>
      </c>
      <c r="J105" s="39">
        <v>485.2166666666667</v>
      </c>
      <c r="K105" s="39">
        <v>500.23333333333335</v>
      </c>
      <c r="L105" s="39">
        <v>509.51666666666671</v>
      </c>
      <c r="M105" s="31">
        <v>490.95</v>
      </c>
      <c r="N105" s="31">
        <v>466.65</v>
      </c>
      <c r="O105" s="306">
        <v>8981500</v>
      </c>
      <c r="P105" s="307">
        <v>3.0934343434343436E-2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45134</v>
      </c>
      <c r="E106" s="38">
        <v>391.65</v>
      </c>
      <c r="F106" s="38">
        <v>391.31666666666666</v>
      </c>
      <c r="G106" s="39">
        <v>387.58333333333331</v>
      </c>
      <c r="H106" s="39">
        <v>383.51666666666665</v>
      </c>
      <c r="I106" s="39">
        <v>379.7833333333333</v>
      </c>
      <c r="J106" s="39">
        <v>395.38333333333333</v>
      </c>
      <c r="K106" s="39">
        <v>399.11666666666667</v>
      </c>
      <c r="L106" s="39">
        <v>403.18333333333334</v>
      </c>
      <c r="M106" s="31">
        <v>395.05</v>
      </c>
      <c r="N106" s="31">
        <v>387.25</v>
      </c>
      <c r="O106" s="306">
        <v>20126000</v>
      </c>
      <c r="P106" s="307">
        <v>-3.5186960690316398E-2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45134</v>
      </c>
      <c r="E107" s="38">
        <v>208.3</v>
      </c>
      <c r="F107" s="38">
        <v>209.86666666666667</v>
      </c>
      <c r="G107" s="39">
        <v>206.03333333333336</v>
      </c>
      <c r="H107" s="39">
        <v>203.76666666666668</v>
      </c>
      <c r="I107" s="39">
        <v>199.93333333333337</v>
      </c>
      <c r="J107" s="39">
        <v>212.13333333333335</v>
      </c>
      <c r="K107" s="39">
        <v>215.96666666666667</v>
      </c>
      <c r="L107" s="39">
        <v>218.23333333333335</v>
      </c>
      <c r="M107" s="31">
        <v>213.7</v>
      </c>
      <c r="N107" s="31">
        <v>207.6</v>
      </c>
      <c r="O107" s="306">
        <v>18710800</v>
      </c>
      <c r="P107" s="307">
        <v>-2.6279177616324008E-3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45134</v>
      </c>
      <c r="E108" s="38">
        <v>3051.2</v>
      </c>
      <c r="F108" s="38">
        <v>3084.5833333333335</v>
      </c>
      <c r="G108" s="39">
        <v>3002.166666666667</v>
      </c>
      <c r="H108" s="39">
        <v>2953.1333333333337</v>
      </c>
      <c r="I108" s="39">
        <v>2870.7166666666672</v>
      </c>
      <c r="J108" s="39">
        <v>3133.6166666666668</v>
      </c>
      <c r="K108" s="39">
        <v>3216.0333333333338</v>
      </c>
      <c r="L108" s="39">
        <v>3265.0666666666666</v>
      </c>
      <c r="M108" s="31">
        <v>3167</v>
      </c>
      <c r="N108" s="31">
        <v>3035.55</v>
      </c>
      <c r="O108" s="306">
        <v>1041900</v>
      </c>
      <c r="P108" s="307">
        <v>-0.10558846252897244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2673.65</v>
      </c>
      <c r="F109" s="38">
        <v>2677.1333333333337</v>
      </c>
      <c r="G109" s="39">
        <v>2648.4666666666672</v>
      </c>
      <c r="H109" s="39">
        <v>2623.2833333333333</v>
      </c>
      <c r="I109" s="39">
        <v>2594.6166666666668</v>
      </c>
      <c r="J109" s="39">
        <v>2702.3166666666675</v>
      </c>
      <c r="K109" s="39">
        <v>2730.9833333333345</v>
      </c>
      <c r="L109" s="39">
        <v>2756.1666666666679</v>
      </c>
      <c r="M109" s="31">
        <v>2705.8</v>
      </c>
      <c r="N109" s="31">
        <v>2651.95</v>
      </c>
      <c r="O109" s="306">
        <v>3758100</v>
      </c>
      <c r="P109" s="307">
        <v>3.0435140248416551E-2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45134</v>
      </c>
      <c r="E110" s="38">
        <v>1434.4</v>
      </c>
      <c r="F110" s="38">
        <v>1426.9166666666667</v>
      </c>
      <c r="G110" s="39">
        <v>1415.3333333333335</v>
      </c>
      <c r="H110" s="39">
        <v>1396.2666666666667</v>
      </c>
      <c r="I110" s="39">
        <v>1384.6833333333334</v>
      </c>
      <c r="J110" s="39">
        <v>1445.9833333333336</v>
      </c>
      <c r="K110" s="39">
        <v>1457.5666666666671</v>
      </c>
      <c r="L110" s="39">
        <v>1476.6333333333337</v>
      </c>
      <c r="M110" s="31">
        <v>1438.5</v>
      </c>
      <c r="N110" s="31">
        <v>1407.85</v>
      </c>
      <c r="O110" s="306">
        <v>23977000</v>
      </c>
      <c r="P110" s="307">
        <v>-3.9806175163189302E-2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45134</v>
      </c>
      <c r="E111" s="38">
        <v>169.55</v>
      </c>
      <c r="F111" s="38">
        <v>170.18333333333331</v>
      </c>
      <c r="G111" s="39">
        <v>168.26666666666662</v>
      </c>
      <c r="H111" s="39">
        <v>166.98333333333332</v>
      </c>
      <c r="I111" s="39">
        <v>165.06666666666663</v>
      </c>
      <c r="J111" s="39">
        <v>171.46666666666661</v>
      </c>
      <c r="K111" s="39">
        <v>173.3833333333333</v>
      </c>
      <c r="L111" s="39">
        <v>174.6666666666666</v>
      </c>
      <c r="M111" s="31">
        <v>172.1</v>
      </c>
      <c r="N111" s="31">
        <v>168.9</v>
      </c>
      <c r="O111" s="306">
        <v>93853600</v>
      </c>
      <c r="P111" s="307">
        <v>3.1655267780393917E-2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45134</v>
      </c>
      <c r="E112" s="38">
        <v>1339.75</v>
      </c>
      <c r="F112" s="38">
        <v>1342.3333333333333</v>
      </c>
      <c r="G112" s="39">
        <v>1334.1666666666665</v>
      </c>
      <c r="H112" s="39">
        <v>1328.5833333333333</v>
      </c>
      <c r="I112" s="39">
        <v>1320.4166666666665</v>
      </c>
      <c r="J112" s="39">
        <v>1347.9166666666665</v>
      </c>
      <c r="K112" s="39">
        <v>1356.083333333333</v>
      </c>
      <c r="L112" s="39">
        <v>1361.6666666666665</v>
      </c>
      <c r="M112" s="31">
        <v>1350.5</v>
      </c>
      <c r="N112" s="31">
        <v>1336.75</v>
      </c>
      <c r="O112" s="306">
        <v>40019200</v>
      </c>
      <c r="P112" s="307">
        <v>-2.1315308088861062E-2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630.29999999999995</v>
      </c>
      <c r="F113" s="38">
        <v>633.26666666666665</v>
      </c>
      <c r="G113" s="39">
        <v>622.5333333333333</v>
      </c>
      <c r="H113" s="39">
        <v>614.76666666666665</v>
      </c>
      <c r="I113" s="39">
        <v>604.0333333333333</v>
      </c>
      <c r="J113" s="39">
        <v>641.0333333333333</v>
      </c>
      <c r="K113" s="39">
        <v>651.76666666666665</v>
      </c>
      <c r="L113" s="39">
        <v>659.5333333333333</v>
      </c>
      <c r="M113" s="31">
        <v>644</v>
      </c>
      <c r="N113" s="31">
        <v>625.5</v>
      </c>
      <c r="O113" s="306">
        <v>1794000</v>
      </c>
      <c r="P113" s="307">
        <v>-0.22558922558922559</v>
      </c>
    </row>
    <row r="114" spans="1:16" ht="12.75" customHeight="1">
      <c r="A114" s="31">
        <v>104</v>
      </c>
      <c r="B114" s="32" t="s">
        <v>84</v>
      </c>
      <c r="C114" s="33" t="s">
        <v>154</v>
      </c>
      <c r="D114" s="34">
        <v>45134</v>
      </c>
      <c r="E114" s="38">
        <v>99.7</v>
      </c>
      <c r="F114" s="38">
        <v>99.983333333333334</v>
      </c>
      <c r="G114" s="39">
        <v>99.166666666666671</v>
      </c>
      <c r="H114" s="39">
        <v>98.63333333333334</v>
      </c>
      <c r="I114" s="39">
        <v>97.816666666666677</v>
      </c>
      <c r="J114" s="39">
        <v>100.51666666666667</v>
      </c>
      <c r="K114" s="39">
        <v>101.33333333333333</v>
      </c>
      <c r="L114" s="39">
        <v>101.86666666666666</v>
      </c>
      <c r="M114" s="31">
        <v>100.8</v>
      </c>
      <c r="N114" s="31">
        <v>99.45</v>
      </c>
      <c r="O114" s="306">
        <v>103525500</v>
      </c>
      <c r="P114" s="307">
        <v>2.559644547474162E-2</v>
      </c>
    </row>
    <row r="115" spans="1:16" ht="12.75" customHeight="1">
      <c r="A115" s="31">
        <v>105</v>
      </c>
      <c r="B115" s="32" t="s">
        <v>43</v>
      </c>
      <c r="C115" s="33" t="s">
        <v>155</v>
      </c>
      <c r="D115" s="34">
        <v>45134</v>
      </c>
      <c r="E115" s="38">
        <v>794.2</v>
      </c>
      <c r="F115" s="38">
        <v>793.66666666666663</v>
      </c>
      <c r="G115" s="39">
        <v>787.68333333333328</v>
      </c>
      <c r="H115" s="39">
        <v>781.16666666666663</v>
      </c>
      <c r="I115" s="39">
        <v>775.18333333333328</v>
      </c>
      <c r="J115" s="39">
        <v>800.18333333333328</v>
      </c>
      <c r="K115" s="39">
        <v>806.16666666666663</v>
      </c>
      <c r="L115" s="39">
        <v>812.68333333333328</v>
      </c>
      <c r="M115" s="31">
        <v>799.65</v>
      </c>
      <c r="N115" s="31">
        <v>787.15</v>
      </c>
      <c r="O115" s="306">
        <v>2464150</v>
      </c>
      <c r="P115" s="307">
        <v>-3.6839430894308946E-2</v>
      </c>
    </row>
    <row r="116" spans="1:16" ht="12.75" customHeight="1">
      <c r="A116" s="31">
        <v>106</v>
      </c>
      <c r="B116" s="32" t="s">
        <v>45</v>
      </c>
      <c r="C116" s="33" t="s">
        <v>156</v>
      </c>
      <c r="D116" s="34">
        <v>45134</v>
      </c>
      <c r="E116" s="38">
        <v>621.75</v>
      </c>
      <c r="F116" s="38">
        <v>623.4666666666667</v>
      </c>
      <c r="G116" s="39">
        <v>618.03333333333342</v>
      </c>
      <c r="H116" s="39">
        <v>614.31666666666672</v>
      </c>
      <c r="I116" s="39">
        <v>608.88333333333344</v>
      </c>
      <c r="J116" s="39">
        <v>627.18333333333339</v>
      </c>
      <c r="K116" s="39">
        <v>632.61666666666679</v>
      </c>
      <c r="L116" s="39">
        <v>636.33333333333337</v>
      </c>
      <c r="M116" s="31">
        <v>628.9</v>
      </c>
      <c r="N116" s="31">
        <v>619.75</v>
      </c>
      <c r="O116" s="306">
        <v>14012250</v>
      </c>
      <c r="P116" s="307">
        <v>-2.8217731658474424E-2</v>
      </c>
    </row>
    <row r="117" spans="1:16" ht="12.75" customHeight="1">
      <c r="A117" s="31">
        <v>107</v>
      </c>
      <c r="B117" s="32" t="s">
        <v>59</v>
      </c>
      <c r="C117" s="33" t="s">
        <v>157</v>
      </c>
      <c r="D117" s="34">
        <v>45134</v>
      </c>
      <c r="E117" s="38">
        <v>471</v>
      </c>
      <c r="F117" s="38">
        <v>479.63333333333338</v>
      </c>
      <c r="G117" s="39">
        <v>459.36666666666679</v>
      </c>
      <c r="H117" s="39">
        <v>447.73333333333341</v>
      </c>
      <c r="I117" s="39">
        <v>427.46666666666681</v>
      </c>
      <c r="J117" s="39">
        <v>491.26666666666677</v>
      </c>
      <c r="K117" s="39">
        <v>511.5333333333333</v>
      </c>
      <c r="L117" s="39">
        <v>523.16666666666674</v>
      </c>
      <c r="M117" s="31">
        <v>499.9</v>
      </c>
      <c r="N117" s="31">
        <v>468</v>
      </c>
      <c r="O117" s="306">
        <v>88736000</v>
      </c>
      <c r="P117" s="307">
        <v>4.2579189773474947E-2</v>
      </c>
    </row>
    <row r="118" spans="1:16" ht="12.75" customHeight="1">
      <c r="A118" s="31">
        <v>108</v>
      </c>
      <c r="B118" s="32" t="s">
        <v>132</v>
      </c>
      <c r="C118" s="33" t="s">
        <v>158</v>
      </c>
      <c r="D118" s="34">
        <v>45134</v>
      </c>
      <c r="E118" s="38">
        <v>629.35</v>
      </c>
      <c r="F118" s="38">
        <v>629.26666666666677</v>
      </c>
      <c r="G118" s="39">
        <v>625.08333333333348</v>
      </c>
      <c r="H118" s="39">
        <v>620.81666666666672</v>
      </c>
      <c r="I118" s="39">
        <v>616.63333333333344</v>
      </c>
      <c r="J118" s="39">
        <v>633.53333333333353</v>
      </c>
      <c r="K118" s="39">
        <v>637.7166666666667</v>
      </c>
      <c r="L118" s="39">
        <v>641.98333333333358</v>
      </c>
      <c r="M118" s="31">
        <v>633.45000000000005</v>
      </c>
      <c r="N118" s="31">
        <v>625</v>
      </c>
      <c r="O118" s="306">
        <v>24985000</v>
      </c>
      <c r="P118" s="307">
        <v>1.8081801049253807E-2</v>
      </c>
    </row>
    <row r="119" spans="1:16" ht="12.75" customHeight="1">
      <c r="A119" s="31">
        <v>109</v>
      </c>
      <c r="B119" s="32" t="s">
        <v>49</v>
      </c>
      <c r="C119" s="33" t="s">
        <v>159</v>
      </c>
      <c r="D119" s="34">
        <v>45134</v>
      </c>
      <c r="E119" s="38">
        <v>3156.8</v>
      </c>
      <c r="F119" s="38">
        <v>3168.0833333333335</v>
      </c>
      <c r="G119" s="39">
        <v>3139.166666666667</v>
      </c>
      <c r="H119" s="39">
        <v>3121.5333333333333</v>
      </c>
      <c r="I119" s="39">
        <v>3092.6166666666668</v>
      </c>
      <c r="J119" s="39">
        <v>3185.7166666666672</v>
      </c>
      <c r="K119" s="39">
        <v>3214.6333333333341</v>
      </c>
      <c r="L119" s="39">
        <v>3232.2666666666673</v>
      </c>
      <c r="M119" s="31">
        <v>3197</v>
      </c>
      <c r="N119" s="31">
        <v>3150.45</v>
      </c>
      <c r="O119" s="306">
        <v>338250</v>
      </c>
      <c r="P119" s="307">
        <v>-5.9763724808895066E-2</v>
      </c>
    </row>
    <row r="120" spans="1:16" ht="12.75" customHeight="1">
      <c r="A120" s="31">
        <v>110</v>
      </c>
      <c r="B120" s="32" t="s">
        <v>132</v>
      </c>
      <c r="C120" s="33" t="s">
        <v>160</v>
      </c>
      <c r="D120" s="34">
        <v>45134</v>
      </c>
      <c r="E120" s="38">
        <v>777.35</v>
      </c>
      <c r="F120" s="38">
        <v>781.25</v>
      </c>
      <c r="G120" s="39">
        <v>771.1</v>
      </c>
      <c r="H120" s="39">
        <v>764.85</v>
      </c>
      <c r="I120" s="39">
        <v>754.7</v>
      </c>
      <c r="J120" s="39">
        <v>787.5</v>
      </c>
      <c r="K120" s="39">
        <v>797.65000000000009</v>
      </c>
      <c r="L120" s="39">
        <v>803.9</v>
      </c>
      <c r="M120" s="31">
        <v>791.4</v>
      </c>
      <c r="N120" s="31">
        <v>775</v>
      </c>
      <c r="O120" s="306">
        <v>24259500</v>
      </c>
      <c r="P120" s="307">
        <v>-1.2745852104164377E-2</v>
      </c>
    </row>
    <row r="121" spans="1:16" ht="12.75" customHeight="1">
      <c r="A121" s="31">
        <v>111</v>
      </c>
      <c r="B121" s="32" t="s">
        <v>45</v>
      </c>
      <c r="C121" s="33" t="s">
        <v>161</v>
      </c>
      <c r="D121" s="34">
        <v>45134</v>
      </c>
      <c r="E121" s="38">
        <v>466.45</v>
      </c>
      <c r="F121" s="38">
        <v>467.5333333333333</v>
      </c>
      <c r="G121" s="39">
        <v>463.76666666666659</v>
      </c>
      <c r="H121" s="39">
        <v>461.08333333333331</v>
      </c>
      <c r="I121" s="39">
        <v>457.31666666666661</v>
      </c>
      <c r="J121" s="39">
        <v>470.21666666666658</v>
      </c>
      <c r="K121" s="39">
        <v>473.98333333333323</v>
      </c>
      <c r="L121" s="39">
        <v>476.66666666666657</v>
      </c>
      <c r="M121" s="31">
        <v>471.3</v>
      </c>
      <c r="N121" s="31">
        <v>464.85</v>
      </c>
      <c r="O121" s="306">
        <v>21040000</v>
      </c>
      <c r="P121" s="307">
        <v>-8.9029604373004279E-2</v>
      </c>
    </row>
    <row r="122" spans="1:16" ht="12.75" customHeight="1">
      <c r="A122" s="31">
        <v>112</v>
      </c>
      <c r="B122" s="32" t="s">
        <v>63</v>
      </c>
      <c r="C122" s="33" t="s">
        <v>162</v>
      </c>
      <c r="D122" s="34">
        <v>45134</v>
      </c>
      <c r="E122" s="38">
        <v>1900</v>
      </c>
      <c r="F122" s="38">
        <v>1914.05</v>
      </c>
      <c r="G122" s="39">
        <v>1877.1</v>
      </c>
      <c r="H122" s="39">
        <v>1854.2</v>
      </c>
      <c r="I122" s="39">
        <v>1817.25</v>
      </c>
      <c r="J122" s="39">
        <v>1936.9499999999998</v>
      </c>
      <c r="K122" s="39">
        <v>1973.9</v>
      </c>
      <c r="L122" s="39">
        <v>1996.7999999999997</v>
      </c>
      <c r="M122" s="31">
        <v>1951</v>
      </c>
      <c r="N122" s="31">
        <v>1891.15</v>
      </c>
      <c r="O122" s="306">
        <v>24768400</v>
      </c>
      <c r="P122" s="307">
        <v>0.11264644577014303</v>
      </c>
    </row>
    <row r="123" spans="1:16" ht="12.75" customHeight="1">
      <c r="A123" s="31">
        <v>113</v>
      </c>
      <c r="B123" s="32" t="s">
        <v>68</v>
      </c>
      <c r="C123" s="33" t="s">
        <v>163</v>
      </c>
      <c r="D123" s="34">
        <v>45134</v>
      </c>
      <c r="E123" s="38">
        <v>131.6</v>
      </c>
      <c r="F123" s="38">
        <v>130.81666666666666</v>
      </c>
      <c r="G123" s="39">
        <v>128.73333333333332</v>
      </c>
      <c r="H123" s="39">
        <v>125.86666666666666</v>
      </c>
      <c r="I123" s="39">
        <v>123.78333333333332</v>
      </c>
      <c r="J123" s="39">
        <v>133.68333333333334</v>
      </c>
      <c r="K123" s="39">
        <v>135.76666666666671</v>
      </c>
      <c r="L123" s="39">
        <v>138.63333333333333</v>
      </c>
      <c r="M123" s="31">
        <v>132.9</v>
      </c>
      <c r="N123" s="31">
        <v>127.95</v>
      </c>
      <c r="O123" s="306">
        <v>70954724</v>
      </c>
      <c r="P123" s="307">
        <v>-5.1532864129786471E-2</v>
      </c>
    </row>
    <row r="124" spans="1:16" ht="12.75" customHeight="1">
      <c r="A124" s="31">
        <v>114</v>
      </c>
      <c r="B124" s="32" t="s">
        <v>45</v>
      </c>
      <c r="C124" s="33" t="s">
        <v>164</v>
      </c>
      <c r="D124" s="34">
        <v>45134</v>
      </c>
      <c r="E124" s="38">
        <v>2354.35</v>
      </c>
      <c r="F124" s="38">
        <v>2341.6166666666668</v>
      </c>
      <c r="G124" s="39">
        <v>2313.3333333333335</v>
      </c>
      <c r="H124" s="39">
        <v>2272.3166666666666</v>
      </c>
      <c r="I124" s="39">
        <v>2244.0333333333333</v>
      </c>
      <c r="J124" s="39">
        <v>2382.6333333333337</v>
      </c>
      <c r="K124" s="39">
        <v>2410.9166666666665</v>
      </c>
      <c r="L124" s="39">
        <v>2451.9333333333338</v>
      </c>
      <c r="M124" s="31">
        <v>2369.9</v>
      </c>
      <c r="N124" s="31">
        <v>2300.6</v>
      </c>
      <c r="O124" s="306">
        <v>712200</v>
      </c>
      <c r="P124" s="307">
        <v>5.3706169551708829E-2</v>
      </c>
    </row>
    <row r="125" spans="1:16" ht="12.75" customHeight="1">
      <c r="A125" s="31">
        <v>115</v>
      </c>
      <c r="B125" s="32" t="s">
        <v>43</v>
      </c>
      <c r="C125" s="33" t="s">
        <v>165</v>
      </c>
      <c r="D125" s="34">
        <v>45134</v>
      </c>
      <c r="E125" s="38">
        <v>348.75</v>
      </c>
      <c r="F125" s="38">
        <v>349.59999999999997</v>
      </c>
      <c r="G125" s="39">
        <v>346.19999999999993</v>
      </c>
      <c r="H125" s="39">
        <v>343.65</v>
      </c>
      <c r="I125" s="39">
        <v>340.24999999999994</v>
      </c>
      <c r="J125" s="39">
        <v>352.14999999999992</v>
      </c>
      <c r="K125" s="39">
        <v>355.5499999999999</v>
      </c>
      <c r="L125" s="39">
        <v>358.09999999999991</v>
      </c>
      <c r="M125" s="31">
        <v>353</v>
      </c>
      <c r="N125" s="31">
        <v>347.05</v>
      </c>
      <c r="O125" s="306">
        <v>17090100</v>
      </c>
      <c r="P125" s="307">
        <v>-4.5389801538315448E-2</v>
      </c>
    </row>
    <row r="126" spans="1:16" ht="12.75" customHeight="1">
      <c r="A126" s="31">
        <v>116</v>
      </c>
      <c r="B126" s="32" t="s">
        <v>68</v>
      </c>
      <c r="C126" s="33" t="s">
        <v>166</v>
      </c>
      <c r="D126" s="34">
        <v>45134</v>
      </c>
      <c r="E126" s="38">
        <v>390.9</v>
      </c>
      <c r="F126" s="38">
        <v>390.06666666666661</v>
      </c>
      <c r="G126" s="39">
        <v>385.68333333333322</v>
      </c>
      <c r="H126" s="39">
        <v>380.46666666666664</v>
      </c>
      <c r="I126" s="39">
        <v>376.08333333333326</v>
      </c>
      <c r="J126" s="39">
        <v>395.28333333333319</v>
      </c>
      <c r="K126" s="39">
        <v>399.66666666666663</v>
      </c>
      <c r="L126" s="39">
        <v>404.88333333333316</v>
      </c>
      <c r="M126" s="31">
        <v>394.45</v>
      </c>
      <c r="N126" s="31">
        <v>384.85</v>
      </c>
      <c r="O126" s="306">
        <v>21158000</v>
      </c>
      <c r="P126" s="307">
        <v>-3.6696412311054451E-2</v>
      </c>
    </row>
    <row r="127" spans="1:16" ht="12.75" customHeight="1">
      <c r="A127" s="31">
        <v>117</v>
      </c>
      <c r="B127" s="32" t="s">
        <v>41</v>
      </c>
      <c r="C127" s="33" t="s">
        <v>167</v>
      </c>
      <c r="D127" s="34">
        <v>45134</v>
      </c>
      <c r="E127" s="38">
        <v>2608.65</v>
      </c>
      <c r="F127" s="38">
        <v>2608.0666666666666</v>
      </c>
      <c r="G127" s="39">
        <v>2585.1333333333332</v>
      </c>
      <c r="H127" s="39">
        <v>2561.6166666666668</v>
      </c>
      <c r="I127" s="39">
        <v>2538.6833333333334</v>
      </c>
      <c r="J127" s="39">
        <v>2631.583333333333</v>
      </c>
      <c r="K127" s="39">
        <v>2654.5166666666664</v>
      </c>
      <c r="L127" s="39">
        <v>2678.0333333333328</v>
      </c>
      <c r="M127" s="31">
        <v>2631</v>
      </c>
      <c r="N127" s="31">
        <v>2584.5500000000002</v>
      </c>
      <c r="O127" s="306">
        <v>11174400</v>
      </c>
      <c r="P127" s="307">
        <v>3.3260284612610616E-2</v>
      </c>
    </row>
    <row r="128" spans="1:16" ht="12.75" customHeight="1">
      <c r="A128" s="31">
        <v>118</v>
      </c>
      <c r="B128" s="32" t="s">
        <v>87</v>
      </c>
      <c r="C128" s="33" t="s">
        <v>168</v>
      </c>
      <c r="D128" s="34">
        <v>45134</v>
      </c>
      <c r="E128" s="38">
        <v>4886.55</v>
      </c>
      <c r="F128" s="38">
        <v>4909.7666666666673</v>
      </c>
      <c r="G128" s="39">
        <v>4853.6833333333343</v>
      </c>
      <c r="H128" s="39">
        <v>4820.8166666666666</v>
      </c>
      <c r="I128" s="39">
        <v>4764.7333333333336</v>
      </c>
      <c r="J128" s="39">
        <v>4942.633333333335</v>
      </c>
      <c r="K128" s="39">
        <v>4998.716666666669</v>
      </c>
      <c r="L128" s="39">
        <v>5031.5833333333358</v>
      </c>
      <c r="M128" s="31">
        <v>4965.8500000000004</v>
      </c>
      <c r="N128" s="31">
        <v>4876.8999999999996</v>
      </c>
      <c r="O128" s="306">
        <v>2390250</v>
      </c>
      <c r="P128" s="307">
        <v>-2.1492170709241632E-2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4006.4</v>
      </c>
      <c r="F129" s="38">
        <v>4020.5166666666664</v>
      </c>
      <c r="G129" s="39">
        <v>3974.8833333333328</v>
      </c>
      <c r="H129" s="39">
        <v>3943.3666666666663</v>
      </c>
      <c r="I129" s="39">
        <v>3897.7333333333327</v>
      </c>
      <c r="J129" s="39">
        <v>4052.0333333333328</v>
      </c>
      <c r="K129" s="39">
        <v>4097.6666666666661</v>
      </c>
      <c r="L129" s="39">
        <v>4129.1833333333325</v>
      </c>
      <c r="M129" s="31">
        <v>4066.15</v>
      </c>
      <c r="N129" s="31">
        <v>3989</v>
      </c>
      <c r="O129" s="306">
        <v>1185400</v>
      </c>
      <c r="P129" s="307">
        <v>-1.887104783976163E-2</v>
      </c>
    </row>
    <row r="130" spans="1:16" ht="12.75" customHeight="1">
      <c r="A130" s="31">
        <v>120</v>
      </c>
      <c r="B130" s="32" t="s">
        <v>43</v>
      </c>
      <c r="C130" s="33" t="s">
        <v>170</v>
      </c>
      <c r="D130" s="34">
        <v>45134</v>
      </c>
      <c r="E130" s="38">
        <v>938.7</v>
      </c>
      <c r="F130" s="38">
        <v>940.35</v>
      </c>
      <c r="G130" s="39">
        <v>934.25</v>
      </c>
      <c r="H130" s="39">
        <v>929.8</v>
      </c>
      <c r="I130" s="39">
        <v>923.69999999999993</v>
      </c>
      <c r="J130" s="39">
        <v>944.80000000000007</v>
      </c>
      <c r="K130" s="39">
        <v>950.9000000000002</v>
      </c>
      <c r="L130" s="39">
        <v>955.35000000000014</v>
      </c>
      <c r="M130" s="31">
        <v>946.45</v>
      </c>
      <c r="N130" s="31">
        <v>935.9</v>
      </c>
      <c r="O130" s="306">
        <v>5655050</v>
      </c>
      <c r="P130" s="307">
        <v>1.0532651218778213E-3</v>
      </c>
    </row>
    <row r="131" spans="1:16" ht="12.75" customHeight="1">
      <c r="A131" s="31">
        <v>121</v>
      </c>
      <c r="B131" s="32" t="s">
        <v>56</v>
      </c>
      <c r="C131" s="33" t="s">
        <v>171</v>
      </c>
      <c r="D131" s="34">
        <v>45134</v>
      </c>
      <c r="E131" s="38">
        <v>1549.6</v>
      </c>
      <c r="F131" s="38">
        <v>1543.1000000000001</v>
      </c>
      <c r="G131" s="39">
        <v>1526.2000000000003</v>
      </c>
      <c r="H131" s="39">
        <v>1502.8000000000002</v>
      </c>
      <c r="I131" s="39">
        <v>1485.9000000000003</v>
      </c>
      <c r="J131" s="39">
        <v>1566.5000000000002</v>
      </c>
      <c r="K131" s="39">
        <v>1583.4000000000003</v>
      </c>
      <c r="L131" s="39">
        <v>1606.8000000000002</v>
      </c>
      <c r="M131" s="31">
        <v>1560</v>
      </c>
      <c r="N131" s="31">
        <v>1519.7</v>
      </c>
      <c r="O131" s="306">
        <v>15431500</v>
      </c>
      <c r="P131" s="307">
        <v>2.3777457855384758E-2</v>
      </c>
    </row>
    <row r="132" spans="1:16" ht="12.75" customHeight="1">
      <c r="A132" s="31">
        <v>122</v>
      </c>
      <c r="B132" s="32" t="s">
        <v>68</v>
      </c>
      <c r="C132" s="33" t="s">
        <v>172</v>
      </c>
      <c r="D132" s="34">
        <v>45134</v>
      </c>
      <c r="E132" s="38">
        <v>320.85000000000002</v>
      </c>
      <c r="F132" s="38">
        <v>318.4666666666667</v>
      </c>
      <c r="G132" s="39">
        <v>315.08333333333337</v>
      </c>
      <c r="H132" s="39">
        <v>309.31666666666666</v>
      </c>
      <c r="I132" s="39">
        <v>305.93333333333334</v>
      </c>
      <c r="J132" s="39">
        <v>324.23333333333341</v>
      </c>
      <c r="K132" s="39">
        <v>327.61666666666673</v>
      </c>
      <c r="L132" s="39">
        <v>333.38333333333344</v>
      </c>
      <c r="M132" s="31">
        <v>321.85000000000002</v>
      </c>
      <c r="N132" s="31">
        <v>312.7</v>
      </c>
      <c r="O132" s="306">
        <v>30840000</v>
      </c>
      <c r="P132" s="307">
        <v>-0.15985616214449166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126.45</v>
      </c>
      <c r="F133" s="38">
        <v>127.25</v>
      </c>
      <c r="G133" s="39">
        <v>124.69999999999999</v>
      </c>
      <c r="H133" s="39">
        <v>122.94999999999999</v>
      </c>
      <c r="I133" s="39">
        <v>120.39999999999998</v>
      </c>
      <c r="J133" s="39">
        <v>129</v>
      </c>
      <c r="K133" s="39">
        <v>131.55000000000001</v>
      </c>
      <c r="L133" s="39">
        <v>133.30000000000001</v>
      </c>
      <c r="M133" s="31">
        <v>129.80000000000001</v>
      </c>
      <c r="N133" s="31">
        <v>125.5</v>
      </c>
      <c r="O133" s="306">
        <v>63804000</v>
      </c>
      <c r="P133" s="307">
        <v>-3.4150772025431424E-2</v>
      </c>
    </row>
    <row r="134" spans="1:16" ht="12.75" customHeight="1">
      <c r="A134" s="31">
        <v>124</v>
      </c>
      <c r="B134" s="32" t="s">
        <v>59</v>
      </c>
      <c r="C134" s="33" t="s">
        <v>174</v>
      </c>
      <c r="D134" s="34">
        <v>45134</v>
      </c>
      <c r="E134" s="38">
        <v>536.35</v>
      </c>
      <c r="F134" s="38">
        <v>535.94999999999993</v>
      </c>
      <c r="G134" s="39">
        <v>531.29999999999984</v>
      </c>
      <c r="H134" s="39">
        <v>526.24999999999989</v>
      </c>
      <c r="I134" s="39">
        <v>521.5999999999998</v>
      </c>
      <c r="J134" s="39">
        <v>540.99999999999989</v>
      </c>
      <c r="K134" s="39">
        <v>545.65</v>
      </c>
      <c r="L134" s="39">
        <v>550.69999999999993</v>
      </c>
      <c r="M134" s="31">
        <v>540.6</v>
      </c>
      <c r="N134" s="31">
        <v>530.9</v>
      </c>
      <c r="O134" s="306">
        <v>9578400</v>
      </c>
      <c r="P134" s="307">
        <v>-2.2891418778308237E-2</v>
      </c>
    </row>
    <row r="135" spans="1:16" ht="12.75" customHeight="1">
      <c r="A135" s="31">
        <v>125</v>
      </c>
      <c r="B135" s="32" t="s">
        <v>56</v>
      </c>
      <c r="C135" s="33" t="s">
        <v>175</v>
      </c>
      <c r="D135" s="34">
        <v>45134</v>
      </c>
      <c r="E135" s="38">
        <v>9712.7999999999993</v>
      </c>
      <c r="F135" s="38">
        <v>9746.8000000000011</v>
      </c>
      <c r="G135" s="39">
        <v>9666.1000000000022</v>
      </c>
      <c r="H135" s="39">
        <v>9619.4000000000015</v>
      </c>
      <c r="I135" s="39">
        <v>9538.7000000000025</v>
      </c>
      <c r="J135" s="39">
        <v>9793.5000000000018</v>
      </c>
      <c r="K135" s="39">
        <v>9874.2000000000025</v>
      </c>
      <c r="L135" s="39">
        <v>9920.9000000000015</v>
      </c>
      <c r="M135" s="31">
        <v>9827.5</v>
      </c>
      <c r="N135" s="31">
        <v>9700.1</v>
      </c>
      <c r="O135" s="306">
        <v>2613900</v>
      </c>
      <c r="P135" s="307">
        <v>6.1740931800641781E-2</v>
      </c>
    </row>
    <row r="136" spans="1:16" ht="12.75" customHeight="1">
      <c r="A136" s="31">
        <v>126</v>
      </c>
      <c r="B136" s="32" t="s">
        <v>59</v>
      </c>
      <c r="C136" s="33" t="s">
        <v>176</v>
      </c>
      <c r="D136" s="34">
        <v>45134</v>
      </c>
      <c r="E136" s="38">
        <v>977</v>
      </c>
      <c r="F136" s="38">
        <v>998.7166666666667</v>
      </c>
      <c r="G136" s="39">
        <v>952.43333333333339</v>
      </c>
      <c r="H136" s="39">
        <v>927.86666666666667</v>
      </c>
      <c r="I136" s="39">
        <v>881.58333333333337</v>
      </c>
      <c r="J136" s="39">
        <v>1023.2833333333334</v>
      </c>
      <c r="K136" s="39">
        <v>1069.5666666666666</v>
      </c>
      <c r="L136" s="39">
        <v>1094.1333333333334</v>
      </c>
      <c r="M136" s="31">
        <v>1045</v>
      </c>
      <c r="N136" s="31">
        <v>974.15</v>
      </c>
      <c r="O136" s="306">
        <v>12762400</v>
      </c>
      <c r="P136" s="307">
        <v>-4.414386075285729E-2</v>
      </c>
    </row>
    <row r="137" spans="1:16" ht="12.75" customHeight="1">
      <c r="A137" s="31">
        <v>127</v>
      </c>
      <c r="B137" s="32" t="s">
        <v>45</v>
      </c>
      <c r="C137" s="33" t="s">
        <v>177</v>
      </c>
      <c r="D137" s="34">
        <v>45134</v>
      </c>
      <c r="E137" s="38">
        <v>1663.35</v>
      </c>
      <c r="F137" s="38">
        <v>1662.8833333333332</v>
      </c>
      <c r="G137" s="39">
        <v>1621.2666666666664</v>
      </c>
      <c r="H137" s="39">
        <v>1579.1833333333332</v>
      </c>
      <c r="I137" s="39">
        <v>1537.5666666666664</v>
      </c>
      <c r="J137" s="39">
        <v>1704.9666666666665</v>
      </c>
      <c r="K137" s="39">
        <v>1746.5833333333333</v>
      </c>
      <c r="L137" s="39">
        <v>1788.6666666666665</v>
      </c>
      <c r="M137" s="31">
        <v>1704.5</v>
      </c>
      <c r="N137" s="31">
        <v>1620.8</v>
      </c>
      <c r="O137" s="306">
        <v>2923600</v>
      </c>
      <c r="P137" s="307">
        <v>0.12862878319950588</v>
      </c>
    </row>
    <row r="138" spans="1:16" ht="12.75" customHeight="1">
      <c r="A138" s="31">
        <v>128</v>
      </c>
      <c r="B138" s="32" t="s">
        <v>43</v>
      </c>
      <c r="C138" s="33" t="s">
        <v>178</v>
      </c>
      <c r="D138" s="34">
        <v>45134</v>
      </c>
      <c r="E138" s="38">
        <v>1411.85</v>
      </c>
      <c r="F138" s="38">
        <v>1401.7</v>
      </c>
      <c r="G138" s="39">
        <v>1381.45</v>
      </c>
      <c r="H138" s="39">
        <v>1351.05</v>
      </c>
      <c r="I138" s="39">
        <v>1330.8</v>
      </c>
      <c r="J138" s="39">
        <v>1432.1000000000001</v>
      </c>
      <c r="K138" s="39">
        <v>1452.3500000000001</v>
      </c>
      <c r="L138" s="39">
        <v>1482.7500000000002</v>
      </c>
      <c r="M138" s="31">
        <v>1421.95</v>
      </c>
      <c r="N138" s="31">
        <v>1371.3</v>
      </c>
      <c r="O138" s="306">
        <v>1576800</v>
      </c>
      <c r="P138" s="307">
        <v>-6.2990254338008075E-2</v>
      </c>
    </row>
    <row r="139" spans="1:16" ht="12.75" customHeight="1">
      <c r="A139" s="31">
        <v>129</v>
      </c>
      <c r="B139" s="32" t="s">
        <v>68</v>
      </c>
      <c r="C139" s="33" t="s">
        <v>179</v>
      </c>
      <c r="D139" s="34">
        <v>45134</v>
      </c>
      <c r="E139" s="38">
        <v>807.65</v>
      </c>
      <c r="F139" s="38">
        <v>806.19999999999993</v>
      </c>
      <c r="G139" s="39">
        <v>794.44999999999982</v>
      </c>
      <c r="H139" s="39">
        <v>781.24999999999989</v>
      </c>
      <c r="I139" s="39">
        <v>769.49999999999977</v>
      </c>
      <c r="J139" s="39">
        <v>819.39999999999986</v>
      </c>
      <c r="K139" s="39">
        <v>831.15000000000009</v>
      </c>
      <c r="L139" s="39">
        <v>844.34999999999991</v>
      </c>
      <c r="M139" s="31">
        <v>817.95</v>
      </c>
      <c r="N139" s="31">
        <v>793</v>
      </c>
      <c r="O139" s="306">
        <v>5066400</v>
      </c>
      <c r="P139" s="307">
        <v>-2.8341993386868211E-3</v>
      </c>
    </row>
    <row r="140" spans="1:16" ht="12.75" customHeight="1">
      <c r="A140" s="31">
        <v>130</v>
      </c>
      <c r="B140" s="32" t="s">
        <v>84</v>
      </c>
      <c r="C140" s="33" t="s">
        <v>180</v>
      </c>
      <c r="D140" s="34">
        <v>45134</v>
      </c>
      <c r="E140" s="38">
        <v>1050.55</v>
      </c>
      <c r="F140" s="38">
        <v>1056.5</v>
      </c>
      <c r="G140" s="39">
        <v>1039.5999999999999</v>
      </c>
      <c r="H140" s="39">
        <v>1028.6499999999999</v>
      </c>
      <c r="I140" s="39">
        <v>1011.7499999999998</v>
      </c>
      <c r="J140" s="39">
        <v>1067.45</v>
      </c>
      <c r="K140" s="39">
        <v>1084.3500000000001</v>
      </c>
      <c r="L140" s="39">
        <v>1095.3000000000002</v>
      </c>
      <c r="M140" s="31">
        <v>1073.4000000000001</v>
      </c>
      <c r="N140" s="31">
        <v>1045.55</v>
      </c>
      <c r="O140" s="306">
        <v>2820000</v>
      </c>
      <c r="P140" s="307">
        <v>3.4330985915492961E-2</v>
      </c>
    </row>
    <row r="141" spans="1:16" ht="12.75" customHeight="1">
      <c r="A141" s="31">
        <v>131</v>
      </c>
      <c r="B141" s="32" t="s">
        <v>56</v>
      </c>
      <c r="C141" s="33" t="s">
        <v>181</v>
      </c>
      <c r="D141" s="34">
        <v>45134</v>
      </c>
      <c r="E141" s="38">
        <v>96.95</v>
      </c>
      <c r="F141" s="38">
        <v>96.966666666666654</v>
      </c>
      <c r="G141" s="39">
        <v>96.483333333333306</v>
      </c>
      <c r="H141" s="39">
        <v>96.016666666666652</v>
      </c>
      <c r="I141" s="39">
        <v>95.533333333333303</v>
      </c>
      <c r="J141" s="39">
        <v>97.433333333333309</v>
      </c>
      <c r="K141" s="39">
        <v>97.916666666666657</v>
      </c>
      <c r="L141" s="39">
        <v>98.383333333333312</v>
      </c>
      <c r="M141" s="31">
        <v>97.45</v>
      </c>
      <c r="N141" s="31">
        <v>96.5</v>
      </c>
      <c r="O141" s="306">
        <v>70460400</v>
      </c>
      <c r="P141" s="307">
        <v>1.1620795107033639E-2</v>
      </c>
    </row>
    <row r="142" spans="1:16" ht="12.75" customHeight="1">
      <c r="A142" s="31">
        <v>132</v>
      </c>
      <c r="B142" s="32" t="s">
        <v>87</v>
      </c>
      <c r="C142" s="33" t="s">
        <v>182</v>
      </c>
      <c r="D142" s="34">
        <v>45134</v>
      </c>
      <c r="E142" s="38">
        <v>2272.4499999999998</v>
      </c>
      <c r="F142" s="38">
        <v>2274.15</v>
      </c>
      <c r="G142" s="39">
        <v>2223.3500000000004</v>
      </c>
      <c r="H142" s="39">
        <v>2174.2500000000005</v>
      </c>
      <c r="I142" s="39">
        <v>2123.4500000000007</v>
      </c>
      <c r="J142" s="39">
        <v>2323.25</v>
      </c>
      <c r="K142" s="39">
        <v>2374.0500000000002</v>
      </c>
      <c r="L142" s="39">
        <v>2423.1499999999996</v>
      </c>
      <c r="M142" s="31">
        <v>2324.9499999999998</v>
      </c>
      <c r="N142" s="31">
        <v>2225.0500000000002</v>
      </c>
      <c r="O142" s="306">
        <v>2926000</v>
      </c>
      <c r="P142" s="307">
        <v>-5.186241311709143E-2</v>
      </c>
    </row>
    <row r="143" spans="1:16" ht="12.75" customHeight="1">
      <c r="A143" s="31">
        <v>133</v>
      </c>
      <c r="B143" s="32" t="s">
        <v>56</v>
      </c>
      <c r="C143" s="33" t="s">
        <v>183</v>
      </c>
      <c r="D143" s="34">
        <v>45134</v>
      </c>
      <c r="E143" s="38">
        <v>102747.3</v>
      </c>
      <c r="F143" s="38">
        <v>102654.26666666666</v>
      </c>
      <c r="G143" s="39">
        <v>102007.03333333333</v>
      </c>
      <c r="H143" s="39">
        <v>101266.76666666666</v>
      </c>
      <c r="I143" s="39">
        <v>100619.53333333333</v>
      </c>
      <c r="J143" s="39">
        <v>103394.53333333333</v>
      </c>
      <c r="K143" s="39">
        <v>104041.76666666666</v>
      </c>
      <c r="L143" s="39">
        <v>104782.03333333333</v>
      </c>
      <c r="M143" s="31">
        <v>103301.5</v>
      </c>
      <c r="N143" s="31">
        <v>101914</v>
      </c>
      <c r="O143" s="306">
        <v>52250</v>
      </c>
      <c r="P143" s="307">
        <v>-1.3964899037554256E-2</v>
      </c>
    </row>
    <row r="144" spans="1:16" ht="12.75" customHeight="1">
      <c r="A144" s="31">
        <v>134</v>
      </c>
      <c r="B144" s="32" t="s">
        <v>68</v>
      </c>
      <c r="C144" s="33" t="s">
        <v>184</v>
      </c>
      <c r="D144" s="34">
        <v>45134</v>
      </c>
      <c r="E144" s="38">
        <v>1297.3</v>
      </c>
      <c r="F144" s="38">
        <v>1295.1000000000001</v>
      </c>
      <c r="G144" s="39">
        <v>1286.7000000000003</v>
      </c>
      <c r="H144" s="39">
        <v>1276.1000000000001</v>
      </c>
      <c r="I144" s="39">
        <v>1267.7000000000003</v>
      </c>
      <c r="J144" s="39">
        <v>1305.7000000000003</v>
      </c>
      <c r="K144" s="39">
        <v>1314.1000000000004</v>
      </c>
      <c r="L144" s="39">
        <v>1324.7000000000003</v>
      </c>
      <c r="M144" s="31">
        <v>1303.5</v>
      </c>
      <c r="N144" s="31">
        <v>1284.5</v>
      </c>
      <c r="O144" s="306">
        <v>5940000</v>
      </c>
      <c r="P144" s="307">
        <v>3.5276073619631899E-2</v>
      </c>
    </row>
    <row r="145" spans="1:16" ht="12.75" customHeight="1">
      <c r="A145" s="31">
        <v>135</v>
      </c>
      <c r="B145" s="32" t="s">
        <v>132</v>
      </c>
      <c r="C145" s="33" t="s">
        <v>185</v>
      </c>
      <c r="D145" s="34">
        <v>45134</v>
      </c>
      <c r="E145" s="38">
        <v>92.3</v>
      </c>
      <c r="F145" s="38">
        <v>92.25</v>
      </c>
      <c r="G145" s="39">
        <v>91.9</v>
      </c>
      <c r="H145" s="39">
        <v>91.5</v>
      </c>
      <c r="I145" s="39">
        <v>91.15</v>
      </c>
      <c r="J145" s="39">
        <v>92.65</v>
      </c>
      <c r="K145" s="39">
        <v>93</v>
      </c>
      <c r="L145" s="39">
        <v>93.4</v>
      </c>
      <c r="M145" s="31">
        <v>92.6</v>
      </c>
      <c r="N145" s="31">
        <v>91.85</v>
      </c>
      <c r="O145" s="306">
        <v>59400000</v>
      </c>
      <c r="P145" s="307">
        <v>5.5718475073313782E-2</v>
      </c>
    </row>
    <row r="146" spans="1:16" ht="12.75" customHeight="1">
      <c r="A146" s="31">
        <v>136</v>
      </c>
      <c r="B146" s="32" t="s">
        <v>45</v>
      </c>
      <c r="C146" s="33" t="s">
        <v>186</v>
      </c>
      <c r="D146" s="34">
        <v>45134</v>
      </c>
      <c r="E146" s="38">
        <v>4578.3999999999996</v>
      </c>
      <c r="F146" s="38">
        <v>4605.4833333333336</v>
      </c>
      <c r="G146" s="39">
        <v>4542.916666666667</v>
      </c>
      <c r="H146" s="39">
        <v>4507.4333333333334</v>
      </c>
      <c r="I146" s="39">
        <v>4444.8666666666668</v>
      </c>
      <c r="J146" s="39">
        <v>4640.9666666666672</v>
      </c>
      <c r="K146" s="39">
        <v>4703.5333333333328</v>
      </c>
      <c r="L146" s="39">
        <v>4739.0166666666673</v>
      </c>
      <c r="M146" s="31">
        <v>4668.05</v>
      </c>
      <c r="N146" s="31">
        <v>4570</v>
      </c>
      <c r="O146" s="306">
        <v>1292100</v>
      </c>
      <c r="P146" s="307">
        <v>-6.9605568445475633E-4</v>
      </c>
    </row>
    <row r="147" spans="1:16" ht="12.75" customHeight="1">
      <c r="A147" s="31">
        <v>137</v>
      </c>
      <c r="B147" s="32" t="s">
        <v>39</v>
      </c>
      <c r="C147" s="33" t="s">
        <v>187</v>
      </c>
      <c r="D147" s="34">
        <v>45134</v>
      </c>
      <c r="E147" s="38">
        <v>4404.7</v>
      </c>
      <c r="F147" s="38">
        <v>4386.0666666666666</v>
      </c>
      <c r="G147" s="39">
        <v>4355.0333333333328</v>
      </c>
      <c r="H147" s="39">
        <v>4305.3666666666659</v>
      </c>
      <c r="I147" s="39">
        <v>4274.3333333333321</v>
      </c>
      <c r="J147" s="39">
        <v>4435.7333333333336</v>
      </c>
      <c r="K147" s="39">
        <v>4466.7666666666682</v>
      </c>
      <c r="L147" s="39">
        <v>4516.4333333333343</v>
      </c>
      <c r="M147" s="31">
        <v>4417.1000000000004</v>
      </c>
      <c r="N147" s="31">
        <v>4336.3999999999996</v>
      </c>
      <c r="O147" s="306">
        <v>1069800</v>
      </c>
      <c r="P147" s="307">
        <v>0.21066032931590561</v>
      </c>
    </row>
    <row r="148" spans="1:16" ht="12.75" customHeight="1">
      <c r="A148" s="31">
        <v>138</v>
      </c>
      <c r="B148" s="32" t="s">
        <v>59</v>
      </c>
      <c r="C148" s="33" t="s">
        <v>188</v>
      </c>
      <c r="D148" s="34">
        <v>45134</v>
      </c>
      <c r="E148" s="38">
        <v>22879.45</v>
      </c>
      <c r="F148" s="38">
        <v>22903.233333333334</v>
      </c>
      <c r="G148" s="39">
        <v>22731.216666666667</v>
      </c>
      <c r="H148" s="39">
        <v>22582.983333333334</v>
      </c>
      <c r="I148" s="39">
        <v>22410.966666666667</v>
      </c>
      <c r="J148" s="39">
        <v>23051.466666666667</v>
      </c>
      <c r="K148" s="39">
        <v>23223.483333333337</v>
      </c>
      <c r="L148" s="39">
        <v>23371.716666666667</v>
      </c>
      <c r="M148" s="31">
        <v>23075.25</v>
      </c>
      <c r="N148" s="31">
        <v>22755</v>
      </c>
      <c r="O148" s="306">
        <v>343040</v>
      </c>
      <c r="P148" s="307">
        <v>5.8644147314098052E-3</v>
      </c>
    </row>
    <row r="149" spans="1:16" ht="12.75" customHeight="1">
      <c r="A149" s="31">
        <v>139</v>
      </c>
      <c r="B149" s="32" t="s">
        <v>132</v>
      </c>
      <c r="C149" s="33" t="s">
        <v>189</v>
      </c>
      <c r="D149" s="34">
        <v>45134</v>
      </c>
      <c r="E149" s="38">
        <v>110.95</v>
      </c>
      <c r="F149" s="38">
        <v>110.91666666666667</v>
      </c>
      <c r="G149" s="39">
        <v>110.43333333333334</v>
      </c>
      <c r="H149" s="39">
        <v>109.91666666666667</v>
      </c>
      <c r="I149" s="39">
        <v>109.43333333333334</v>
      </c>
      <c r="J149" s="39">
        <v>111.43333333333334</v>
      </c>
      <c r="K149" s="39">
        <v>111.91666666666666</v>
      </c>
      <c r="L149" s="39">
        <v>112.43333333333334</v>
      </c>
      <c r="M149" s="31">
        <v>111.4</v>
      </c>
      <c r="N149" s="31">
        <v>110.4</v>
      </c>
      <c r="O149" s="306">
        <v>84019500</v>
      </c>
      <c r="P149" s="307">
        <v>-1.7987692631357494E-2</v>
      </c>
    </row>
    <row r="150" spans="1:16" ht="12.75" customHeight="1">
      <c r="A150" s="31">
        <v>140</v>
      </c>
      <c r="B150" s="32" t="s">
        <v>190</v>
      </c>
      <c r="C150" s="33" t="s">
        <v>191</v>
      </c>
      <c r="D150" s="34">
        <v>45134</v>
      </c>
      <c r="E150" s="38">
        <v>195.7</v>
      </c>
      <c r="F150" s="38">
        <v>195.43333333333331</v>
      </c>
      <c r="G150" s="39">
        <v>193.66666666666663</v>
      </c>
      <c r="H150" s="39">
        <v>191.63333333333333</v>
      </c>
      <c r="I150" s="39">
        <v>189.86666666666665</v>
      </c>
      <c r="J150" s="39">
        <v>197.46666666666661</v>
      </c>
      <c r="K150" s="39">
        <v>199.23333333333332</v>
      </c>
      <c r="L150" s="39">
        <v>201.26666666666659</v>
      </c>
      <c r="M150" s="31">
        <v>197.2</v>
      </c>
      <c r="N150" s="31">
        <v>193.4</v>
      </c>
      <c r="O150" s="306">
        <v>73911000</v>
      </c>
      <c r="P150" s="307">
        <v>4.5579934643296696E-2</v>
      </c>
    </row>
    <row r="151" spans="1:16" ht="12.75" customHeight="1">
      <c r="A151" s="31">
        <v>141</v>
      </c>
      <c r="B151" s="32" t="s">
        <v>108</v>
      </c>
      <c r="C151" s="33" t="s">
        <v>192</v>
      </c>
      <c r="D151" s="34">
        <v>45134</v>
      </c>
      <c r="E151" s="38">
        <v>1066.25</v>
      </c>
      <c r="F151" s="38">
        <v>1062.45</v>
      </c>
      <c r="G151" s="39">
        <v>1053.9000000000001</v>
      </c>
      <c r="H151" s="39">
        <v>1041.55</v>
      </c>
      <c r="I151" s="39">
        <v>1033</v>
      </c>
      <c r="J151" s="39">
        <v>1074.8000000000002</v>
      </c>
      <c r="K151" s="39">
        <v>1083.3499999999999</v>
      </c>
      <c r="L151" s="39">
        <v>1095.7000000000003</v>
      </c>
      <c r="M151" s="31">
        <v>1071</v>
      </c>
      <c r="N151" s="31">
        <v>1050.0999999999999</v>
      </c>
      <c r="O151" s="306">
        <v>5076400</v>
      </c>
      <c r="P151" s="307">
        <v>7.4211227966227228E-2</v>
      </c>
    </row>
    <row r="152" spans="1:16" ht="12.75" customHeight="1">
      <c r="A152" s="31">
        <v>142</v>
      </c>
      <c r="B152" s="32" t="s">
        <v>87</v>
      </c>
      <c r="C152" s="33" t="s">
        <v>193</v>
      </c>
      <c r="D152" s="34">
        <v>45134</v>
      </c>
      <c r="E152" s="38">
        <v>3863</v>
      </c>
      <c r="F152" s="38">
        <v>3854.4833333333336</v>
      </c>
      <c r="G152" s="39">
        <v>3813.7166666666672</v>
      </c>
      <c r="H152" s="39">
        <v>3764.4333333333334</v>
      </c>
      <c r="I152" s="39">
        <v>3723.666666666667</v>
      </c>
      <c r="J152" s="39">
        <v>3903.7666666666673</v>
      </c>
      <c r="K152" s="39">
        <v>3944.5333333333338</v>
      </c>
      <c r="L152" s="39">
        <v>3993.8166666666675</v>
      </c>
      <c r="M152" s="31">
        <v>3895.25</v>
      </c>
      <c r="N152" s="31">
        <v>3805.2</v>
      </c>
      <c r="O152" s="306">
        <v>298000</v>
      </c>
      <c r="P152" s="307">
        <v>-3.9329464861379754E-2</v>
      </c>
    </row>
    <row r="153" spans="1:16" ht="12.75" customHeight="1">
      <c r="A153" s="31">
        <v>143</v>
      </c>
      <c r="B153" s="32" t="s">
        <v>84</v>
      </c>
      <c r="C153" s="33" t="s">
        <v>194</v>
      </c>
      <c r="D153" s="34">
        <v>45134</v>
      </c>
      <c r="E153" s="38">
        <v>170.85</v>
      </c>
      <c r="F153" s="38">
        <v>170.94999999999996</v>
      </c>
      <c r="G153" s="39">
        <v>169.94999999999993</v>
      </c>
      <c r="H153" s="39">
        <v>169.04999999999998</v>
      </c>
      <c r="I153" s="39">
        <v>168.04999999999995</v>
      </c>
      <c r="J153" s="39">
        <v>171.84999999999991</v>
      </c>
      <c r="K153" s="39">
        <v>172.84999999999997</v>
      </c>
      <c r="L153" s="39">
        <v>173.74999999999989</v>
      </c>
      <c r="M153" s="31">
        <v>171.95</v>
      </c>
      <c r="N153" s="31">
        <v>170.05</v>
      </c>
      <c r="O153" s="306">
        <v>46981550</v>
      </c>
      <c r="P153" s="307">
        <v>8.6642920747996441E-2</v>
      </c>
    </row>
    <row r="154" spans="1:16" ht="12.75" customHeight="1">
      <c r="A154" s="31">
        <v>144</v>
      </c>
      <c r="B154" s="32" t="s">
        <v>47</v>
      </c>
      <c r="C154" s="33" t="s">
        <v>195</v>
      </c>
      <c r="D154" s="34">
        <v>45134</v>
      </c>
      <c r="E154" s="38">
        <v>37530.550000000003</v>
      </c>
      <c r="F154" s="38">
        <v>37392.633333333331</v>
      </c>
      <c r="G154" s="39">
        <v>36695.416666666664</v>
      </c>
      <c r="H154" s="39">
        <v>35860.283333333333</v>
      </c>
      <c r="I154" s="39">
        <v>35163.066666666666</v>
      </c>
      <c r="J154" s="39">
        <v>38227.766666666663</v>
      </c>
      <c r="K154" s="39">
        <v>38924.983333333337</v>
      </c>
      <c r="L154" s="39">
        <v>39760.116666666661</v>
      </c>
      <c r="M154" s="31">
        <v>38089.85</v>
      </c>
      <c r="N154" s="31">
        <v>36557.5</v>
      </c>
      <c r="O154" s="306">
        <v>170370</v>
      </c>
      <c r="P154" s="307">
        <v>-4.8190659773941994E-3</v>
      </c>
    </row>
    <row r="155" spans="1:16" ht="12.75" customHeight="1">
      <c r="A155" s="31">
        <v>145</v>
      </c>
      <c r="B155" s="32" t="s">
        <v>43</v>
      </c>
      <c r="C155" s="33" t="s">
        <v>196</v>
      </c>
      <c r="D155" s="34">
        <v>45134</v>
      </c>
      <c r="E155" s="38">
        <v>994</v>
      </c>
      <c r="F155" s="38">
        <v>1002.4</v>
      </c>
      <c r="G155" s="39">
        <v>983.44999999999993</v>
      </c>
      <c r="H155" s="39">
        <v>972.9</v>
      </c>
      <c r="I155" s="39">
        <v>953.94999999999993</v>
      </c>
      <c r="J155" s="39">
        <v>1012.9499999999999</v>
      </c>
      <c r="K155" s="39">
        <v>1031.9000000000001</v>
      </c>
      <c r="L155" s="39">
        <v>1042.4499999999998</v>
      </c>
      <c r="M155" s="31">
        <v>1021.35</v>
      </c>
      <c r="N155" s="31">
        <v>991.85</v>
      </c>
      <c r="O155" s="306">
        <v>11295750</v>
      </c>
      <c r="P155" s="307">
        <v>1.7959292270852735E-3</v>
      </c>
    </row>
    <row r="156" spans="1:16" ht="12.75" customHeight="1">
      <c r="A156" s="31">
        <v>146</v>
      </c>
      <c r="B156" s="32" t="s">
        <v>87</v>
      </c>
      <c r="C156" s="33" t="s">
        <v>197</v>
      </c>
      <c r="D156" s="34">
        <v>45134</v>
      </c>
      <c r="E156" s="38">
        <v>4783.8500000000004</v>
      </c>
      <c r="F156" s="38">
        <v>4764.166666666667</v>
      </c>
      <c r="G156" s="39">
        <v>4700.0333333333338</v>
      </c>
      <c r="H156" s="39">
        <v>4616.2166666666672</v>
      </c>
      <c r="I156" s="39">
        <v>4552.0833333333339</v>
      </c>
      <c r="J156" s="39">
        <v>4847.9833333333336</v>
      </c>
      <c r="K156" s="39">
        <v>4912.1166666666668</v>
      </c>
      <c r="L156" s="39">
        <v>4995.9333333333334</v>
      </c>
      <c r="M156" s="31">
        <v>4828.3</v>
      </c>
      <c r="N156" s="31">
        <v>4680.3500000000004</v>
      </c>
      <c r="O156" s="306">
        <v>1386175</v>
      </c>
      <c r="P156" s="307">
        <v>-8.2367933271547733E-2</v>
      </c>
    </row>
    <row r="157" spans="1:16" ht="12.75" customHeight="1">
      <c r="A157" s="31">
        <v>147</v>
      </c>
      <c r="B157" s="32" t="s">
        <v>84</v>
      </c>
      <c r="C157" s="33" t="s">
        <v>198</v>
      </c>
      <c r="D157" s="34">
        <v>45134</v>
      </c>
      <c r="E157" s="38">
        <v>224.6</v>
      </c>
      <c r="F157" s="38">
        <v>224.31666666666669</v>
      </c>
      <c r="G157" s="39">
        <v>223.33333333333337</v>
      </c>
      <c r="H157" s="39">
        <v>222.06666666666669</v>
      </c>
      <c r="I157" s="39">
        <v>221.08333333333337</v>
      </c>
      <c r="J157" s="39">
        <v>225.58333333333337</v>
      </c>
      <c r="K157" s="39">
        <v>226.56666666666666</v>
      </c>
      <c r="L157" s="39">
        <v>227.83333333333337</v>
      </c>
      <c r="M157" s="31">
        <v>225.3</v>
      </c>
      <c r="N157" s="31">
        <v>223.05</v>
      </c>
      <c r="O157" s="306">
        <v>12258000</v>
      </c>
      <c r="P157" s="307">
        <v>-1.0414143860498911E-2</v>
      </c>
    </row>
    <row r="158" spans="1:16" ht="12.75" customHeight="1">
      <c r="A158" s="31">
        <v>148</v>
      </c>
      <c r="B158" s="32" t="s">
        <v>68</v>
      </c>
      <c r="C158" s="33" t="s">
        <v>199</v>
      </c>
      <c r="D158" s="34">
        <v>45134</v>
      </c>
      <c r="E158" s="38">
        <v>240.1</v>
      </c>
      <c r="F158" s="38">
        <v>237.61666666666667</v>
      </c>
      <c r="G158" s="39">
        <v>231.23333333333335</v>
      </c>
      <c r="H158" s="39">
        <v>222.36666666666667</v>
      </c>
      <c r="I158" s="39">
        <v>215.98333333333335</v>
      </c>
      <c r="J158" s="39">
        <v>246.48333333333335</v>
      </c>
      <c r="K158" s="39">
        <v>252.86666666666667</v>
      </c>
      <c r="L158" s="39">
        <v>261.73333333333335</v>
      </c>
      <c r="M158" s="31">
        <v>244</v>
      </c>
      <c r="N158" s="31">
        <v>228.75</v>
      </c>
      <c r="O158" s="306">
        <v>61169200</v>
      </c>
      <c r="P158" s="307">
        <v>0.14587688734030196</v>
      </c>
    </row>
    <row r="159" spans="1:16" ht="12.75" customHeight="1">
      <c r="A159" s="31">
        <v>149</v>
      </c>
      <c r="B159" s="32" t="s">
        <v>59</v>
      </c>
      <c r="C159" s="33" t="s">
        <v>200</v>
      </c>
      <c r="D159" s="34">
        <v>45134</v>
      </c>
      <c r="E159" s="38">
        <v>2640.2</v>
      </c>
      <c r="F159" s="38">
        <v>2643.25</v>
      </c>
      <c r="G159" s="39">
        <v>2627.95</v>
      </c>
      <c r="H159" s="39">
        <v>2615.6999999999998</v>
      </c>
      <c r="I159" s="39">
        <v>2600.3999999999996</v>
      </c>
      <c r="J159" s="39">
        <v>2655.5</v>
      </c>
      <c r="K159" s="39">
        <v>2670.8</v>
      </c>
      <c r="L159" s="39">
        <v>2683.05</v>
      </c>
      <c r="M159" s="31">
        <v>2658.55</v>
      </c>
      <c r="N159" s="31">
        <v>2631</v>
      </c>
      <c r="O159" s="306">
        <v>3530500</v>
      </c>
      <c r="P159" s="307">
        <v>1.9491770141495814E-2</v>
      </c>
    </row>
    <row r="160" spans="1:16" ht="12.75" customHeight="1">
      <c r="A160" s="31">
        <v>150</v>
      </c>
      <c r="B160" s="32" t="s">
        <v>39</v>
      </c>
      <c r="C160" s="33" t="s">
        <v>201</v>
      </c>
      <c r="D160" s="34">
        <v>45134</v>
      </c>
      <c r="E160" s="38">
        <v>3637.15</v>
      </c>
      <c r="F160" s="38">
        <v>3647.9</v>
      </c>
      <c r="G160" s="39">
        <v>3614.8500000000004</v>
      </c>
      <c r="H160" s="39">
        <v>3592.55</v>
      </c>
      <c r="I160" s="39">
        <v>3559.5000000000005</v>
      </c>
      <c r="J160" s="39">
        <v>3670.2000000000003</v>
      </c>
      <c r="K160" s="39">
        <v>3703.2500000000005</v>
      </c>
      <c r="L160" s="39">
        <v>3725.55</v>
      </c>
      <c r="M160" s="31">
        <v>3680.95</v>
      </c>
      <c r="N160" s="31">
        <v>3625.6</v>
      </c>
      <c r="O160" s="306">
        <v>2259000</v>
      </c>
      <c r="P160" s="307">
        <v>1.9979681679647816E-2</v>
      </c>
    </row>
    <row r="161" spans="1:16" ht="12.75" customHeight="1">
      <c r="A161" s="31">
        <v>151</v>
      </c>
      <c r="B161" s="32" t="s">
        <v>63</v>
      </c>
      <c r="C161" s="33" t="s">
        <v>202</v>
      </c>
      <c r="D161" s="34">
        <v>45134</v>
      </c>
      <c r="E161" s="38">
        <v>62.15</v>
      </c>
      <c r="F161" s="38">
        <v>62.6</v>
      </c>
      <c r="G161" s="39">
        <v>61.300000000000004</v>
      </c>
      <c r="H161" s="39">
        <v>60.45</v>
      </c>
      <c r="I161" s="39">
        <v>59.150000000000006</v>
      </c>
      <c r="J161" s="39">
        <v>63.45</v>
      </c>
      <c r="K161" s="39">
        <v>64.75</v>
      </c>
      <c r="L161" s="39">
        <v>65.599999999999994</v>
      </c>
      <c r="M161" s="31">
        <v>63.9</v>
      </c>
      <c r="N161" s="31">
        <v>61.75</v>
      </c>
      <c r="O161" s="306">
        <v>278304000</v>
      </c>
      <c r="P161" s="307">
        <v>-8.2788441257118747E-2</v>
      </c>
    </row>
    <row r="162" spans="1:16" ht="12.75" customHeight="1">
      <c r="A162" s="31">
        <v>152</v>
      </c>
      <c r="B162" s="32" t="s">
        <v>45</v>
      </c>
      <c r="C162" s="33" t="s">
        <v>203</v>
      </c>
      <c r="D162" s="34">
        <v>45134</v>
      </c>
      <c r="E162" s="38">
        <v>4687.3999999999996</v>
      </c>
      <c r="F162" s="38">
        <v>4677.9333333333334</v>
      </c>
      <c r="G162" s="39">
        <v>4596.916666666667</v>
      </c>
      <c r="H162" s="39">
        <v>4506.4333333333334</v>
      </c>
      <c r="I162" s="39">
        <v>4425.416666666667</v>
      </c>
      <c r="J162" s="39">
        <v>4768.416666666667</v>
      </c>
      <c r="K162" s="39">
        <v>4849.4333333333334</v>
      </c>
      <c r="L162" s="39">
        <v>4939.916666666667</v>
      </c>
      <c r="M162" s="31">
        <v>4758.95</v>
      </c>
      <c r="N162" s="31">
        <v>4587.45</v>
      </c>
      <c r="O162" s="306">
        <v>2081400</v>
      </c>
      <c r="P162" s="307">
        <v>4.2837817525928155E-2</v>
      </c>
    </row>
    <row r="163" spans="1:16" ht="12.75" customHeight="1">
      <c r="A163" s="31">
        <v>153</v>
      </c>
      <c r="B163" s="32" t="s">
        <v>190</v>
      </c>
      <c r="C163" s="33" t="s">
        <v>204</v>
      </c>
      <c r="D163" s="34">
        <v>45134</v>
      </c>
      <c r="E163" s="38">
        <v>247.25</v>
      </c>
      <c r="F163" s="38">
        <v>246.20000000000002</v>
      </c>
      <c r="G163" s="39">
        <v>244.45000000000005</v>
      </c>
      <c r="H163" s="39">
        <v>241.65000000000003</v>
      </c>
      <c r="I163" s="39">
        <v>239.90000000000006</v>
      </c>
      <c r="J163" s="39">
        <v>249.00000000000003</v>
      </c>
      <c r="K163" s="39">
        <v>250.74999999999997</v>
      </c>
      <c r="L163" s="39">
        <v>253.55</v>
      </c>
      <c r="M163" s="31">
        <v>247.95</v>
      </c>
      <c r="N163" s="31">
        <v>243.4</v>
      </c>
      <c r="O163" s="306">
        <v>46229400</v>
      </c>
      <c r="P163" s="307">
        <v>-2.427627080009118E-2</v>
      </c>
    </row>
    <row r="164" spans="1:16" ht="12.75" customHeight="1">
      <c r="A164" s="31">
        <v>154</v>
      </c>
      <c r="B164" s="32" t="s">
        <v>205</v>
      </c>
      <c r="C164" s="33" t="s">
        <v>206</v>
      </c>
      <c r="D164" s="34">
        <v>45134</v>
      </c>
      <c r="E164" s="38">
        <v>1493.1</v>
      </c>
      <c r="F164" s="38">
        <v>1495.8833333333332</v>
      </c>
      <c r="G164" s="39">
        <v>1461.7166666666665</v>
      </c>
      <c r="H164" s="39">
        <v>1430.3333333333333</v>
      </c>
      <c r="I164" s="39">
        <v>1396.1666666666665</v>
      </c>
      <c r="J164" s="39">
        <v>1527.2666666666664</v>
      </c>
      <c r="K164" s="39">
        <v>1561.4333333333334</v>
      </c>
      <c r="L164" s="39">
        <v>1592.8166666666664</v>
      </c>
      <c r="M164" s="31">
        <v>1530.05</v>
      </c>
      <c r="N164" s="31">
        <v>1464.5</v>
      </c>
      <c r="O164" s="306">
        <v>4140411</v>
      </c>
      <c r="P164" s="307">
        <v>-5.6220428611188422E-2</v>
      </c>
    </row>
    <row r="165" spans="1:16" ht="12.75" customHeight="1">
      <c r="A165" s="31">
        <v>155</v>
      </c>
      <c r="B165" s="32" t="s">
        <v>49</v>
      </c>
      <c r="C165" s="33" t="s">
        <v>208</v>
      </c>
      <c r="D165" s="34">
        <v>45134</v>
      </c>
      <c r="E165" s="38">
        <v>882.9</v>
      </c>
      <c r="F165" s="38">
        <v>886.43333333333339</v>
      </c>
      <c r="G165" s="39">
        <v>877.01666666666677</v>
      </c>
      <c r="H165" s="39">
        <v>871.13333333333333</v>
      </c>
      <c r="I165" s="39">
        <v>861.7166666666667</v>
      </c>
      <c r="J165" s="39">
        <v>892.31666666666683</v>
      </c>
      <c r="K165" s="39">
        <v>901.73333333333335</v>
      </c>
      <c r="L165" s="39">
        <v>907.6166666666669</v>
      </c>
      <c r="M165" s="31">
        <v>895.85</v>
      </c>
      <c r="N165" s="31">
        <v>880.55</v>
      </c>
      <c r="O165" s="306">
        <v>2956300</v>
      </c>
      <c r="P165" s="307">
        <v>1.19290078556881E-2</v>
      </c>
    </row>
    <row r="166" spans="1:16" ht="12.75" customHeight="1">
      <c r="A166" s="31">
        <v>156</v>
      </c>
      <c r="B166" s="32" t="s">
        <v>63</v>
      </c>
      <c r="C166" s="33" t="s">
        <v>209</v>
      </c>
      <c r="D166" s="34">
        <v>45134</v>
      </c>
      <c r="E166" s="38">
        <v>222.75</v>
      </c>
      <c r="F166" s="38">
        <v>221.46666666666667</v>
      </c>
      <c r="G166" s="39">
        <v>215.48333333333335</v>
      </c>
      <c r="H166" s="39">
        <v>208.21666666666667</v>
      </c>
      <c r="I166" s="39">
        <v>202.23333333333335</v>
      </c>
      <c r="J166" s="39">
        <v>228.73333333333335</v>
      </c>
      <c r="K166" s="39">
        <v>234.71666666666664</v>
      </c>
      <c r="L166" s="39">
        <v>241.98333333333335</v>
      </c>
      <c r="M166" s="31">
        <v>227.45</v>
      </c>
      <c r="N166" s="31">
        <v>214.2</v>
      </c>
      <c r="O166" s="306">
        <v>67115000</v>
      </c>
      <c r="P166" s="307">
        <v>0.49127874680591044</v>
      </c>
    </row>
    <row r="167" spans="1:16" ht="12.75" customHeight="1">
      <c r="A167" s="31">
        <v>157</v>
      </c>
      <c r="B167" s="32" t="s">
        <v>190</v>
      </c>
      <c r="C167" s="33" t="s">
        <v>210</v>
      </c>
      <c r="D167" s="34">
        <v>45134</v>
      </c>
      <c r="E167" s="38">
        <v>173.65</v>
      </c>
      <c r="F167" s="38">
        <v>170.81666666666669</v>
      </c>
      <c r="G167" s="39">
        <v>165.43333333333339</v>
      </c>
      <c r="H167" s="39">
        <v>157.2166666666667</v>
      </c>
      <c r="I167" s="39">
        <v>151.8333333333334</v>
      </c>
      <c r="J167" s="39">
        <v>179.03333333333339</v>
      </c>
      <c r="K167" s="39">
        <v>184.41666666666666</v>
      </c>
      <c r="L167" s="39">
        <v>192.63333333333338</v>
      </c>
      <c r="M167" s="31">
        <v>176.2</v>
      </c>
      <c r="N167" s="31">
        <v>162.6</v>
      </c>
      <c r="O167" s="306">
        <v>79640000</v>
      </c>
      <c r="P167" s="307">
        <v>0.40865996886939293</v>
      </c>
    </row>
    <row r="168" spans="1:16" ht="12.75" customHeight="1">
      <c r="A168" s="31">
        <v>158</v>
      </c>
      <c r="B168" s="32" t="s">
        <v>84</v>
      </c>
      <c r="C168" s="33" t="s">
        <v>211</v>
      </c>
      <c r="D168" s="34">
        <v>45134</v>
      </c>
      <c r="E168" s="38">
        <v>2494.6</v>
      </c>
      <c r="F168" s="38">
        <v>2498.1</v>
      </c>
      <c r="G168" s="39">
        <v>2473.35</v>
      </c>
      <c r="H168" s="39">
        <v>2452.1</v>
      </c>
      <c r="I168" s="39">
        <v>2427.35</v>
      </c>
      <c r="J168" s="39">
        <v>2519.35</v>
      </c>
      <c r="K168" s="39">
        <v>2544.1</v>
      </c>
      <c r="L168" s="39">
        <v>2565.35</v>
      </c>
      <c r="M168" s="31">
        <v>2522.85</v>
      </c>
      <c r="N168" s="31">
        <v>2476.85</v>
      </c>
      <c r="O168" s="306">
        <v>14097250</v>
      </c>
      <c r="P168" s="307">
        <v>0.42098631655872792</v>
      </c>
    </row>
    <row r="169" spans="1:16" ht="12.75" customHeight="1">
      <c r="A169" s="31">
        <v>159</v>
      </c>
      <c r="B169" s="32" t="s">
        <v>132</v>
      </c>
      <c r="C169" s="33" t="s">
        <v>212</v>
      </c>
      <c r="D169" s="34">
        <v>45134</v>
      </c>
      <c r="E169" s="38">
        <v>89.9</v>
      </c>
      <c r="F169" s="38">
        <v>89.816666666666663</v>
      </c>
      <c r="G169" s="39">
        <v>89.283333333333331</v>
      </c>
      <c r="H169" s="39">
        <v>88.666666666666671</v>
      </c>
      <c r="I169" s="39">
        <v>88.13333333333334</v>
      </c>
      <c r="J169" s="39">
        <v>90.433333333333323</v>
      </c>
      <c r="K169" s="39">
        <v>90.966666666666654</v>
      </c>
      <c r="L169" s="39">
        <v>91.583333333333314</v>
      </c>
      <c r="M169" s="31">
        <v>90.35</v>
      </c>
      <c r="N169" s="31">
        <v>89.2</v>
      </c>
      <c r="O169" s="306">
        <v>106888000</v>
      </c>
      <c r="P169" s="307">
        <v>1.3425364077669902E-2</v>
      </c>
    </row>
    <row r="170" spans="1:16" ht="12.75" customHeight="1">
      <c r="A170" s="31">
        <v>160</v>
      </c>
      <c r="B170" s="32" t="s">
        <v>63</v>
      </c>
      <c r="C170" s="33" t="s">
        <v>213</v>
      </c>
      <c r="D170" s="34">
        <v>45134</v>
      </c>
      <c r="E170" s="38">
        <v>858.65</v>
      </c>
      <c r="F170" s="38">
        <v>855.5333333333333</v>
      </c>
      <c r="G170" s="39">
        <v>847.91666666666663</v>
      </c>
      <c r="H170" s="39">
        <v>837.18333333333328</v>
      </c>
      <c r="I170" s="39">
        <v>829.56666666666661</v>
      </c>
      <c r="J170" s="39">
        <v>866.26666666666665</v>
      </c>
      <c r="K170" s="39">
        <v>873.88333333333344</v>
      </c>
      <c r="L170" s="39">
        <v>884.61666666666667</v>
      </c>
      <c r="M170" s="31">
        <v>863.15</v>
      </c>
      <c r="N170" s="31">
        <v>844.8</v>
      </c>
      <c r="O170" s="306">
        <v>11383200</v>
      </c>
      <c r="P170" s="307">
        <v>-2.0513526536793558E-2</v>
      </c>
    </row>
    <row r="171" spans="1:16" ht="12.75" customHeight="1">
      <c r="A171" s="31">
        <v>161</v>
      </c>
      <c r="B171" s="32" t="s">
        <v>68</v>
      </c>
      <c r="C171" s="33" t="s">
        <v>214</v>
      </c>
      <c r="D171" s="34">
        <v>45134</v>
      </c>
      <c r="E171" s="38">
        <v>1319.35</v>
      </c>
      <c r="F171" s="38">
        <v>1311.9666666666665</v>
      </c>
      <c r="G171" s="39">
        <v>1298.333333333333</v>
      </c>
      <c r="H171" s="39">
        <v>1277.3166666666666</v>
      </c>
      <c r="I171" s="39">
        <v>1263.6833333333332</v>
      </c>
      <c r="J171" s="39">
        <v>1332.9833333333329</v>
      </c>
      <c r="K171" s="39">
        <v>1346.6166666666666</v>
      </c>
      <c r="L171" s="39">
        <v>1367.6333333333328</v>
      </c>
      <c r="M171" s="31">
        <v>1325.6</v>
      </c>
      <c r="N171" s="31">
        <v>1290.95</v>
      </c>
      <c r="O171" s="306">
        <v>8036250</v>
      </c>
      <c r="P171" s="307">
        <v>1.5158692562766462E-2</v>
      </c>
    </row>
    <row r="172" spans="1:16" ht="12.75" customHeight="1">
      <c r="A172" s="31">
        <v>162</v>
      </c>
      <c r="B172" s="32" t="s">
        <v>63</v>
      </c>
      <c r="C172" s="33" t="s">
        <v>215</v>
      </c>
      <c r="D172" s="34">
        <v>45134</v>
      </c>
      <c r="E172" s="38">
        <v>618.9</v>
      </c>
      <c r="F172" s="38">
        <v>619.31666666666661</v>
      </c>
      <c r="G172" s="39">
        <v>615.08333333333326</v>
      </c>
      <c r="H172" s="39">
        <v>611.26666666666665</v>
      </c>
      <c r="I172" s="39">
        <v>607.0333333333333</v>
      </c>
      <c r="J172" s="39">
        <v>623.13333333333321</v>
      </c>
      <c r="K172" s="39">
        <v>627.36666666666656</v>
      </c>
      <c r="L172" s="39">
        <v>631.18333333333317</v>
      </c>
      <c r="M172" s="31">
        <v>623.54999999999995</v>
      </c>
      <c r="N172" s="31">
        <v>615.5</v>
      </c>
      <c r="O172" s="306">
        <v>78456000</v>
      </c>
      <c r="P172" s="307">
        <v>9.5348388342018919E-3</v>
      </c>
    </row>
    <row r="173" spans="1:16" ht="12.75" customHeight="1">
      <c r="A173" s="31">
        <v>163</v>
      </c>
      <c r="B173" s="32" t="s">
        <v>49</v>
      </c>
      <c r="C173" s="33" t="s">
        <v>216</v>
      </c>
      <c r="D173" s="34">
        <v>45134</v>
      </c>
      <c r="E173" s="38">
        <v>23246.1</v>
      </c>
      <c r="F173" s="38">
        <v>23253.449999999997</v>
      </c>
      <c r="G173" s="39">
        <v>23118.849999999995</v>
      </c>
      <c r="H173" s="39">
        <v>22991.599999999999</v>
      </c>
      <c r="I173" s="39">
        <v>22856.999999999996</v>
      </c>
      <c r="J173" s="39">
        <v>23380.699999999993</v>
      </c>
      <c r="K173" s="39">
        <v>23515.3</v>
      </c>
      <c r="L173" s="39">
        <v>23642.549999999992</v>
      </c>
      <c r="M173" s="31">
        <v>23388.05</v>
      </c>
      <c r="N173" s="31">
        <v>23126.2</v>
      </c>
      <c r="O173" s="306">
        <v>283675</v>
      </c>
      <c r="P173" s="307">
        <v>-2.5924972100609494E-2</v>
      </c>
    </row>
    <row r="174" spans="1:16" ht="12.75" customHeight="1">
      <c r="A174" s="31">
        <v>164</v>
      </c>
      <c r="B174" s="32" t="s">
        <v>41</v>
      </c>
      <c r="C174" s="33" t="s">
        <v>217</v>
      </c>
      <c r="D174" s="34">
        <v>45134</v>
      </c>
      <c r="E174" s="38">
        <v>3692</v>
      </c>
      <c r="F174" s="38">
        <v>3672.8833333333332</v>
      </c>
      <c r="G174" s="39">
        <v>3633.7666666666664</v>
      </c>
      <c r="H174" s="39">
        <v>3575.5333333333333</v>
      </c>
      <c r="I174" s="39">
        <v>3536.4166666666665</v>
      </c>
      <c r="J174" s="39">
        <v>3731.1166666666663</v>
      </c>
      <c r="K174" s="39">
        <v>3770.2333333333331</v>
      </c>
      <c r="L174" s="39">
        <v>3828.4666666666662</v>
      </c>
      <c r="M174" s="31">
        <v>3712</v>
      </c>
      <c r="N174" s="31">
        <v>3614.65</v>
      </c>
      <c r="O174" s="306">
        <v>1873575</v>
      </c>
      <c r="P174" s="307">
        <v>-4.3923659837215828E-2</v>
      </c>
    </row>
    <row r="175" spans="1:16" ht="12.75" customHeight="1">
      <c r="A175" s="31">
        <v>165</v>
      </c>
      <c r="B175" s="32" t="s">
        <v>47</v>
      </c>
      <c r="C175" s="33" t="s">
        <v>218</v>
      </c>
      <c r="D175" s="34">
        <v>45134</v>
      </c>
      <c r="E175" s="38">
        <v>2142.15</v>
      </c>
      <c r="F175" s="38">
        <v>2163.8166666666671</v>
      </c>
      <c r="G175" s="39">
        <v>2106.8333333333339</v>
      </c>
      <c r="H175" s="39">
        <v>2071.5166666666669</v>
      </c>
      <c r="I175" s="39">
        <v>2014.5333333333338</v>
      </c>
      <c r="J175" s="39">
        <v>2199.1333333333341</v>
      </c>
      <c r="K175" s="39">
        <v>2256.1166666666668</v>
      </c>
      <c r="L175" s="39">
        <v>2291.4333333333343</v>
      </c>
      <c r="M175" s="31">
        <v>2220.8000000000002</v>
      </c>
      <c r="N175" s="31">
        <v>2128.5</v>
      </c>
      <c r="O175" s="306">
        <v>5337375</v>
      </c>
      <c r="P175" s="307">
        <v>4.2557866979197188E-2</v>
      </c>
    </row>
    <row r="176" spans="1:16" ht="12.75" customHeight="1">
      <c r="A176" s="31">
        <v>166</v>
      </c>
      <c r="B176" s="32" t="s">
        <v>68</v>
      </c>
      <c r="C176" s="33" t="s">
        <v>219</v>
      </c>
      <c r="D176" s="34">
        <v>45134</v>
      </c>
      <c r="E176" s="38">
        <v>1795.35</v>
      </c>
      <c r="F176" s="38">
        <v>1808.55</v>
      </c>
      <c r="G176" s="39">
        <v>1768.05</v>
      </c>
      <c r="H176" s="39">
        <v>1740.75</v>
      </c>
      <c r="I176" s="39">
        <v>1700.25</v>
      </c>
      <c r="J176" s="39">
        <v>1835.85</v>
      </c>
      <c r="K176" s="39">
        <v>1876.35</v>
      </c>
      <c r="L176" s="39">
        <v>1903.6499999999999</v>
      </c>
      <c r="M176" s="31">
        <v>1849.05</v>
      </c>
      <c r="N176" s="31">
        <v>1781.25</v>
      </c>
      <c r="O176" s="306">
        <v>7108200</v>
      </c>
      <c r="P176" s="307">
        <v>0.12411044691147168</v>
      </c>
    </row>
    <row r="177" spans="1:16" ht="12.75" customHeight="1">
      <c r="A177" s="31">
        <v>167</v>
      </c>
      <c r="B177" s="32" t="s">
        <v>43</v>
      </c>
      <c r="C177" s="33" t="s">
        <v>220</v>
      </c>
      <c r="D177" s="34">
        <v>45134</v>
      </c>
      <c r="E177" s="38">
        <v>1101.5999999999999</v>
      </c>
      <c r="F177" s="38">
        <v>1101.1166666666666</v>
      </c>
      <c r="G177" s="39">
        <v>1093.833333333333</v>
      </c>
      <c r="H177" s="39">
        <v>1086.0666666666664</v>
      </c>
      <c r="I177" s="39">
        <v>1078.7833333333328</v>
      </c>
      <c r="J177" s="39">
        <v>1108.8833333333332</v>
      </c>
      <c r="K177" s="39">
        <v>1116.1666666666665</v>
      </c>
      <c r="L177" s="39">
        <v>1123.9333333333334</v>
      </c>
      <c r="M177" s="31">
        <v>1108.4000000000001</v>
      </c>
      <c r="N177" s="31">
        <v>1093.3499999999999</v>
      </c>
      <c r="O177" s="306">
        <v>27590500</v>
      </c>
      <c r="P177" s="307">
        <v>1.2687135244861711E-4</v>
      </c>
    </row>
    <row r="178" spans="1:16" ht="12.75" customHeight="1">
      <c r="A178" s="31">
        <v>168</v>
      </c>
      <c r="B178" s="32" t="s">
        <v>205</v>
      </c>
      <c r="C178" s="33" t="s">
        <v>221</v>
      </c>
      <c r="D178" s="34">
        <v>45134</v>
      </c>
      <c r="E178" s="38">
        <v>541.29999999999995</v>
      </c>
      <c r="F178" s="38">
        <v>536.4</v>
      </c>
      <c r="G178" s="39">
        <v>526.44999999999993</v>
      </c>
      <c r="H178" s="39">
        <v>511.59999999999991</v>
      </c>
      <c r="I178" s="39">
        <v>501.64999999999986</v>
      </c>
      <c r="J178" s="39">
        <v>551.25</v>
      </c>
      <c r="K178" s="39">
        <v>561.20000000000005</v>
      </c>
      <c r="L178" s="39">
        <v>576.05000000000007</v>
      </c>
      <c r="M178" s="31">
        <v>546.35</v>
      </c>
      <c r="N178" s="31">
        <v>521.54999999999995</v>
      </c>
      <c r="O178" s="306">
        <v>11350500</v>
      </c>
      <c r="P178" s="307">
        <v>0.14965056213916741</v>
      </c>
    </row>
    <row r="179" spans="1:16" ht="12.75" customHeight="1">
      <c r="A179" s="31">
        <v>169</v>
      </c>
      <c r="B179" s="32" t="s">
        <v>43</v>
      </c>
      <c r="C179" s="33" t="s">
        <v>222</v>
      </c>
      <c r="D179" s="34">
        <v>45134</v>
      </c>
      <c r="E179" s="38">
        <v>775.95</v>
      </c>
      <c r="F179" s="38">
        <v>777.94999999999993</v>
      </c>
      <c r="G179" s="39">
        <v>772.39999999999986</v>
      </c>
      <c r="H179" s="39">
        <v>768.84999999999991</v>
      </c>
      <c r="I179" s="39">
        <v>763.29999999999984</v>
      </c>
      <c r="J179" s="39">
        <v>781.49999999999989</v>
      </c>
      <c r="K179" s="39">
        <v>787.04999999999984</v>
      </c>
      <c r="L179" s="39">
        <v>790.59999999999991</v>
      </c>
      <c r="M179" s="31">
        <v>783.5</v>
      </c>
      <c r="N179" s="31">
        <v>774.4</v>
      </c>
      <c r="O179" s="306">
        <v>2775000</v>
      </c>
      <c r="P179" s="307">
        <v>5.434782608695652E-3</v>
      </c>
    </row>
    <row r="180" spans="1:16" ht="12.75" customHeight="1">
      <c r="A180" s="31">
        <v>170</v>
      </c>
      <c r="B180" s="32" t="s">
        <v>39</v>
      </c>
      <c r="C180" s="33" t="s">
        <v>223</v>
      </c>
      <c r="D180" s="34">
        <v>45134</v>
      </c>
      <c r="E180" s="38">
        <v>981.9</v>
      </c>
      <c r="F180" s="38">
        <v>981.4666666666667</v>
      </c>
      <c r="G180" s="39">
        <v>972.43333333333339</v>
      </c>
      <c r="H180" s="39">
        <v>962.9666666666667</v>
      </c>
      <c r="I180" s="39">
        <v>953.93333333333339</v>
      </c>
      <c r="J180" s="39">
        <v>990.93333333333339</v>
      </c>
      <c r="K180" s="39">
        <v>999.9666666666667</v>
      </c>
      <c r="L180" s="39">
        <v>1009.4333333333334</v>
      </c>
      <c r="M180" s="31">
        <v>990.5</v>
      </c>
      <c r="N180" s="31">
        <v>972</v>
      </c>
      <c r="O180" s="306">
        <v>10077650</v>
      </c>
      <c r="P180" s="307">
        <v>-0.13235154844208732</v>
      </c>
    </row>
    <row r="181" spans="1:16" ht="12.75" customHeight="1">
      <c r="A181" s="31">
        <v>171</v>
      </c>
      <c r="B181" s="32" t="s">
        <v>79</v>
      </c>
      <c r="C181" s="33" t="s">
        <v>224</v>
      </c>
      <c r="D181" s="34">
        <v>45134</v>
      </c>
      <c r="E181" s="38">
        <v>1625.05</v>
      </c>
      <c r="F181" s="38">
        <v>1607.1166666666666</v>
      </c>
      <c r="G181" s="39">
        <v>1579.8833333333332</v>
      </c>
      <c r="H181" s="39">
        <v>1534.7166666666667</v>
      </c>
      <c r="I181" s="39">
        <v>1507.4833333333333</v>
      </c>
      <c r="J181" s="39">
        <v>1652.2833333333331</v>
      </c>
      <c r="K181" s="39">
        <v>1679.5166666666662</v>
      </c>
      <c r="L181" s="39">
        <v>1724.6833333333329</v>
      </c>
      <c r="M181" s="31">
        <v>1634.35</v>
      </c>
      <c r="N181" s="31">
        <v>1561.95</v>
      </c>
      <c r="O181" s="306">
        <v>4404500</v>
      </c>
      <c r="P181" s="307">
        <v>-1.465324384787472E-2</v>
      </c>
    </row>
    <row r="182" spans="1:16" ht="12.75" customHeight="1">
      <c r="A182" s="31">
        <v>172</v>
      </c>
      <c r="B182" s="32" t="s">
        <v>59</v>
      </c>
      <c r="C182" s="33" t="s">
        <v>225</v>
      </c>
      <c r="D182" s="34">
        <v>45134</v>
      </c>
      <c r="E182" s="38">
        <v>862.4</v>
      </c>
      <c r="F182" s="38">
        <v>859.43333333333339</v>
      </c>
      <c r="G182" s="39">
        <v>852.26666666666677</v>
      </c>
      <c r="H182" s="39">
        <v>842.13333333333333</v>
      </c>
      <c r="I182" s="39">
        <v>834.9666666666667</v>
      </c>
      <c r="J182" s="39">
        <v>869.56666666666683</v>
      </c>
      <c r="K182" s="39">
        <v>876.73333333333335</v>
      </c>
      <c r="L182" s="39">
        <v>886.8666666666669</v>
      </c>
      <c r="M182" s="31">
        <v>866.6</v>
      </c>
      <c r="N182" s="31">
        <v>849.3</v>
      </c>
      <c r="O182" s="306">
        <v>12231900</v>
      </c>
      <c r="P182" s="307">
        <v>6.7407407407407407E-3</v>
      </c>
    </row>
    <row r="183" spans="1:16" ht="12.75" customHeight="1">
      <c r="A183" s="31">
        <v>173</v>
      </c>
      <c r="B183" s="32" t="s">
        <v>56</v>
      </c>
      <c r="C183" s="33" t="s">
        <v>226</v>
      </c>
      <c r="D183" s="34">
        <v>45134</v>
      </c>
      <c r="E183" s="38">
        <v>630.29999999999995</v>
      </c>
      <c r="F183" s="38">
        <v>630.7166666666667</v>
      </c>
      <c r="G183" s="39">
        <v>625.73333333333335</v>
      </c>
      <c r="H183" s="39">
        <v>621.16666666666663</v>
      </c>
      <c r="I183" s="39">
        <v>616.18333333333328</v>
      </c>
      <c r="J183" s="39">
        <v>635.28333333333342</v>
      </c>
      <c r="K183" s="39">
        <v>640.26666666666677</v>
      </c>
      <c r="L183" s="39">
        <v>644.83333333333348</v>
      </c>
      <c r="M183" s="31">
        <v>635.70000000000005</v>
      </c>
      <c r="N183" s="31">
        <v>626.15</v>
      </c>
      <c r="O183" s="306">
        <v>60856050</v>
      </c>
      <c r="P183" s="307">
        <v>6.1255933003652993E-2</v>
      </c>
    </row>
    <row r="184" spans="1:16" ht="12.75" customHeight="1">
      <c r="A184" s="31">
        <v>174</v>
      </c>
      <c r="B184" s="32" t="s">
        <v>190</v>
      </c>
      <c r="C184" s="33" t="s">
        <v>227</v>
      </c>
      <c r="D184" s="34">
        <v>45134</v>
      </c>
      <c r="E184" s="38">
        <v>217.75</v>
      </c>
      <c r="F184" s="38">
        <v>217.6</v>
      </c>
      <c r="G184" s="39">
        <v>216.14999999999998</v>
      </c>
      <c r="H184" s="39">
        <v>214.54999999999998</v>
      </c>
      <c r="I184" s="39">
        <v>213.09999999999997</v>
      </c>
      <c r="J184" s="39">
        <v>219.2</v>
      </c>
      <c r="K184" s="39">
        <v>220.64999999999998</v>
      </c>
      <c r="L184" s="39">
        <v>222.25</v>
      </c>
      <c r="M184" s="31">
        <v>219.05</v>
      </c>
      <c r="N184" s="31">
        <v>216</v>
      </c>
      <c r="O184" s="306">
        <v>95809500</v>
      </c>
      <c r="P184" s="307">
        <v>-1.4374001805430178E-2</v>
      </c>
    </row>
    <row r="185" spans="1:16" ht="12.75" customHeight="1">
      <c r="A185" s="31">
        <v>175</v>
      </c>
      <c r="B185" s="32" t="s">
        <v>132</v>
      </c>
      <c r="C185" s="33" t="s">
        <v>228</v>
      </c>
      <c r="D185" s="34">
        <v>45134</v>
      </c>
      <c r="E185" s="38">
        <v>115.35</v>
      </c>
      <c r="F185" s="38">
        <v>115.31666666666666</v>
      </c>
      <c r="G185" s="39">
        <v>114.33333333333333</v>
      </c>
      <c r="H185" s="39">
        <v>113.31666666666666</v>
      </c>
      <c r="I185" s="39">
        <v>112.33333333333333</v>
      </c>
      <c r="J185" s="39">
        <v>116.33333333333333</v>
      </c>
      <c r="K185" s="39">
        <v>117.31666666666668</v>
      </c>
      <c r="L185" s="39">
        <v>118.33333333333333</v>
      </c>
      <c r="M185" s="31">
        <v>116.3</v>
      </c>
      <c r="N185" s="31">
        <v>114.3</v>
      </c>
      <c r="O185" s="306">
        <v>248512000</v>
      </c>
      <c r="P185" s="307">
        <v>-1.001292697355448E-2</v>
      </c>
    </row>
    <row r="186" spans="1:16" ht="12.75" customHeight="1">
      <c r="A186" s="31">
        <v>176</v>
      </c>
      <c r="B186" s="32" t="s">
        <v>87</v>
      </c>
      <c r="C186" s="33" t="s">
        <v>229</v>
      </c>
      <c r="D186" s="34">
        <v>45134</v>
      </c>
      <c r="E186" s="38">
        <v>3395.8</v>
      </c>
      <c r="F186" s="38">
        <v>3389.9166666666665</v>
      </c>
      <c r="G186" s="39">
        <v>3365.9833333333331</v>
      </c>
      <c r="H186" s="39">
        <v>3336.1666666666665</v>
      </c>
      <c r="I186" s="39">
        <v>3312.2333333333331</v>
      </c>
      <c r="J186" s="39">
        <v>3419.7333333333331</v>
      </c>
      <c r="K186" s="39">
        <v>3443.6666666666665</v>
      </c>
      <c r="L186" s="39">
        <v>3473.4833333333331</v>
      </c>
      <c r="M186" s="31">
        <v>3413.85</v>
      </c>
      <c r="N186" s="31">
        <v>3360.1</v>
      </c>
      <c r="O186" s="306">
        <v>12867925</v>
      </c>
      <c r="P186" s="307">
        <v>-1.0469795045014735E-2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1160</v>
      </c>
      <c r="F187" s="38">
        <v>1172.0666666666668</v>
      </c>
      <c r="G187" s="39">
        <v>1141.8333333333337</v>
      </c>
      <c r="H187" s="39">
        <v>1123.666666666667</v>
      </c>
      <c r="I187" s="39">
        <v>1093.4333333333338</v>
      </c>
      <c r="J187" s="39">
        <v>1190.2333333333336</v>
      </c>
      <c r="K187" s="39">
        <v>1220.4666666666667</v>
      </c>
      <c r="L187" s="39">
        <v>1238.6333333333334</v>
      </c>
      <c r="M187" s="31">
        <v>1202.3</v>
      </c>
      <c r="N187" s="31">
        <v>1153.9000000000001</v>
      </c>
      <c r="O187" s="306">
        <v>17299800</v>
      </c>
      <c r="P187" s="307">
        <v>6.8284549833271577E-2</v>
      </c>
    </row>
    <row r="188" spans="1:16" ht="12.75" customHeight="1">
      <c r="A188" s="31">
        <v>178</v>
      </c>
      <c r="B188" s="32" t="s">
        <v>59</v>
      </c>
      <c r="C188" s="33" t="s">
        <v>231</v>
      </c>
      <c r="D188" s="34">
        <v>45134</v>
      </c>
      <c r="E188" s="38">
        <v>2982.4</v>
      </c>
      <c r="F188" s="38">
        <v>2976.3833333333337</v>
      </c>
      <c r="G188" s="39">
        <v>2957.8166666666675</v>
      </c>
      <c r="H188" s="39">
        <v>2933.233333333334</v>
      </c>
      <c r="I188" s="39">
        <v>2914.6666666666679</v>
      </c>
      <c r="J188" s="39">
        <v>3000.9666666666672</v>
      </c>
      <c r="K188" s="39">
        <v>3019.5333333333338</v>
      </c>
      <c r="L188" s="39">
        <v>3044.1166666666668</v>
      </c>
      <c r="M188" s="31">
        <v>2994.95</v>
      </c>
      <c r="N188" s="31">
        <v>2951.8</v>
      </c>
      <c r="O188" s="306">
        <v>6440625</v>
      </c>
      <c r="P188" s="307">
        <v>-1.4120888582744963E-2</v>
      </c>
    </row>
    <row r="189" spans="1:16" ht="12.75" customHeight="1">
      <c r="A189" s="31">
        <v>179</v>
      </c>
      <c r="B189" s="32" t="s">
        <v>43</v>
      </c>
      <c r="C189" s="33" t="s">
        <v>232</v>
      </c>
      <c r="D189" s="34">
        <v>45134</v>
      </c>
      <c r="E189" s="38">
        <v>1945.55</v>
      </c>
      <c r="F189" s="38">
        <v>1944.0666666666668</v>
      </c>
      <c r="G189" s="39">
        <v>1933.6333333333337</v>
      </c>
      <c r="H189" s="39">
        <v>1921.7166666666669</v>
      </c>
      <c r="I189" s="39">
        <v>1911.2833333333338</v>
      </c>
      <c r="J189" s="39">
        <v>1955.9833333333336</v>
      </c>
      <c r="K189" s="39">
        <v>1966.4166666666665</v>
      </c>
      <c r="L189" s="39">
        <v>1978.3333333333335</v>
      </c>
      <c r="M189" s="31">
        <v>1954.5</v>
      </c>
      <c r="N189" s="31">
        <v>1932.15</v>
      </c>
      <c r="O189" s="306">
        <v>1870000</v>
      </c>
      <c r="P189" s="307">
        <v>2.2416621104428651E-2</v>
      </c>
    </row>
    <row r="190" spans="1:16" ht="12.75" customHeight="1">
      <c r="A190" s="31">
        <v>180</v>
      </c>
      <c r="B190" s="32" t="s">
        <v>45</v>
      </c>
      <c r="C190" s="33" t="s">
        <v>233</v>
      </c>
      <c r="D190" s="34">
        <v>45134</v>
      </c>
      <c r="E190" s="38">
        <v>1712.8</v>
      </c>
      <c r="F190" s="38">
        <v>1719.6166666666668</v>
      </c>
      <c r="G190" s="39">
        <v>1699.7833333333335</v>
      </c>
      <c r="H190" s="39">
        <v>1686.7666666666667</v>
      </c>
      <c r="I190" s="39">
        <v>1666.9333333333334</v>
      </c>
      <c r="J190" s="39">
        <v>1732.6333333333337</v>
      </c>
      <c r="K190" s="39">
        <v>1752.4666666666667</v>
      </c>
      <c r="L190" s="39">
        <v>1765.4833333333338</v>
      </c>
      <c r="M190" s="31">
        <v>1739.45</v>
      </c>
      <c r="N190" s="31">
        <v>1706.6</v>
      </c>
      <c r="O190" s="306">
        <v>4089600</v>
      </c>
      <c r="P190" s="307">
        <v>1.751592356687898E-2</v>
      </c>
    </row>
    <row r="191" spans="1:16" ht="12.75" customHeight="1">
      <c r="A191" s="31">
        <v>181</v>
      </c>
      <c r="B191" s="32" t="s">
        <v>56</v>
      </c>
      <c r="C191" s="33" t="s">
        <v>234</v>
      </c>
      <c r="D191" s="34">
        <v>45134</v>
      </c>
      <c r="E191" s="38">
        <v>1309.5</v>
      </c>
      <c r="F191" s="38">
        <v>1327.8333333333333</v>
      </c>
      <c r="G191" s="39">
        <v>1278.7666666666664</v>
      </c>
      <c r="H191" s="39">
        <v>1248.0333333333331</v>
      </c>
      <c r="I191" s="39">
        <v>1198.9666666666662</v>
      </c>
      <c r="J191" s="39">
        <v>1358.5666666666666</v>
      </c>
      <c r="K191" s="39">
        <v>1407.6333333333337</v>
      </c>
      <c r="L191" s="39">
        <v>1438.3666666666668</v>
      </c>
      <c r="M191" s="31">
        <v>1376.9</v>
      </c>
      <c r="N191" s="31">
        <v>1297.0999999999999</v>
      </c>
      <c r="O191" s="306">
        <v>8759800</v>
      </c>
      <c r="P191" s="307">
        <v>9.5988789630408133E-2</v>
      </c>
    </row>
    <row r="192" spans="1:16" ht="12.75" customHeight="1">
      <c r="A192" s="31">
        <v>182</v>
      </c>
      <c r="B192" s="32" t="s">
        <v>59</v>
      </c>
      <c r="C192" s="33" t="s">
        <v>235</v>
      </c>
      <c r="D192" s="34">
        <v>45134</v>
      </c>
      <c r="E192" s="38">
        <v>1495.15</v>
      </c>
      <c r="F192" s="38">
        <v>1506.05</v>
      </c>
      <c r="G192" s="39">
        <v>1476.05</v>
      </c>
      <c r="H192" s="39">
        <v>1456.95</v>
      </c>
      <c r="I192" s="39">
        <v>1426.95</v>
      </c>
      <c r="J192" s="39">
        <v>1525.1499999999999</v>
      </c>
      <c r="K192" s="39">
        <v>1555.1499999999999</v>
      </c>
      <c r="L192" s="39">
        <v>1574.2499999999998</v>
      </c>
      <c r="M192" s="31">
        <v>1536.05</v>
      </c>
      <c r="N192" s="31">
        <v>1486.95</v>
      </c>
      <c r="O192" s="306">
        <v>2412400</v>
      </c>
      <c r="P192" s="307">
        <v>5.6217162872154114E-2</v>
      </c>
    </row>
    <row r="193" spans="1:16" ht="12.75" customHeight="1">
      <c r="A193" s="31">
        <v>183</v>
      </c>
      <c r="B193" s="32" t="s">
        <v>49</v>
      </c>
      <c r="C193" s="33" t="s">
        <v>236</v>
      </c>
      <c r="D193" s="34">
        <v>45134</v>
      </c>
      <c r="E193" s="38">
        <v>8182.7</v>
      </c>
      <c r="F193" s="38">
        <v>8150.3166666666666</v>
      </c>
      <c r="G193" s="39">
        <v>8094.8333333333339</v>
      </c>
      <c r="H193" s="39">
        <v>8006.9666666666672</v>
      </c>
      <c r="I193" s="39">
        <v>7951.4833333333345</v>
      </c>
      <c r="J193" s="39">
        <v>8238.1833333333343</v>
      </c>
      <c r="K193" s="39">
        <v>8293.6666666666642</v>
      </c>
      <c r="L193" s="39">
        <v>8381.5333333333328</v>
      </c>
      <c r="M193" s="31">
        <v>8205.7999999999993</v>
      </c>
      <c r="N193" s="31">
        <v>8062.45</v>
      </c>
      <c r="O193" s="306">
        <v>1712000</v>
      </c>
      <c r="P193" s="307">
        <v>-4.1862547571076783E-2</v>
      </c>
    </row>
    <row r="194" spans="1:16" ht="12.75" customHeight="1">
      <c r="A194" s="31">
        <v>184</v>
      </c>
      <c r="B194" s="32" t="s">
        <v>39</v>
      </c>
      <c r="C194" s="33" t="s">
        <v>237</v>
      </c>
      <c r="D194" s="34">
        <v>45134</v>
      </c>
      <c r="E194" s="38">
        <v>633.65</v>
      </c>
      <c r="F194" s="38">
        <v>634.36666666666667</v>
      </c>
      <c r="G194" s="39">
        <v>630.93333333333339</v>
      </c>
      <c r="H194" s="39">
        <v>628.2166666666667</v>
      </c>
      <c r="I194" s="39">
        <v>624.78333333333342</v>
      </c>
      <c r="J194" s="39">
        <v>637.08333333333337</v>
      </c>
      <c r="K194" s="39">
        <v>640.51666666666654</v>
      </c>
      <c r="L194" s="39">
        <v>643.23333333333335</v>
      </c>
      <c r="M194" s="31">
        <v>637.79999999999995</v>
      </c>
      <c r="N194" s="31">
        <v>631.65</v>
      </c>
      <c r="O194" s="306">
        <v>31586100</v>
      </c>
      <c r="P194" s="307">
        <v>3.5324697460371569E-2</v>
      </c>
    </row>
    <row r="195" spans="1:16" ht="12.75" customHeight="1">
      <c r="A195" s="31">
        <v>185</v>
      </c>
      <c r="B195" s="32" t="s">
        <v>132</v>
      </c>
      <c r="C195" s="33" t="s">
        <v>238</v>
      </c>
      <c r="D195" s="34">
        <v>45134</v>
      </c>
      <c r="E195" s="38">
        <v>269.45</v>
      </c>
      <c r="F195" s="38">
        <v>269.83333333333331</v>
      </c>
      <c r="G195" s="39">
        <v>266.76666666666665</v>
      </c>
      <c r="H195" s="39">
        <v>264.08333333333331</v>
      </c>
      <c r="I195" s="39">
        <v>261.01666666666665</v>
      </c>
      <c r="J195" s="39">
        <v>272.51666666666665</v>
      </c>
      <c r="K195" s="39">
        <v>275.58333333333337</v>
      </c>
      <c r="L195" s="39">
        <v>278.26666666666665</v>
      </c>
      <c r="M195" s="31">
        <v>272.89999999999998</v>
      </c>
      <c r="N195" s="31">
        <v>267.14999999999998</v>
      </c>
      <c r="O195" s="306">
        <v>59900000</v>
      </c>
      <c r="P195" s="307">
        <v>4.6727012197252997E-2</v>
      </c>
    </row>
    <row r="196" spans="1:16" ht="12.75" customHeight="1">
      <c r="A196" s="31">
        <v>186</v>
      </c>
      <c r="B196" s="32" t="s">
        <v>41</v>
      </c>
      <c r="C196" s="33" t="s">
        <v>239</v>
      </c>
      <c r="D196" s="34">
        <v>45134</v>
      </c>
      <c r="E196" s="38">
        <v>765.45</v>
      </c>
      <c r="F196" s="38">
        <v>764.48333333333346</v>
      </c>
      <c r="G196" s="39">
        <v>759.3666666666669</v>
      </c>
      <c r="H196" s="39">
        <v>753.28333333333342</v>
      </c>
      <c r="I196" s="39">
        <v>748.16666666666686</v>
      </c>
      <c r="J196" s="39">
        <v>770.56666666666695</v>
      </c>
      <c r="K196" s="39">
        <v>775.68333333333351</v>
      </c>
      <c r="L196" s="39">
        <v>781.76666666666699</v>
      </c>
      <c r="M196" s="31">
        <v>769.6</v>
      </c>
      <c r="N196" s="31">
        <v>758.4</v>
      </c>
      <c r="O196" s="306">
        <v>12780600</v>
      </c>
      <c r="P196" s="307">
        <v>-6.2208329664524081E-2</v>
      </c>
    </row>
    <row r="197" spans="1:16" ht="12.75" customHeight="1">
      <c r="A197" s="31">
        <v>187</v>
      </c>
      <c r="B197" s="32" t="s">
        <v>87</v>
      </c>
      <c r="C197" s="33" t="s">
        <v>240</v>
      </c>
      <c r="D197" s="34">
        <v>45134</v>
      </c>
      <c r="E197" s="38">
        <v>404.5</v>
      </c>
      <c r="F197" s="38">
        <v>405.86666666666662</v>
      </c>
      <c r="G197" s="39">
        <v>402.53333333333325</v>
      </c>
      <c r="H197" s="39">
        <v>400.56666666666661</v>
      </c>
      <c r="I197" s="39">
        <v>397.23333333333323</v>
      </c>
      <c r="J197" s="39">
        <v>407.83333333333326</v>
      </c>
      <c r="K197" s="39">
        <v>411.16666666666663</v>
      </c>
      <c r="L197" s="39">
        <v>413.13333333333327</v>
      </c>
      <c r="M197" s="31">
        <v>409.2</v>
      </c>
      <c r="N197" s="31">
        <v>403.9</v>
      </c>
      <c r="O197" s="306">
        <v>39784500</v>
      </c>
      <c r="P197" s="307">
        <v>-4.1695270441160531E-2</v>
      </c>
    </row>
    <row r="198" spans="1:16" ht="12.75" customHeight="1">
      <c r="A198" s="31">
        <v>188</v>
      </c>
      <c r="B198" s="32" t="s">
        <v>205</v>
      </c>
      <c r="C198" s="33" t="s">
        <v>241</v>
      </c>
      <c r="D198" s="34">
        <v>45134</v>
      </c>
      <c r="E198" s="38">
        <v>222.1</v>
      </c>
      <c r="F198" s="38">
        <v>220.93333333333331</v>
      </c>
      <c r="G198" s="39">
        <v>217.06666666666661</v>
      </c>
      <c r="H198" s="39">
        <v>212.0333333333333</v>
      </c>
      <c r="I198" s="39">
        <v>208.1666666666666</v>
      </c>
      <c r="J198" s="39">
        <v>225.96666666666661</v>
      </c>
      <c r="K198" s="39">
        <v>229.83333333333334</v>
      </c>
      <c r="L198" s="39">
        <v>234.86666666666662</v>
      </c>
      <c r="M198" s="31">
        <v>224.8</v>
      </c>
      <c r="N198" s="31">
        <v>215.9</v>
      </c>
      <c r="O198" s="306">
        <v>104877000</v>
      </c>
      <c r="P198" s="307">
        <v>6.2170796995078149E-3</v>
      </c>
    </row>
    <row r="199" spans="1:16" ht="12.75" customHeight="1">
      <c r="A199" s="31">
        <v>189</v>
      </c>
      <c r="B199" s="32" t="s">
        <v>43</v>
      </c>
      <c r="C199" s="33" t="s">
        <v>242</v>
      </c>
      <c r="D199" s="34">
        <v>45134</v>
      </c>
      <c r="E199" s="38">
        <v>615.25</v>
      </c>
      <c r="F199" s="38">
        <v>615.5333333333333</v>
      </c>
      <c r="G199" s="39">
        <v>613.26666666666665</v>
      </c>
      <c r="H199" s="39">
        <v>611.2833333333333</v>
      </c>
      <c r="I199" s="39">
        <v>609.01666666666665</v>
      </c>
      <c r="J199" s="39">
        <v>617.51666666666665</v>
      </c>
      <c r="K199" s="39">
        <v>619.7833333333333</v>
      </c>
      <c r="L199" s="39">
        <v>621.76666666666665</v>
      </c>
      <c r="M199" s="31">
        <v>617.79999999999995</v>
      </c>
      <c r="N199" s="31">
        <v>613.54999999999995</v>
      </c>
      <c r="O199" s="306">
        <v>6964200</v>
      </c>
      <c r="P199" s="307">
        <v>2.5853154084798347E-4</v>
      </c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48"/>
      <c r="C202" s="41"/>
      <c r="D202" s="43"/>
      <c r="E202" s="44"/>
      <c r="F202" s="44"/>
      <c r="G202" s="45"/>
      <c r="H202" s="45"/>
      <c r="I202" s="45"/>
      <c r="J202" s="45"/>
      <c r="K202" s="45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1" t="s">
        <v>16</v>
      </c>
      <c r="B8" s="393"/>
      <c r="C8" s="397" t="s">
        <v>20</v>
      </c>
      <c r="D8" s="397" t="s">
        <v>21</v>
      </c>
      <c r="E8" s="388" t="s">
        <v>22</v>
      </c>
      <c r="F8" s="389"/>
      <c r="G8" s="390"/>
      <c r="H8" s="388" t="s">
        <v>23</v>
      </c>
      <c r="I8" s="389"/>
      <c r="J8" s="390"/>
      <c r="K8" s="26"/>
      <c r="L8" s="53"/>
      <c r="M8" s="53"/>
      <c r="N8" s="1"/>
      <c r="O8" s="1"/>
    </row>
    <row r="9" spans="1:15" ht="36" customHeight="1">
      <c r="A9" s="395"/>
      <c r="B9" s="396"/>
      <c r="C9" s="396"/>
      <c r="D9" s="39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19672.349999999999</v>
      </c>
      <c r="D10" s="35">
        <v>19704.466666666664</v>
      </c>
      <c r="E10" s="35">
        <v>19626.183333333327</v>
      </c>
      <c r="F10" s="35">
        <v>19580.016666666663</v>
      </c>
      <c r="G10" s="35">
        <v>19501.733333333326</v>
      </c>
      <c r="H10" s="35">
        <v>19750.633333333328</v>
      </c>
      <c r="I10" s="35">
        <v>19828.916666666661</v>
      </c>
      <c r="J10" s="35">
        <v>19875.083333333328</v>
      </c>
      <c r="K10" s="35">
        <v>19782.75</v>
      </c>
      <c r="L10" s="35">
        <v>19658.3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45923.05</v>
      </c>
      <c r="D11" s="35">
        <v>45991.1</v>
      </c>
      <c r="E11" s="35">
        <v>45790.7</v>
      </c>
      <c r="F11" s="35">
        <v>45658.35</v>
      </c>
      <c r="G11" s="35">
        <v>45457.95</v>
      </c>
      <c r="H11" s="35">
        <v>46123.45</v>
      </c>
      <c r="I11" s="35">
        <v>46323.850000000006</v>
      </c>
      <c r="J11" s="35">
        <v>46456.2</v>
      </c>
      <c r="K11" s="35">
        <v>46191.5</v>
      </c>
      <c r="L11" s="35">
        <v>45858.75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3337.5</v>
      </c>
      <c r="D12" s="38">
        <v>3332.3833333333332</v>
      </c>
      <c r="E12" s="38">
        <v>3316.1166666666663</v>
      </c>
      <c r="F12" s="38">
        <v>3294.7333333333331</v>
      </c>
      <c r="G12" s="38">
        <v>3278.4666666666662</v>
      </c>
      <c r="H12" s="38">
        <v>3353.7666666666664</v>
      </c>
      <c r="I12" s="38">
        <v>3370.0333333333328</v>
      </c>
      <c r="J12" s="38">
        <v>3391.4166666666665</v>
      </c>
      <c r="K12" s="38">
        <v>3348.65</v>
      </c>
      <c r="L12" s="38">
        <v>3311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5937.5</v>
      </c>
      <c r="D13" s="38">
        <v>5938.4666666666672</v>
      </c>
      <c r="E13" s="38">
        <v>5915.8833333333341</v>
      </c>
      <c r="F13" s="38">
        <v>5894.2666666666673</v>
      </c>
      <c r="G13" s="38">
        <v>5871.6833333333343</v>
      </c>
      <c r="H13" s="38">
        <v>5960.0833333333339</v>
      </c>
      <c r="I13" s="38">
        <v>5982.6666666666661</v>
      </c>
      <c r="J13" s="38">
        <v>6004.2833333333338</v>
      </c>
      <c r="K13" s="38">
        <v>5961.05</v>
      </c>
      <c r="L13" s="38">
        <v>5916.85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29843.45</v>
      </c>
      <c r="D14" s="38">
        <v>29921.166666666668</v>
      </c>
      <c r="E14" s="38">
        <v>29729.433333333334</v>
      </c>
      <c r="F14" s="38">
        <v>29615.416666666668</v>
      </c>
      <c r="G14" s="38">
        <v>29423.683333333334</v>
      </c>
      <c r="H14" s="38">
        <v>30035.183333333334</v>
      </c>
      <c r="I14" s="38">
        <v>30226.916666666664</v>
      </c>
      <c r="J14" s="38">
        <v>30340.933333333334</v>
      </c>
      <c r="K14" s="38">
        <v>30112.9</v>
      </c>
      <c r="L14" s="38">
        <v>29807.15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5267.8</v>
      </c>
      <c r="D15" s="38">
        <v>5258.3166666666666</v>
      </c>
      <c r="E15" s="38">
        <v>5231.833333333333</v>
      </c>
      <c r="F15" s="38">
        <v>5195.8666666666668</v>
      </c>
      <c r="G15" s="38">
        <v>5169.3833333333332</v>
      </c>
      <c r="H15" s="38">
        <v>5294.2833333333328</v>
      </c>
      <c r="I15" s="38">
        <v>5320.7666666666664</v>
      </c>
      <c r="J15" s="38">
        <v>5356.7333333333327</v>
      </c>
      <c r="K15" s="38">
        <v>5284.8</v>
      </c>
      <c r="L15" s="38">
        <v>5222.3500000000004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10461.200000000001</v>
      </c>
      <c r="D16" s="38">
        <v>10473.733333333334</v>
      </c>
      <c r="E16" s="38">
        <v>10425.166666666668</v>
      </c>
      <c r="F16" s="38">
        <v>10389.133333333335</v>
      </c>
      <c r="G16" s="38">
        <v>10340.566666666669</v>
      </c>
      <c r="H16" s="38">
        <v>10509.766666666666</v>
      </c>
      <c r="I16" s="38">
        <v>10558.333333333332</v>
      </c>
      <c r="J16" s="38">
        <v>10594.366666666665</v>
      </c>
      <c r="K16" s="38">
        <v>10522.3</v>
      </c>
      <c r="L16" s="38">
        <v>10437.700000000001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4322.05</v>
      </c>
      <c r="D17" s="38">
        <v>4307.3499999999995</v>
      </c>
      <c r="E17" s="38">
        <v>4264.6999999999989</v>
      </c>
      <c r="F17" s="38">
        <v>4207.3499999999995</v>
      </c>
      <c r="G17" s="38">
        <v>4164.6999999999989</v>
      </c>
      <c r="H17" s="38">
        <v>4364.6999999999989</v>
      </c>
      <c r="I17" s="38">
        <v>4407.3499999999985</v>
      </c>
      <c r="J17" s="38">
        <v>4464.6999999999989</v>
      </c>
      <c r="K17" s="31">
        <v>4350</v>
      </c>
      <c r="L17" s="31">
        <v>4250</v>
      </c>
      <c r="M17" s="31">
        <v>2.9180799999999998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23171.25</v>
      </c>
      <c r="D18" s="38">
        <v>23175.883333333331</v>
      </c>
      <c r="E18" s="38">
        <v>23003.816666666662</v>
      </c>
      <c r="F18" s="38">
        <v>22836.383333333331</v>
      </c>
      <c r="G18" s="38">
        <v>22664.316666666662</v>
      </c>
      <c r="H18" s="38">
        <v>23343.316666666662</v>
      </c>
      <c r="I18" s="38">
        <v>23515.383333333328</v>
      </c>
      <c r="J18" s="38">
        <v>23682.816666666662</v>
      </c>
      <c r="K18" s="31">
        <v>23347.95</v>
      </c>
      <c r="L18" s="31">
        <v>23008.45</v>
      </c>
      <c r="M18" s="31">
        <v>0.10909000000000001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188.85</v>
      </c>
      <c r="D19" s="38">
        <v>187.93333333333331</v>
      </c>
      <c r="E19" s="38">
        <v>186.16666666666663</v>
      </c>
      <c r="F19" s="38">
        <v>183.48333333333332</v>
      </c>
      <c r="G19" s="38">
        <v>181.71666666666664</v>
      </c>
      <c r="H19" s="38">
        <v>190.61666666666662</v>
      </c>
      <c r="I19" s="38">
        <v>192.38333333333333</v>
      </c>
      <c r="J19" s="38">
        <v>195.06666666666661</v>
      </c>
      <c r="K19" s="31">
        <v>189.7</v>
      </c>
      <c r="L19" s="31">
        <v>185.25</v>
      </c>
      <c r="M19" s="31">
        <v>49.76296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214.35</v>
      </c>
      <c r="D20" s="38">
        <v>214.11666666666665</v>
      </c>
      <c r="E20" s="38">
        <v>212.43333333333328</v>
      </c>
      <c r="F20" s="38">
        <v>210.51666666666662</v>
      </c>
      <c r="G20" s="38">
        <v>208.83333333333326</v>
      </c>
      <c r="H20" s="38">
        <v>216.0333333333333</v>
      </c>
      <c r="I20" s="38">
        <v>217.71666666666664</v>
      </c>
      <c r="J20" s="38">
        <v>219.63333333333333</v>
      </c>
      <c r="K20" s="31">
        <v>215.8</v>
      </c>
      <c r="L20" s="31">
        <v>212.2</v>
      </c>
      <c r="M20" s="31">
        <v>28.062719999999999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1804.6</v>
      </c>
      <c r="D21" s="38">
        <v>1798.0666666666666</v>
      </c>
      <c r="E21" s="38">
        <v>1780.1333333333332</v>
      </c>
      <c r="F21" s="38">
        <v>1755.6666666666665</v>
      </c>
      <c r="G21" s="38">
        <v>1737.7333333333331</v>
      </c>
      <c r="H21" s="38">
        <v>1822.5333333333333</v>
      </c>
      <c r="I21" s="38">
        <v>1840.4666666666667</v>
      </c>
      <c r="J21" s="38">
        <v>1864.9333333333334</v>
      </c>
      <c r="K21" s="31">
        <v>1816</v>
      </c>
      <c r="L21" s="31">
        <v>1773.6</v>
      </c>
      <c r="M21" s="31">
        <v>5.3271899999999999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2418.1999999999998</v>
      </c>
      <c r="D22" s="38">
        <v>2423.2166666666667</v>
      </c>
      <c r="E22" s="38">
        <v>2407.0333333333333</v>
      </c>
      <c r="F22" s="38">
        <v>2395.8666666666668</v>
      </c>
      <c r="G22" s="38">
        <v>2379.6833333333334</v>
      </c>
      <c r="H22" s="38">
        <v>2434.3833333333332</v>
      </c>
      <c r="I22" s="38">
        <v>2450.5666666666666</v>
      </c>
      <c r="J22" s="38">
        <v>2461.7333333333331</v>
      </c>
      <c r="K22" s="31">
        <v>2439.4</v>
      </c>
      <c r="L22" s="31">
        <v>2412.0500000000002</v>
      </c>
      <c r="M22" s="31">
        <v>11.131930000000001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989.15</v>
      </c>
      <c r="D23" s="38">
        <v>993.41666666666663</v>
      </c>
      <c r="E23" s="38">
        <v>981.88333333333321</v>
      </c>
      <c r="F23" s="38">
        <v>974.61666666666656</v>
      </c>
      <c r="G23" s="38">
        <v>963.08333333333314</v>
      </c>
      <c r="H23" s="38">
        <v>1000.6833333333333</v>
      </c>
      <c r="I23" s="38">
        <v>1012.2166666666668</v>
      </c>
      <c r="J23" s="38">
        <v>1019.4833333333333</v>
      </c>
      <c r="K23" s="31">
        <v>1004.95</v>
      </c>
      <c r="L23" s="31">
        <v>986.15</v>
      </c>
      <c r="M23" s="31">
        <v>4.7940100000000001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735.3</v>
      </c>
      <c r="D24" s="38">
        <v>734.66666666666663</v>
      </c>
      <c r="E24" s="38">
        <v>729.08333333333326</v>
      </c>
      <c r="F24" s="38">
        <v>722.86666666666667</v>
      </c>
      <c r="G24" s="38">
        <v>717.2833333333333</v>
      </c>
      <c r="H24" s="38">
        <v>740.88333333333321</v>
      </c>
      <c r="I24" s="38">
        <v>746.46666666666647</v>
      </c>
      <c r="J24" s="38">
        <v>752.68333333333317</v>
      </c>
      <c r="K24" s="31">
        <v>740.25</v>
      </c>
      <c r="L24" s="31">
        <v>728.45</v>
      </c>
      <c r="M24" s="31">
        <v>19.190239999999999</v>
      </c>
      <c r="N24" s="1"/>
      <c r="O24" s="1"/>
    </row>
    <row r="25" spans="1:15" ht="12.75" customHeight="1">
      <c r="A25" s="56">
        <v>16</v>
      </c>
      <c r="B25" s="58" t="s">
        <v>873</v>
      </c>
      <c r="C25" s="31">
        <v>238</v>
      </c>
      <c r="D25" s="38">
        <v>239.33333333333334</v>
      </c>
      <c r="E25" s="38">
        <v>235.81666666666669</v>
      </c>
      <c r="F25" s="38">
        <v>233.63333333333335</v>
      </c>
      <c r="G25" s="38">
        <v>230.1166666666667</v>
      </c>
      <c r="H25" s="38">
        <v>241.51666666666668</v>
      </c>
      <c r="I25" s="38">
        <v>245.03333333333333</v>
      </c>
      <c r="J25" s="38">
        <v>247.21666666666667</v>
      </c>
      <c r="K25" s="31">
        <v>242.85</v>
      </c>
      <c r="L25" s="31">
        <v>237.15</v>
      </c>
      <c r="M25" s="31">
        <v>24.457699999999999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773.25</v>
      </c>
      <c r="D26" s="38">
        <v>775.08333333333337</v>
      </c>
      <c r="E26" s="38">
        <v>769.16666666666674</v>
      </c>
      <c r="F26" s="38">
        <v>765.08333333333337</v>
      </c>
      <c r="G26" s="38">
        <v>759.16666666666674</v>
      </c>
      <c r="H26" s="38">
        <v>779.16666666666674</v>
      </c>
      <c r="I26" s="38">
        <v>785.08333333333348</v>
      </c>
      <c r="J26" s="38">
        <v>789.16666666666674</v>
      </c>
      <c r="K26" s="31">
        <v>781</v>
      </c>
      <c r="L26" s="31">
        <v>771</v>
      </c>
      <c r="M26" s="31">
        <v>3.7307899999999998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3781.8</v>
      </c>
      <c r="D27" s="38">
        <v>3756.7833333333333</v>
      </c>
      <c r="E27" s="38">
        <v>3718.6666666666665</v>
      </c>
      <c r="F27" s="38">
        <v>3655.5333333333333</v>
      </c>
      <c r="G27" s="38">
        <v>3617.4166666666665</v>
      </c>
      <c r="H27" s="38">
        <v>3819.9166666666665</v>
      </c>
      <c r="I27" s="38">
        <v>3858.0333333333333</v>
      </c>
      <c r="J27" s="38">
        <v>3921.1666666666665</v>
      </c>
      <c r="K27" s="31">
        <v>3794.9</v>
      </c>
      <c r="L27" s="31">
        <v>3693.65</v>
      </c>
      <c r="M27" s="31">
        <v>2.2744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422.75</v>
      </c>
      <c r="D28" s="38">
        <v>422.33333333333331</v>
      </c>
      <c r="E28" s="38">
        <v>415.86666666666662</v>
      </c>
      <c r="F28" s="38">
        <v>408.98333333333329</v>
      </c>
      <c r="G28" s="38">
        <v>402.51666666666659</v>
      </c>
      <c r="H28" s="38">
        <v>429.21666666666664</v>
      </c>
      <c r="I28" s="38">
        <v>435.68333333333334</v>
      </c>
      <c r="J28" s="38">
        <v>442.56666666666666</v>
      </c>
      <c r="K28" s="31">
        <v>428.8</v>
      </c>
      <c r="L28" s="31">
        <v>415.45</v>
      </c>
      <c r="M28" s="31">
        <v>32.032229999999998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5180.8</v>
      </c>
      <c r="D29" s="38">
        <v>5183.5</v>
      </c>
      <c r="E29" s="38">
        <v>5141.3</v>
      </c>
      <c r="F29" s="38">
        <v>5101.8</v>
      </c>
      <c r="G29" s="38">
        <v>5059.6000000000004</v>
      </c>
      <c r="H29" s="38">
        <v>5223</v>
      </c>
      <c r="I29" s="38">
        <v>5265.2000000000007</v>
      </c>
      <c r="J29" s="38">
        <v>5304.7</v>
      </c>
      <c r="K29" s="31">
        <v>5225.7</v>
      </c>
      <c r="L29" s="31">
        <v>5144</v>
      </c>
      <c r="M29" s="31">
        <v>2.4981399999999998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414.7</v>
      </c>
      <c r="D30" s="38">
        <v>417.0333333333333</v>
      </c>
      <c r="E30" s="38">
        <v>411.11666666666662</v>
      </c>
      <c r="F30" s="38">
        <v>407.5333333333333</v>
      </c>
      <c r="G30" s="38">
        <v>401.61666666666662</v>
      </c>
      <c r="H30" s="38">
        <v>420.61666666666662</v>
      </c>
      <c r="I30" s="38">
        <v>426.53333333333336</v>
      </c>
      <c r="J30" s="38">
        <v>430.11666666666662</v>
      </c>
      <c r="K30" s="31">
        <v>422.95</v>
      </c>
      <c r="L30" s="31">
        <v>413.45</v>
      </c>
      <c r="M30" s="31">
        <v>11.605589999999999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182.45</v>
      </c>
      <c r="D31" s="38">
        <v>183.63333333333333</v>
      </c>
      <c r="E31" s="38">
        <v>180.76666666666665</v>
      </c>
      <c r="F31" s="38">
        <v>179.08333333333331</v>
      </c>
      <c r="G31" s="38">
        <v>176.21666666666664</v>
      </c>
      <c r="H31" s="38">
        <v>185.31666666666666</v>
      </c>
      <c r="I31" s="38">
        <v>188.18333333333334</v>
      </c>
      <c r="J31" s="38">
        <v>189.86666666666667</v>
      </c>
      <c r="K31" s="31">
        <v>186.5</v>
      </c>
      <c r="L31" s="31">
        <v>181.95</v>
      </c>
      <c r="M31" s="31">
        <v>236.14908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3543.7</v>
      </c>
      <c r="D32" s="38">
        <v>3536.7333333333336</v>
      </c>
      <c r="E32" s="38">
        <v>3505.4666666666672</v>
      </c>
      <c r="F32" s="38">
        <v>3467.2333333333336</v>
      </c>
      <c r="G32" s="38">
        <v>3435.9666666666672</v>
      </c>
      <c r="H32" s="38">
        <v>3574.9666666666672</v>
      </c>
      <c r="I32" s="38">
        <v>3606.2333333333336</v>
      </c>
      <c r="J32" s="38">
        <v>3644.4666666666672</v>
      </c>
      <c r="K32" s="31">
        <v>3568</v>
      </c>
      <c r="L32" s="31">
        <v>3498.5</v>
      </c>
      <c r="M32" s="31">
        <v>6.80246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1890.75</v>
      </c>
      <c r="D33" s="38">
        <v>1907.75</v>
      </c>
      <c r="E33" s="38">
        <v>1867</v>
      </c>
      <c r="F33" s="38">
        <v>1843.25</v>
      </c>
      <c r="G33" s="38">
        <v>1802.5</v>
      </c>
      <c r="H33" s="38">
        <v>1931.5</v>
      </c>
      <c r="I33" s="38">
        <v>1972.25</v>
      </c>
      <c r="J33" s="38">
        <v>1996</v>
      </c>
      <c r="K33" s="31">
        <v>1948.5</v>
      </c>
      <c r="L33" s="31">
        <v>1884</v>
      </c>
      <c r="M33" s="31">
        <v>6.0510799999999998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631.1</v>
      </c>
      <c r="D34" s="38">
        <v>634.06666666666661</v>
      </c>
      <c r="E34" s="38">
        <v>626.13333333333321</v>
      </c>
      <c r="F34" s="38">
        <v>621.16666666666663</v>
      </c>
      <c r="G34" s="38">
        <v>613.23333333333323</v>
      </c>
      <c r="H34" s="38">
        <v>639.03333333333319</v>
      </c>
      <c r="I34" s="38">
        <v>646.96666666666658</v>
      </c>
      <c r="J34" s="38">
        <v>651.93333333333317</v>
      </c>
      <c r="K34" s="31">
        <v>642</v>
      </c>
      <c r="L34" s="31">
        <v>629.1</v>
      </c>
      <c r="M34" s="31">
        <v>4.3194800000000004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739.15</v>
      </c>
      <c r="D35" s="38">
        <v>736.53333333333342</v>
      </c>
      <c r="E35" s="38">
        <v>729.06666666666683</v>
      </c>
      <c r="F35" s="38">
        <v>718.98333333333346</v>
      </c>
      <c r="G35" s="38">
        <v>711.51666666666688</v>
      </c>
      <c r="H35" s="38">
        <v>746.61666666666679</v>
      </c>
      <c r="I35" s="38">
        <v>754.08333333333326</v>
      </c>
      <c r="J35" s="38">
        <v>764.16666666666674</v>
      </c>
      <c r="K35" s="31">
        <v>744</v>
      </c>
      <c r="L35" s="31">
        <v>726.45</v>
      </c>
      <c r="M35" s="31">
        <v>36.658050000000003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785.3</v>
      </c>
      <c r="D36" s="38">
        <v>782.76666666666677</v>
      </c>
      <c r="E36" s="38">
        <v>773.53333333333353</v>
      </c>
      <c r="F36" s="38">
        <v>761.76666666666677</v>
      </c>
      <c r="G36" s="38">
        <v>752.53333333333353</v>
      </c>
      <c r="H36" s="38">
        <v>794.53333333333353</v>
      </c>
      <c r="I36" s="38">
        <v>803.76666666666688</v>
      </c>
      <c r="J36" s="38">
        <v>815.53333333333353</v>
      </c>
      <c r="K36" s="31">
        <v>792</v>
      </c>
      <c r="L36" s="31">
        <v>771</v>
      </c>
      <c r="M36" s="31">
        <v>17.92192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398.55</v>
      </c>
      <c r="D37" s="38">
        <v>400.05</v>
      </c>
      <c r="E37" s="38">
        <v>396.5</v>
      </c>
      <c r="F37" s="38">
        <v>394.45</v>
      </c>
      <c r="G37" s="38">
        <v>390.9</v>
      </c>
      <c r="H37" s="38">
        <v>402.1</v>
      </c>
      <c r="I37" s="38">
        <v>405.65000000000009</v>
      </c>
      <c r="J37" s="38">
        <v>407.70000000000005</v>
      </c>
      <c r="K37" s="31">
        <v>403.6</v>
      </c>
      <c r="L37" s="31">
        <v>398</v>
      </c>
      <c r="M37" s="31">
        <v>7.3067399999999996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971.5</v>
      </c>
      <c r="D38" s="38">
        <v>975.08333333333337</v>
      </c>
      <c r="E38" s="38">
        <v>965.2166666666667</v>
      </c>
      <c r="F38" s="38">
        <v>958.93333333333328</v>
      </c>
      <c r="G38" s="38">
        <v>949.06666666666661</v>
      </c>
      <c r="H38" s="38">
        <v>981.36666666666679</v>
      </c>
      <c r="I38" s="38">
        <v>991.23333333333335</v>
      </c>
      <c r="J38" s="38">
        <v>997.51666666666688</v>
      </c>
      <c r="K38" s="31">
        <v>984.95</v>
      </c>
      <c r="L38" s="31">
        <v>968.8</v>
      </c>
      <c r="M38" s="31">
        <v>91.677880000000002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4882.75</v>
      </c>
      <c r="D39" s="38">
        <v>4884.3</v>
      </c>
      <c r="E39" s="38">
        <v>4849.6000000000004</v>
      </c>
      <c r="F39" s="38">
        <v>4816.45</v>
      </c>
      <c r="G39" s="38">
        <v>4781.75</v>
      </c>
      <c r="H39" s="38">
        <v>4917.4500000000007</v>
      </c>
      <c r="I39" s="38">
        <v>4952.1499999999996</v>
      </c>
      <c r="J39" s="38">
        <v>4985.3000000000011</v>
      </c>
      <c r="K39" s="31">
        <v>4919</v>
      </c>
      <c r="L39" s="31">
        <v>4851.1499999999996</v>
      </c>
      <c r="M39" s="31">
        <v>2.8853399999999998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1657.5</v>
      </c>
      <c r="D40" s="38">
        <v>1646.5</v>
      </c>
      <c r="E40" s="38">
        <v>1633</v>
      </c>
      <c r="F40" s="38">
        <v>1608.5</v>
      </c>
      <c r="G40" s="38">
        <v>1595</v>
      </c>
      <c r="H40" s="38">
        <v>1671</v>
      </c>
      <c r="I40" s="38">
        <v>1684.5</v>
      </c>
      <c r="J40" s="38">
        <v>1709</v>
      </c>
      <c r="K40" s="31">
        <v>1660</v>
      </c>
      <c r="L40" s="31">
        <v>1622</v>
      </c>
      <c r="M40" s="31">
        <v>14.55663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7428.1</v>
      </c>
      <c r="D41" s="38">
        <v>7411.3500000000013</v>
      </c>
      <c r="E41" s="38">
        <v>7368.8500000000022</v>
      </c>
      <c r="F41" s="38">
        <v>7309.6000000000013</v>
      </c>
      <c r="G41" s="38">
        <v>7267.1000000000022</v>
      </c>
      <c r="H41" s="38">
        <v>7470.6000000000022</v>
      </c>
      <c r="I41" s="38">
        <v>7513.1</v>
      </c>
      <c r="J41" s="38">
        <v>7572.3500000000022</v>
      </c>
      <c r="K41" s="31">
        <v>7453.85</v>
      </c>
      <c r="L41" s="31">
        <v>7352.1</v>
      </c>
      <c r="M41" s="31">
        <v>0.14960000000000001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7581.6</v>
      </c>
      <c r="D42" s="38">
        <v>7595.583333333333</v>
      </c>
      <c r="E42" s="38">
        <v>7546.3666666666659</v>
      </c>
      <c r="F42" s="38">
        <v>7511.1333333333332</v>
      </c>
      <c r="G42" s="38">
        <v>7461.9166666666661</v>
      </c>
      <c r="H42" s="38">
        <v>7630.8166666666657</v>
      </c>
      <c r="I42" s="38">
        <v>7680.0333333333328</v>
      </c>
      <c r="J42" s="38">
        <v>7715.2666666666655</v>
      </c>
      <c r="K42" s="31">
        <v>7644.8</v>
      </c>
      <c r="L42" s="31">
        <v>7560.35</v>
      </c>
      <c r="M42" s="31">
        <v>5.8434200000000001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2373.85</v>
      </c>
      <c r="D43" s="38">
        <v>2394.7166666666667</v>
      </c>
      <c r="E43" s="38">
        <v>2343.6833333333334</v>
      </c>
      <c r="F43" s="38">
        <v>2313.5166666666669</v>
      </c>
      <c r="G43" s="38">
        <v>2262.4833333333336</v>
      </c>
      <c r="H43" s="38">
        <v>2424.8833333333332</v>
      </c>
      <c r="I43" s="38">
        <v>2475.916666666667</v>
      </c>
      <c r="J43" s="38">
        <v>2506.083333333333</v>
      </c>
      <c r="K43" s="31">
        <v>2445.75</v>
      </c>
      <c r="L43" s="31">
        <v>2364.5500000000002</v>
      </c>
      <c r="M43" s="31">
        <v>3.7801499999999999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218.65</v>
      </c>
      <c r="D44" s="38">
        <v>218.69999999999996</v>
      </c>
      <c r="E44" s="38">
        <v>216.64999999999992</v>
      </c>
      <c r="F44" s="38">
        <v>214.64999999999995</v>
      </c>
      <c r="G44" s="38">
        <v>212.59999999999991</v>
      </c>
      <c r="H44" s="38">
        <v>220.69999999999993</v>
      </c>
      <c r="I44" s="38">
        <v>222.74999999999994</v>
      </c>
      <c r="J44" s="38">
        <v>224.74999999999994</v>
      </c>
      <c r="K44" s="31">
        <v>220.75</v>
      </c>
      <c r="L44" s="31">
        <v>216.7</v>
      </c>
      <c r="M44" s="31">
        <v>129.72450000000001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198.35</v>
      </c>
      <c r="D45" s="38">
        <v>199.01666666666665</v>
      </c>
      <c r="E45" s="38">
        <v>196.3833333333333</v>
      </c>
      <c r="F45" s="38">
        <v>194.41666666666666</v>
      </c>
      <c r="G45" s="38">
        <v>191.7833333333333</v>
      </c>
      <c r="H45" s="38">
        <v>200.98333333333329</v>
      </c>
      <c r="I45" s="38">
        <v>203.61666666666662</v>
      </c>
      <c r="J45" s="38">
        <v>205.58333333333329</v>
      </c>
      <c r="K45" s="31">
        <v>201.65</v>
      </c>
      <c r="L45" s="31">
        <v>197.05</v>
      </c>
      <c r="M45" s="31">
        <v>203.74723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84.35</v>
      </c>
      <c r="D46" s="38">
        <v>84.766666666666666</v>
      </c>
      <c r="E46" s="38">
        <v>83.233333333333334</v>
      </c>
      <c r="F46" s="38">
        <v>82.116666666666674</v>
      </c>
      <c r="G46" s="38">
        <v>80.583333333333343</v>
      </c>
      <c r="H46" s="38">
        <v>85.883333333333326</v>
      </c>
      <c r="I46" s="38">
        <v>87.416666666666657</v>
      </c>
      <c r="J46" s="38">
        <v>88.533333333333317</v>
      </c>
      <c r="K46" s="31">
        <v>86.3</v>
      </c>
      <c r="L46" s="31">
        <v>83.65</v>
      </c>
      <c r="M46" s="31">
        <v>176.05172999999999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1685.3</v>
      </c>
      <c r="D47" s="38">
        <v>1680.0666666666666</v>
      </c>
      <c r="E47" s="38">
        <v>1666.2333333333331</v>
      </c>
      <c r="F47" s="38">
        <v>1647.1666666666665</v>
      </c>
      <c r="G47" s="38">
        <v>1633.333333333333</v>
      </c>
      <c r="H47" s="38">
        <v>1699.1333333333332</v>
      </c>
      <c r="I47" s="38">
        <v>1712.9666666666667</v>
      </c>
      <c r="J47" s="38">
        <v>1732.0333333333333</v>
      </c>
      <c r="K47" s="31">
        <v>1693.9</v>
      </c>
      <c r="L47" s="31">
        <v>1661</v>
      </c>
      <c r="M47" s="31">
        <v>2.3609599999999999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126</v>
      </c>
      <c r="D48" s="38">
        <v>126.25</v>
      </c>
      <c r="E48" s="38">
        <v>124.75</v>
      </c>
      <c r="F48" s="38">
        <v>123.5</v>
      </c>
      <c r="G48" s="38">
        <v>122</v>
      </c>
      <c r="H48" s="38">
        <v>127.5</v>
      </c>
      <c r="I48" s="38">
        <v>129</v>
      </c>
      <c r="J48" s="38">
        <v>130.25</v>
      </c>
      <c r="K48" s="31">
        <v>127.75</v>
      </c>
      <c r="L48" s="31">
        <v>125</v>
      </c>
      <c r="M48" s="31">
        <v>131.21673999999999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685.85</v>
      </c>
      <c r="D49" s="38">
        <v>688.04999999999984</v>
      </c>
      <c r="E49" s="38">
        <v>681.59999999999968</v>
      </c>
      <c r="F49" s="38">
        <v>677.3499999999998</v>
      </c>
      <c r="G49" s="38">
        <v>670.89999999999964</v>
      </c>
      <c r="H49" s="38">
        <v>692.29999999999973</v>
      </c>
      <c r="I49" s="38">
        <v>698.74999999999977</v>
      </c>
      <c r="J49" s="38">
        <v>702.99999999999977</v>
      </c>
      <c r="K49" s="31">
        <v>694.5</v>
      </c>
      <c r="L49" s="31">
        <v>683.8</v>
      </c>
      <c r="M49" s="31">
        <v>6.4494999999999996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852.2</v>
      </c>
      <c r="D50" s="38">
        <v>849.16666666666663</v>
      </c>
      <c r="E50" s="38">
        <v>843.33333333333326</v>
      </c>
      <c r="F50" s="38">
        <v>834.46666666666658</v>
      </c>
      <c r="G50" s="38">
        <v>828.63333333333321</v>
      </c>
      <c r="H50" s="38">
        <v>858.0333333333333</v>
      </c>
      <c r="I50" s="38">
        <v>863.86666666666656</v>
      </c>
      <c r="J50" s="38">
        <v>872.73333333333335</v>
      </c>
      <c r="K50" s="31">
        <v>855</v>
      </c>
      <c r="L50" s="31">
        <v>840.3</v>
      </c>
      <c r="M50" s="31">
        <v>6.8726900000000004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888.15</v>
      </c>
      <c r="D51" s="38">
        <v>887.18333333333339</v>
      </c>
      <c r="E51" s="38">
        <v>881.76666666666677</v>
      </c>
      <c r="F51" s="38">
        <v>875.38333333333333</v>
      </c>
      <c r="G51" s="38">
        <v>869.9666666666667</v>
      </c>
      <c r="H51" s="38">
        <v>893.56666666666683</v>
      </c>
      <c r="I51" s="38">
        <v>898.98333333333335</v>
      </c>
      <c r="J51" s="38">
        <v>905.3666666666669</v>
      </c>
      <c r="K51" s="31">
        <v>892.6</v>
      </c>
      <c r="L51" s="31">
        <v>880.8</v>
      </c>
      <c r="M51" s="31">
        <v>41.255769999999998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98.05</v>
      </c>
      <c r="D52" s="38">
        <v>97.183333333333337</v>
      </c>
      <c r="E52" s="38">
        <v>95.666666666666671</v>
      </c>
      <c r="F52" s="38">
        <v>93.283333333333331</v>
      </c>
      <c r="G52" s="38">
        <v>91.766666666666666</v>
      </c>
      <c r="H52" s="38">
        <v>99.566666666666677</v>
      </c>
      <c r="I52" s="38">
        <v>101.08333333333333</v>
      </c>
      <c r="J52" s="38">
        <v>103.46666666666668</v>
      </c>
      <c r="K52" s="31">
        <v>98.7</v>
      </c>
      <c r="L52" s="31">
        <v>94.8</v>
      </c>
      <c r="M52" s="31">
        <v>292.51661999999999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249.5</v>
      </c>
      <c r="D53" s="38">
        <v>252.79999999999998</v>
      </c>
      <c r="E53" s="38">
        <v>245.2</v>
      </c>
      <c r="F53" s="38">
        <v>240.9</v>
      </c>
      <c r="G53" s="38">
        <v>233.3</v>
      </c>
      <c r="H53" s="38">
        <v>257.09999999999997</v>
      </c>
      <c r="I53" s="38">
        <v>264.69999999999993</v>
      </c>
      <c r="J53" s="38">
        <v>268.99999999999994</v>
      </c>
      <c r="K53" s="31">
        <v>260.39999999999998</v>
      </c>
      <c r="L53" s="31">
        <v>248.5</v>
      </c>
      <c r="M53" s="31">
        <v>82.420310000000001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19024.25</v>
      </c>
      <c r="D54" s="38">
        <v>18978.416666666668</v>
      </c>
      <c r="E54" s="38">
        <v>18856.833333333336</v>
      </c>
      <c r="F54" s="38">
        <v>18689.416666666668</v>
      </c>
      <c r="G54" s="38">
        <v>18567.833333333336</v>
      </c>
      <c r="H54" s="38">
        <v>19145.833333333336</v>
      </c>
      <c r="I54" s="38">
        <v>19267.416666666672</v>
      </c>
      <c r="J54" s="38">
        <v>19434.833333333336</v>
      </c>
      <c r="K54" s="31">
        <v>19100</v>
      </c>
      <c r="L54" s="31">
        <v>18811</v>
      </c>
      <c r="M54" s="31">
        <v>0.20082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389.55</v>
      </c>
      <c r="D55" s="38">
        <v>389.7</v>
      </c>
      <c r="E55" s="38">
        <v>387.5</v>
      </c>
      <c r="F55" s="38">
        <v>385.45</v>
      </c>
      <c r="G55" s="38">
        <v>383.25</v>
      </c>
      <c r="H55" s="38">
        <v>391.75</v>
      </c>
      <c r="I55" s="38">
        <v>393.94999999999993</v>
      </c>
      <c r="J55" s="38">
        <v>396</v>
      </c>
      <c r="K55" s="31">
        <v>391.9</v>
      </c>
      <c r="L55" s="31">
        <v>387.65</v>
      </c>
      <c r="M55" s="31">
        <v>14.98884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4968.8999999999996</v>
      </c>
      <c r="D56" s="38">
        <v>4987.0333333333328</v>
      </c>
      <c r="E56" s="38">
        <v>4926.0666666666657</v>
      </c>
      <c r="F56" s="38">
        <v>4883.2333333333327</v>
      </c>
      <c r="G56" s="38">
        <v>4822.2666666666655</v>
      </c>
      <c r="H56" s="38">
        <v>5029.8666666666659</v>
      </c>
      <c r="I56" s="38">
        <v>5090.833333333333</v>
      </c>
      <c r="J56" s="38">
        <v>5133.6666666666661</v>
      </c>
      <c r="K56" s="31">
        <v>5048</v>
      </c>
      <c r="L56" s="31">
        <v>4944.2</v>
      </c>
      <c r="M56" s="31">
        <v>2.2464599999999999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339.7</v>
      </c>
      <c r="D57" s="38">
        <v>341.7833333333333</v>
      </c>
      <c r="E57" s="38">
        <v>332.16666666666663</v>
      </c>
      <c r="F57" s="38">
        <v>324.63333333333333</v>
      </c>
      <c r="G57" s="38">
        <v>315.01666666666665</v>
      </c>
      <c r="H57" s="38">
        <v>349.31666666666661</v>
      </c>
      <c r="I57" s="38">
        <v>358.93333333333328</v>
      </c>
      <c r="J57" s="38">
        <v>366.46666666666658</v>
      </c>
      <c r="K57" s="31">
        <v>351.4</v>
      </c>
      <c r="L57" s="31">
        <v>334.25</v>
      </c>
      <c r="M57" s="31">
        <v>252.90585999999999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401.85</v>
      </c>
      <c r="D58" s="38">
        <v>404.8</v>
      </c>
      <c r="E58" s="38">
        <v>397.1</v>
      </c>
      <c r="F58" s="38">
        <v>392.35</v>
      </c>
      <c r="G58" s="38">
        <v>384.65000000000003</v>
      </c>
      <c r="H58" s="38">
        <v>409.55</v>
      </c>
      <c r="I58" s="38">
        <v>417.24999999999994</v>
      </c>
      <c r="J58" s="38">
        <v>422</v>
      </c>
      <c r="K58" s="31">
        <v>412.5</v>
      </c>
      <c r="L58" s="31">
        <v>400.05</v>
      </c>
      <c r="M58" s="31">
        <v>10.768800000000001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1145.3499999999999</v>
      </c>
      <c r="D59" s="38">
        <v>1141.1333333333334</v>
      </c>
      <c r="E59" s="38">
        <v>1132.8666666666668</v>
      </c>
      <c r="F59" s="38">
        <v>1120.3833333333334</v>
      </c>
      <c r="G59" s="38">
        <v>1112.1166666666668</v>
      </c>
      <c r="H59" s="38">
        <v>1153.6166666666668</v>
      </c>
      <c r="I59" s="38">
        <v>1161.8833333333337</v>
      </c>
      <c r="J59" s="38">
        <v>1174.3666666666668</v>
      </c>
      <c r="K59" s="31">
        <v>1149.4000000000001</v>
      </c>
      <c r="L59" s="31">
        <v>1128.6500000000001</v>
      </c>
      <c r="M59" s="31">
        <v>11.86393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1048.95</v>
      </c>
      <c r="D60" s="38">
        <v>1046.6499999999999</v>
      </c>
      <c r="E60" s="38">
        <v>1040.2999999999997</v>
      </c>
      <c r="F60" s="38">
        <v>1031.6499999999999</v>
      </c>
      <c r="G60" s="38">
        <v>1025.2999999999997</v>
      </c>
      <c r="H60" s="38">
        <v>1055.2999999999997</v>
      </c>
      <c r="I60" s="38">
        <v>1061.6499999999996</v>
      </c>
      <c r="J60" s="38">
        <v>1070.2999999999997</v>
      </c>
      <c r="K60" s="31">
        <v>1053</v>
      </c>
      <c r="L60" s="31">
        <v>1038</v>
      </c>
      <c r="M60" s="31">
        <v>9.3694699999999997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230.95</v>
      </c>
      <c r="D61" s="38">
        <v>230.5</v>
      </c>
      <c r="E61" s="38">
        <v>229</v>
      </c>
      <c r="F61" s="38">
        <v>227.05</v>
      </c>
      <c r="G61" s="38">
        <v>225.55</v>
      </c>
      <c r="H61" s="38">
        <v>232.45</v>
      </c>
      <c r="I61" s="38">
        <v>233.95</v>
      </c>
      <c r="J61" s="38">
        <v>235.89999999999998</v>
      </c>
      <c r="K61" s="31">
        <v>232</v>
      </c>
      <c r="L61" s="31">
        <v>228.55</v>
      </c>
      <c r="M61" s="31">
        <v>34.568950000000001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4725.7</v>
      </c>
      <c r="D62" s="38">
        <v>4705.4333333333334</v>
      </c>
      <c r="E62" s="38">
        <v>4662.8666666666668</v>
      </c>
      <c r="F62" s="38">
        <v>4600.0333333333338</v>
      </c>
      <c r="G62" s="38">
        <v>4557.4666666666672</v>
      </c>
      <c r="H62" s="38">
        <v>4768.2666666666664</v>
      </c>
      <c r="I62" s="38">
        <v>4810.8333333333339</v>
      </c>
      <c r="J62" s="38">
        <v>4873.6666666666661</v>
      </c>
      <c r="K62" s="31">
        <v>4748</v>
      </c>
      <c r="L62" s="31">
        <v>4642.6000000000004</v>
      </c>
      <c r="M62" s="31">
        <v>3.38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1888.6</v>
      </c>
      <c r="D63" s="38">
        <v>1870.7166666666665</v>
      </c>
      <c r="E63" s="38">
        <v>1843.083333333333</v>
      </c>
      <c r="F63" s="38">
        <v>1797.5666666666666</v>
      </c>
      <c r="G63" s="38">
        <v>1769.9333333333332</v>
      </c>
      <c r="H63" s="38">
        <v>1916.2333333333329</v>
      </c>
      <c r="I63" s="38">
        <v>1943.8666666666666</v>
      </c>
      <c r="J63" s="38">
        <v>1989.3833333333328</v>
      </c>
      <c r="K63" s="31">
        <v>1898.35</v>
      </c>
      <c r="L63" s="31">
        <v>1825.2</v>
      </c>
      <c r="M63" s="31">
        <v>12.04491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680.55</v>
      </c>
      <c r="D64" s="38">
        <v>678</v>
      </c>
      <c r="E64" s="38">
        <v>668.55</v>
      </c>
      <c r="F64" s="38">
        <v>656.55</v>
      </c>
      <c r="G64" s="38">
        <v>647.09999999999991</v>
      </c>
      <c r="H64" s="38">
        <v>690</v>
      </c>
      <c r="I64" s="38">
        <v>699.45</v>
      </c>
      <c r="J64" s="38">
        <v>711.45</v>
      </c>
      <c r="K64" s="31">
        <v>687.45</v>
      </c>
      <c r="L64" s="31">
        <v>666</v>
      </c>
      <c r="M64" s="31">
        <v>9.0529499999999992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970.15</v>
      </c>
      <c r="D65" s="38">
        <v>973.26666666666677</v>
      </c>
      <c r="E65" s="38">
        <v>957.53333333333353</v>
      </c>
      <c r="F65" s="38">
        <v>944.91666666666674</v>
      </c>
      <c r="G65" s="38">
        <v>929.18333333333351</v>
      </c>
      <c r="H65" s="38">
        <v>985.88333333333355</v>
      </c>
      <c r="I65" s="38">
        <v>1001.6166666666669</v>
      </c>
      <c r="J65" s="38">
        <v>1014.2333333333336</v>
      </c>
      <c r="K65" s="31">
        <v>989</v>
      </c>
      <c r="L65" s="31">
        <v>960.65</v>
      </c>
      <c r="M65" s="31">
        <v>5.7784899999999997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289.89999999999998</v>
      </c>
      <c r="D66" s="38">
        <v>290.56666666666666</v>
      </c>
      <c r="E66" s="38">
        <v>288.93333333333334</v>
      </c>
      <c r="F66" s="38">
        <v>287.9666666666667</v>
      </c>
      <c r="G66" s="38">
        <v>286.33333333333337</v>
      </c>
      <c r="H66" s="38">
        <v>291.5333333333333</v>
      </c>
      <c r="I66" s="38">
        <v>293.16666666666663</v>
      </c>
      <c r="J66" s="38">
        <v>294.13333333333327</v>
      </c>
      <c r="K66" s="31">
        <v>292.2</v>
      </c>
      <c r="L66" s="31">
        <v>289.60000000000002</v>
      </c>
      <c r="M66" s="31">
        <v>23.739879999999999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1902.1</v>
      </c>
      <c r="D67" s="38">
        <v>1900.0333333333335</v>
      </c>
      <c r="E67" s="38">
        <v>1885.0666666666671</v>
      </c>
      <c r="F67" s="38">
        <v>1868.0333333333335</v>
      </c>
      <c r="G67" s="38">
        <v>1853.0666666666671</v>
      </c>
      <c r="H67" s="38">
        <v>1917.0666666666671</v>
      </c>
      <c r="I67" s="38">
        <v>1932.0333333333338</v>
      </c>
      <c r="J67" s="38">
        <v>1949.0666666666671</v>
      </c>
      <c r="K67" s="31">
        <v>1915</v>
      </c>
      <c r="L67" s="31">
        <v>1883</v>
      </c>
      <c r="M67" s="31">
        <v>4.6488899999999997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565.29999999999995</v>
      </c>
      <c r="D68" s="38">
        <v>565.5</v>
      </c>
      <c r="E68" s="38">
        <v>559.04999999999995</v>
      </c>
      <c r="F68" s="38">
        <v>552.79999999999995</v>
      </c>
      <c r="G68" s="38">
        <v>546.34999999999991</v>
      </c>
      <c r="H68" s="38">
        <v>571.75</v>
      </c>
      <c r="I68" s="38">
        <v>578.20000000000005</v>
      </c>
      <c r="J68" s="38">
        <v>584.45000000000005</v>
      </c>
      <c r="K68" s="31">
        <v>571.95000000000005</v>
      </c>
      <c r="L68" s="31">
        <v>559.25</v>
      </c>
      <c r="M68" s="31">
        <v>24.101379999999999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1900.25</v>
      </c>
      <c r="D69" s="38">
        <v>1900.3</v>
      </c>
      <c r="E69" s="38">
        <v>1880.6</v>
      </c>
      <c r="F69" s="38">
        <v>1860.95</v>
      </c>
      <c r="G69" s="38">
        <v>1841.25</v>
      </c>
      <c r="H69" s="38">
        <v>1919.9499999999998</v>
      </c>
      <c r="I69" s="38">
        <v>1939.65</v>
      </c>
      <c r="J69" s="38">
        <v>1959.2999999999997</v>
      </c>
      <c r="K69" s="31">
        <v>1920</v>
      </c>
      <c r="L69" s="31">
        <v>1880.65</v>
      </c>
      <c r="M69" s="31">
        <v>3.3649100000000001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1989.7</v>
      </c>
      <c r="D70" s="38">
        <v>1983.5999999999997</v>
      </c>
      <c r="E70" s="38">
        <v>1967.1999999999994</v>
      </c>
      <c r="F70" s="38">
        <v>1944.6999999999996</v>
      </c>
      <c r="G70" s="38">
        <v>1928.2999999999993</v>
      </c>
      <c r="H70" s="38">
        <v>2006.0999999999995</v>
      </c>
      <c r="I70" s="38">
        <v>2022.4999999999995</v>
      </c>
      <c r="J70" s="38">
        <v>2044.9999999999995</v>
      </c>
      <c r="K70" s="31">
        <v>2000</v>
      </c>
      <c r="L70" s="31">
        <v>1961.1</v>
      </c>
      <c r="M70" s="31">
        <v>3.8246199999999999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398.35</v>
      </c>
      <c r="D71" s="38">
        <v>400.78333333333336</v>
      </c>
      <c r="E71" s="38">
        <v>393.76666666666671</v>
      </c>
      <c r="F71" s="38">
        <v>389.18333333333334</v>
      </c>
      <c r="G71" s="38">
        <v>382.16666666666669</v>
      </c>
      <c r="H71" s="38">
        <v>405.36666666666673</v>
      </c>
      <c r="I71" s="38">
        <v>412.38333333333338</v>
      </c>
      <c r="J71" s="38">
        <v>416.96666666666675</v>
      </c>
      <c r="K71" s="31">
        <v>407.8</v>
      </c>
      <c r="L71" s="31">
        <v>396.2</v>
      </c>
      <c r="M71" s="31">
        <v>7.7281000000000004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195.5</v>
      </c>
      <c r="D72" s="38">
        <v>196.33333333333334</v>
      </c>
      <c r="E72" s="38">
        <v>193.7166666666667</v>
      </c>
      <c r="F72" s="38">
        <v>191.93333333333337</v>
      </c>
      <c r="G72" s="38">
        <v>189.31666666666672</v>
      </c>
      <c r="H72" s="38">
        <v>198.11666666666667</v>
      </c>
      <c r="I72" s="38">
        <v>200.73333333333329</v>
      </c>
      <c r="J72" s="38">
        <v>202.51666666666665</v>
      </c>
      <c r="K72" s="31">
        <v>198.95</v>
      </c>
      <c r="L72" s="31">
        <v>194.55</v>
      </c>
      <c r="M72" s="31">
        <v>6.8468200000000001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3686</v>
      </c>
      <c r="D73" s="38">
        <v>3684.3166666666671</v>
      </c>
      <c r="E73" s="38">
        <v>3658.6333333333341</v>
      </c>
      <c r="F73" s="38">
        <v>3631.2666666666669</v>
      </c>
      <c r="G73" s="38">
        <v>3605.5833333333339</v>
      </c>
      <c r="H73" s="38">
        <v>3711.6833333333343</v>
      </c>
      <c r="I73" s="38">
        <v>3737.3666666666677</v>
      </c>
      <c r="J73" s="38">
        <v>3764.7333333333345</v>
      </c>
      <c r="K73" s="31">
        <v>3710</v>
      </c>
      <c r="L73" s="31">
        <v>3656.95</v>
      </c>
      <c r="M73" s="31">
        <v>3.04318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4014.85</v>
      </c>
      <c r="D74" s="38">
        <v>4044.6166666666668</v>
      </c>
      <c r="E74" s="38">
        <v>3923.2333333333336</v>
      </c>
      <c r="F74" s="38">
        <v>3831.6166666666668</v>
      </c>
      <c r="G74" s="38">
        <v>3710.2333333333336</v>
      </c>
      <c r="H74" s="38">
        <v>4136.2333333333336</v>
      </c>
      <c r="I74" s="38">
        <v>4257.6166666666668</v>
      </c>
      <c r="J74" s="38">
        <v>4349.2333333333336</v>
      </c>
      <c r="K74" s="31">
        <v>4166</v>
      </c>
      <c r="L74" s="31">
        <v>3953</v>
      </c>
      <c r="M74" s="31">
        <v>9.7932000000000006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493.8</v>
      </c>
      <c r="D75" s="38">
        <v>496.7833333333333</v>
      </c>
      <c r="E75" s="38">
        <v>485.11666666666662</v>
      </c>
      <c r="F75" s="38">
        <v>476.43333333333334</v>
      </c>
      <c r="G75" s="38">
        <v>464.76666666666665</v>
      </c>
      <c r="H75" s="38">
        <v>505.46666666666658</v>
      </c>
      <c r="I75" s="38">
        <v>517.13333333333333</v>
      </c>
      <c r="J75" s="38">
        <v>525.81666666666661</v>
      </c>
      <c r="K75" s="31">
        <v>508.45</v>
      </c>
      <c r="L75" s="31">
        <v>488.1</v>
      </c>
      <c r="M75" s="31">
        <v>56.765450000000001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3668.2</v>
      </c>
      <c r="D76" s="38">
        <v>3663.4166666666665</v>
      </c>
      <c r="E76" s="38">
        <v>3646.833333333333</v>
      </c>
      <c r="F76" s="38">
        <v>3625.4666666666667</v>
      </c>
      <c r="G76" s="38">
        <v>3608.8833333333332</v>
      </c>
      <c r="H76" s="38">
        <v>3684.7833333333328</v>
      </c>
      <c r="I76" s="38">
        <v>3701.3666666666659</v>
      </c>
      <c r="J76" s="38">
        <v>3722.7333333333327</v>
      </c>
      <c r="K76" s="31">
        <v>3680</v>
      </c>
      <c r="L76" s="31">
        <v>3642.05</v>
      </c>
      <c r="M76" s="31">
        <v>1.97861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5391.7</v>
      </c>
      <c r="D77" s="38">
        <v>5368.9333333333334</v>
      </c>
      <c r="E77" s="38">
        <v>5301.0166666666664</v>
      </c>
      <c r="F77" s="38">
        <v>5210.333333333333</v>
      </c>
      <c r="G77" s="38">
        <v>5142.4166666666661</v>
      </c>
      <c r="H77" s="38">
        <v>5459.6166666666668</v>
      </c>
      <c r="I77" s="38">
        <v>5527.5333333333328</v>
      </c>
      <c r="J77" s="38">
        <v>5618.2166666666672</v>
      </c>
      <c r="K77" s="31">
        <v>5436.85</v>
      </c>
      <c r="L77" s="31">
        <v>5278.25</v>
      </c>
      <c r="M77" s="31">
        <v>4.2390499999999998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3307.85</v>
      </c>
      <c r="D78" s="38">
        <v>3303.9</v>
      </c>
      <c r="E78" s="38">
        <v>3285.9500000000003</v>
      </c>
      <c r="F78" s="38">
        <v>3264.05</v>
      </c>
      <c r="G78" s="38">
        <v>3246.1000000000004</v>
      </c>
      <c r="H78" s="38">
        <v>3325.8</v>
      </c>
      <c r="I78" s="38">
        <v>3343.75</v>
      </c>
      <c r="J78" s="38">
        <v>3365.65</v>
      </c>
      <c r="K78" s="31">
        <v>3321.85</v>
      </c>
      <c r="L78" s="31">
        <v>3282</v>
      </c>
      <c r="M78" s="31">
        <v>5.1700699999999999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2358.75</v>
      </c>
      <c r="D79" s="38">
        <v>2352.35</v>
      </c>
      <c r="E79" s="38">
        <v>2338.6999999999998</v>
      </c>
      <c r="F79" s="38">
        <v>2318.65</v>
      </c>
      <c r="G79" s="38">
        <v>2305</v>
      </c>
      <c r="H79" s="38">
        <v>2372.3999999999996</v>
      </c>
      <c r="I79" s="38">
        <v>2386.0500000000002</v>
      </c>
      <c r="J79" s="38">
        <v>2406.0999999999995</v>
      </c>
      <c r="K79" s="31">
        <v>2366</v>
      </c>
      <c r="L79" s="31">
        <v>2332.3000000000002</v>
      </c>
      <c r="M79" s="31">
        <v>2.0836100000000002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133.94999999999999</v>
      </c>
      <c r="D80" s="38">
        <v>134.21666666666667</v>
      </c>
      <c r="E80" s="38">
        <v>133.13333333333333</v>
      </c>
      <c r="F80" s="38">
        <v>132.31666666666666</v>
      </c>
      <c r="G80" s="38">
        <v>131.23333333333332</v>
      </c>
      <c r="H80" s="38">
        <v>135.03333333333333</v>
      </c>
      <c r="I80" s="38">
        <v>136.11666666666665</v>
      </c>
      <c r="J80" s="38">
        <v>136.93333333333334</v>
      </c>
      <c r="K80" s="31">
        <v>135.30000000000001</v>
      </c>
      <c r="L80" s="31">
        <v>133.4</v>
      </c>
      <c r="M80" s="31">
        <v>114.38342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2719.75</v>
      </c>
      <c r="D81" s="38">
        <v>2745.7666666666664</v>
      </c>
      <c r="E81" s="38">
        <v>2685.9833333333327</v>
      </c>
      <c r="F81" s="38">
        <v>2652.2166666666662</v>
      </c>
      <c r="G81" s="38">
        <v>2592.4333333333325</v>
      </c>
      <c r="H81" s="38">
        <v>2779.5333333333328</v>
      </c>
      <c r="I81" s="38">
        <v>2839.3166666666666</v>
      </c>
      <c r="J81" s="38">
        <v>2873.083333333333</v>
      </c>
      <c r="K81" s="31">
        <v>2805.55</v>
      </c>
      <c r="L81" s="31">
        <v>2712</v>
      </c>
      <c r="M81" s="31">
        <v>1.3297300000000001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336.05</v>
      </c>
      <c r="D82" s="38">
        <v>335.59999999999997</v>
      </c>
      <c r="E82" s="38">
        <v>332.94999999999993</v>
      </c>
      <c r="F82" s="38">
        <v>329.84999999999997</v>
      </c>
      <c r="G82" s="38">
        <v>327.19999999999993</v>
      </c>
      <c r="H82" s="38">
        <v>338.69999999999993</v>
      </c>
      <c r="I82" s="38">
        <v>341.34999999999991</v>
      </c>
      <c r="J82" s="38">
        <v>344.44999999999993</v>
      </c>
      <c r="K82" s="31">
        <v>338.25</v>
      </c>
      <c r="L82" s="31">
        <v>332.5</v>
      </c>
      <c r="M82" s="31">
        <v>25.188890000000001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112.05</v>
      </c>
      <c r="D83" s="38">
        <v>112.53333333333335</v>
      </c>
      <c r="E83" s="38">
        <v>111.06666666666669</v>
      </c>
      <c r="F83" s="38">
        <v>110.08333333333334</v>
      </c>
      <c r="G83" s="38">
        <v>108.61666666666669</v>
      </c>
      <c r="H83" s="38">
        <v>113.51666666666669</v>
      </c>
      <c r="I83" s="38">
        <v>114.98333333333336</v>
      </c>
      <c r="J83" s="38">
        <v>115.9666666666667</v>
      </c>
      <c r="K83" s="31">
        <v>114</v>
      </c>
      <c r="L83" s="31">
        <v>111.55</v>
      </c>
      <c r="M83" s="31">
        <v>138.72166999999999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1239.3499999999999</v>
      </c>
      <c r="D84" s="38">
        <v>1232.2833333333335</v>
      </c>
      <c r="E84" s="38">
        <v>1218.116666666667</v>
      </c>
      <c r="F84" s="38">
        <v>1196.8833333333334</v>
      </c>
      <c r="G84" s="38">
        <v>1182.7166666666669</v>
      </c>
      <c r="H84" s="38">
        <v>1253.5166666666671</v>
      </c>
      <c r="I84" s="38">
        <v>1267.6833333333336</v>
      </c>
      <c r="J84" s="38">
        <v>1288.9166666666672</v>
      </c>
      <c r="K84" s="31">
        <v>1246.45</v>
      </c>
      <c r="L84" s="31">
        <v>1211.05</v>
      </c>
      <c r="M84" s="31">
        <v>4.02752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1036.4000000000001</v>
      </c>
      <c r="D85" s="38">
        <v>1041.0666666666666</v>
      </c>
      <c r="E85" s="38">
        <v>1025.5333333333333</v>
      </c>
      <c r="F85" s="38">
        <v>1014.6666666666667</v>
      </c>
      <c r="G85" s="38">
        <v>999.13333333333344</v>
      </c>
      <c r="H85" s="38">
        <v>1051.9333333333332</v>
      </c>
      <c r="I85" s="38">
        <v>1067.4666666666665</v>
      </c>
      <c r="J85" s="38">
        <v>1078.333333333333</v>
      </c>
      <c r="K85" s="31">
        <v>1056.5999999999999</v>
      </c>
      <c r="L85" s="31">
        <v>1030.2</v>
      </c>
      <c r="M85" s="31">
        <v>10.560309999999999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1648.4</v>
      </c>
      <c r="D86" s="38">
        <v>1640.6166666666668</v>
      </c>
      <c r="E86" s="38">
        <v>1624.2833333333335</v>
      </c>
      <c r="F86" s="38">
        <v>1600.1666666666667</v>
      </c>
      <c r="G86" s="38">
        <v>1583.8333333333335</v>
      </c>
      <c r="H86" s="38">
        <v>1664.7333333333336</v>
      </c>
      <c r="I86" s="38">
        <v>1681.0666666666666</v>
      </c>
      <c r="J86" s="38">
        <v>1705.1833333333336</v>
      </c>
      <c r="K86" s="31">
        <v>1656.95</v>
      </c>
      <c r="L86" s="31">
        <v>1616.5</v>
      </c>
      <c r="M86" s="31">
        <v>6.1193099999999996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1813.05</v>
      </c>
      <c r="D87" s="38">
        <v>1815.3</v>
      </c>
      <c r="E87" s="38">
        <v>1787.8</v>
      </c>
      <c r="F87" s="38">
        <v>1762.55</v>
      </c>
      <c r="G87" s="38">
        <v>1735.05</v>
      </c>
      <c r="H87" s="38">
        <v>1840.55</v>
      </c>
      <c r="I87" s="38">
        <v>1868.05</v>
      </c>
      <c r="J87" s="38">
        <v>1893.3</v>
      </c>
      <c r="K87" s="31">
        <v>1842.8</v>
      </c>
      <c r="L87" s="31">
        <v>1790.05</v>
      </c>
      <c r="M87" s="31">
        <v>7.79732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466.95</v>
      </c>
      <c r="D88" s="38">
        <v>466.66666666666669</v>
      </c>
      <c r="E88" s="38">
        <v>462.38333333333338</v>
      </c>
      <c r="F88" s="38">
        <v>457.81666666666672</v>
      </c>
      <c r="G88" s="38">
        <v>453.53333333333342</v>
      </c>
      <c r="H88" s="38">
        <v>471.23333333333335</v>
      </c>
      <c r="I88" s="38">
        <v>475.51666666666665</v>
      </c>
      <c r="J88" s="38">
        <v>480.08333333333331</v>
      </c>
      <c r="K88" s="31">
        <v>470.95</v>
      </c>
      <c r="L88" s="31">
        <v>462.1</v>
      </c>
      <c r="M88" s="31">
        <v>11.094200000000001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3885.25</v>
      </c>
      <c r="D89" s="38">
        <v>3884.7166666666667</v>
      </c>
      <c r="E89" s="38">
        <v>3850.5333333333333</v>
      </c>
      <c r="F89" s="38">
        <v>3815.8166666666666</v>
      </c>
      <c r="G89" s="38">
        <v>3781.6333333333332</v>
      </c>
      <c r="H89" s="38">
        <v>3919.4333333333334</v>
      </c>
      <c r="I89" s="38">
        <v>3953.6166666666668</v>
      </c>
      <c r="J89" s="38">
        <v>3988.3333333333335</v>
      </c>
      <c r="K89" s="31">
        <v>3918.9</v>
      </c>
      <c r="L89" s="31">
        <v>3850</v>
      </c>
      <c r="M89" s="31">
        <v>9.4815100000000001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1296.7</v>
      </c>
      <c r="D90" s="38">
        <v>1299.75</v>
      </c>
      <c r="E90" s="38">
        <v>1287.55</v>
      </c>
      <c r="F90" s="38">
        <v>1278.3999999999999</v>
      </c>
      <c r="G90" s="38">
        <v>1266.1999999999998</v>
      </c>
      <c r="H90" s="38">
        <v>1308.9000000000001</v>
      </c>
      <c r="I90" s="38">
        <v>1321.1</v>
      </c>
      <c r="J90" s="38">
        <v>1330.2500000000002</v>
      </c>
      <c r="K90" s="31">
        <v>1311.95</v>
      </c>
      <c r="L90" s="31">
        <v>1290.5999999999999</v>
      </c>
      <c r="M90" s="31">
        <v>6.9974100000000004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1112.9000000000001</v>
      </c>
      <c r="D91" s="38">
        <v>1117.2</v>
      </c>
      <c r="E91" s="38">
        <v>1106.7</v>
      </c>
      <c r="F91" s="38">
        <v>1100.5</v>
      </c>
      <c r="G91" s="38">
        <v>1090</v>
      </c>
      <c r="H91" s="38">
        <v>1123.4000000000001</v>
      </c>
      <c r="I91" s="38">
        <v>1133.9000000000001</v>
      </c>
      <c r="J91" s="38">
        <v>1140.1000000000001</v>
      </c>
      <c r="K91" s="31">
        <v>1127.7</v>
      </c>
      <c r="L91" s="31">
        <v>1111</v>
      </c>
      <c r="M91" s="31">
        <v>26.72505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2497.5500000000002</v>
      </c>
      <c r="D92" s="38">
        <v>2497</v>
      </c>
      <c r="E92" s="38">
        <v>2450.5500000000002</v>
      </c>
      <c r="F92" s="38">
        <v>2403.5500000000002</v>
      </c>
      <c r="G92" s="38">
        <v>2357.1000000000004</v>
      </c>
      <c r="H92" s="38">
        <v>2544</v>
      </c>
      <c r="I92" s="38">
        <v>2590.4499999999998</v>
      </c>
      <c r="J92" s="38">
        <v>2637.45</v>
      </c>
      <c r="K92" s="31">
        <v>2543.4499999999998</v>
      </c>
      <c r="L92" s="31">
        <v>2450</v>
      </c>
      <c r="M92" s="31">
        <v>12.054309999999999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1678.4</v>
      </c>
      <c r="D93" s="38">
        <v>1677.7166666666665</v>
      </c>
      <c r="E93" s="38">
        <v>1670.7833333333328</v>
      </c>
      <c r="F93" s="38">
        <v>1663.1666666666663</v>
      </c>
      <c r="G93" s="38">
        <v>1656.2333333333327</v>
      </c>
      <c r="H93" s="38">
        <v>1685.333333333333</v>
      </c>
      <c r="I93" s="38">
        <v>1692.2666666666669</v>
      </c>
      <c r="J93" s="38">
        <v>1699.8833333333332</v>
      </c>
      <c r="K93" s="31">
        <v>1684.65</v>
      </c>
      <c r="L93" s="31">
        <v>1670.1</v>
      </c>
      <c r="M93" s="31">
        <v>160.89722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653.15</v>
      </c>
      <c r="D94" s="38">
        <v>653.13333333333333</v>
      </c>
      <c r="E94" s="38">
        <v>646.06666666666661</v>
      </c>
      <c r="F94" s="38">
        <v>638.98333333333323</v>
      </c>
      <c r="G94" s="38">
        <v>631.91666666666652</v>
      </c>
      <c r="H94" s="38">
        <v>660.2166666666667</v>
      </c>
      <c r="I94" s="38">
        <v>667.28333333333353</v>
      </c>
      <c r="J94" s="38">
        <v>674.36666666666679</v>
      </c>
      <c r="K94" s="31">
        <v>660.2</v>
      </c>
      <c r="L94" s="31">
        <v>646.04999999999995</v>
      </c>
      <c r="M94" s="31">
        <v>77.818359999999998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3134.05</v>
      </c>
      <c r="D95" s="38">
        <v>3126.3666666666668</v>
      </c>
      <c r="E95" s="38">
        <v>3097.7333333333336</v>
      </c>
      <c r="F95" s="38">
        <v>3061.416666666667</v>
      </c>
      <c r="G95" s="38">
        <v>3032.7833333333338</v>
      </c>
      <c r="H95" s="38">
        <v>3162.6833333333334</v>
      </c>
      <c r="I95" s="38">
        <v>3191.3166666666666</v>
      </c>
      <c r="J95" s="38">
        <v>3227.6333333333332</v>
      </c>
      <c r="K95" s="31">
        <v>3155</v>
      </c>
      <c r="L95" s="31">
        <v>3090.05</v>
      </c>
      <c r="M95" s="31">
        <v>7.8454100000000002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432.95</v>
      </c>
      <c r="D96" s="38">
        <v>434</v>
      </c>
      <c r="E96" s="38">
        <v>430.45</v>
      </c>
      <c r="F96" s="38">
        <v>427.95</v>
      </c>
      <c r="G96" s="38">
        <v>424.4</v>
      </c>
      <c r="H96" s="38">
        <v>436.5</v>
      </c>
      <c r="I96" s="38">
        <v>440.04999999999995</v>
      </c>
      <c r="J96" s="38">
        <v>442.55</v>
      </c>
      <c r="K96" s="31">
        <v>437.55</v>
      </c>
      <c r="L96" s="31">
        <v>431.5</v>
      </c>
      <c r="M96" s="31">
        <v>33.995809999999999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300.95</v>
      </c>
      <c r="D97" s="38">
        <v>301.73333333333335</v>
      </c>
      <c r="E97" s="38">
        <v>298.9666666666667</v>
      </c>
      <c r="F97" s="38">
        <v>296.98333333333335</v>
      </c>
      <c r="G97" s="38">
        <v>294.2166666666667</v>
      </c>
      <c r="H97" s="38">
        <v>303.7166666666667</v>
      </c>
      <c r="I97" s="38">
        <v>306.48333333333335</v>
      </c>
      <c r="J97" s="38">
        <v>308.4666666666667</v>
      </c>
      <c r="K97" s="31">
        <v>304.5</v>
      </c>
      <c r="L97" s="31">
        <v>299.75</v>
      </c>
      <c r="M97" s="31">
        <v>26.193349999999999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2580.25</v>
      </c>
      <c r="D98" s="38">
        <v>2587.0666666666666</v>
      </c>
      <c r="E98" s="38">
        <v>2568.1833333333334</v>
      </c>
      <c r="F98" s="38">
        <v>2556.1166666666668</v>
      </c>
      <c r="G98" s="38">
        <v>2537.2333333333336</v>
      </c>
      <c r="H98" s="38">
        <v>2599.1333333333332</v>
      </c>
      <c r="I98" s="38">
        <v>2618.0166666666664</v>
      </c>
      <c r="J98" s="38">
        <v>2630.083333333333</v>
      </c>
      <c r="K98" s="31">
        <v>2605.9499999999998</v>
      </c>
      <c r="L98" s="31">
        <v>2575</v>
      </c>
      <c r="M98" s="31">
        <v>17.77469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316.55</v>
      </c>
      <c r="D99" s="38">
        <v>315.84999999999997</v>
      </c>
      <c r="E99" s="38">
        <v>313.69999999999993</v>
      </c>
      <c r="F99" s="38">
        <v>310.84999999999997</v>
      </c>
      <c r="G99" s="38">
        <v>308.69999999999993</v>
      </c>
      <c r="H99" s="38">
        <v>318.69999999999993</v>
      </c>
      <c r="I99" s="38">
        <v>320.84999999999991</v>
      </c>
      <c r="J99" s="38">
        <v>323.69999999999993</v>
      </c>
      <c r="K99" s="31">
        <v>318</v>
      </c>
      <c r="L99" s="31">
        <v>313</v>
      </c>
      <c r="M99" s="31">
        <v>7.6334900000000001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42030.45</v>
      </c>
      <c r="D100" s="38">
        <v>42118.816666666666</v>
      </c>
      <c r="E100" s="38">
        <v>41537.683333333334</v>
      </c>
      <c r="F100" s="38">
        <v>41044.916666666672</v>
      </c>
      <c r="G100" s="38">
        <v>40463.78333333334</v>
      </c>
      <c r="H100" s="38">
        <v>42611.583333333328</v>
      </c>
      <c r="I100" s="38">
        <v>43192.71666666666</v>
      </c>
      <c r="J100" s="38">
        <v>43685.483333333323</v>
      </c>
      <c r="K100" s="31">
        <v>42699.95</v>
      </c>
      <c r="L100" s="31">
        <v>41626.050000000003</v>
      </c>
      <c r="M100" s="31">
        <v>1.6199999999999999E-2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992</v>
      </c>
      <c r="D101" s="38">
        <v>996.93333333333339</v>
      </c>
      <c r="E101" s="38">
        <v>985.16666666666674</v>
      </c>
      <c r="F101" s="38">
        <v>978.33333333333337</v>
      </c>
      <c r="G101" s="38">
        <v>966.56666666666672</v>
      </c>
      <c r="H101" s="38">
        <v>1003.7666666666668</v>
      </c>
      <c r="I101" s="38">
        <v>1015.5333333333334</v>
      </c>
      <c r="J101" s="38">
        <v>1022.3666666666668</v>
      </c>
      <c r="K101" s="31">
        <v>1008.7</v>
      </c>
      <c r="L101" s="31">
        <v>990.1</v>
      </c>
      <c r="M101" s="31">
        <v>216.87719000000001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1387.5</v>
      </c>
      <c r="D102" s="38">
        <v>1391.7</v>
      </c>
      <c r="E102" s="38">
        <v>1373.4</v>
      </c>
      <c r="F102" s="38">
        <v>1359.3</v>
      </c>
      <c r="G102" s="38">
        <v>1341</v>
      </c>
      <c r="H102" s="38">
        <v>1405.8000000000002</v>
      </c>
      <c r="I102" s="38">
        <v>1424.1</v>
      </c>
      <c r="J102" s="38">
        <v>1438.2000000000003</v>
      </c>
      <c r="K102" s="31">
        <v>1410</v>
      </c>
      <c r="L102" s="31">
        <v>1377.6</v>
      </c>
      <c r="M102" s="31">
        <v>4.8464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570.20000000000005</v>
      </c>
      <c r="D103" s="38">
        <v>564.83333333333337</v>
      </c>
      <c r="E103" s="38">
        <v>556.66666666666674</v>
      </c>
      <c r="F103" s="38">
        <v>543.13333333333333</v>
      </c>
      <c r="G103" s="38">
        <v>534.9666666666667</v>
      </c>
      <c r="H103" s="38">
        <v>578.36666666666679</v>
      </c>
      <c r="I103" s="38">
        <v>586.53333333333353</v>
      </c>
      <c r="J103" s="38">
        <v>600.06666666666683</v>
      </c>
      <c r="K103" s="31">
        <v>573</v>
      </c>
      <c r="L103" s="31">
        <v>551.29999999999995</v>
      </c>
      <c r="M103" s="31">
        <v>25.60127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7.9</v>
      </c>
      <c r="D104" s="38">
        <v>7.9833333333333343</v>
      </c>
      <c r="E104" s="38">
        <v>7.7666666666666693</v>
      </c>
      <c r="F104" s="38">
        <v>7.6333333333333346</v>
      </c>
      <c r="G104" s="38">
        <v>7.4166666666666696</v>
      </c>
      <c r="H104" s="38">
        <v>8.1166666666666689</v>
      </c>
      <c r="I104" s="38">
        <v>8.3333333333333339</v>
      </c>
      <c r="J104" s="38">
        <v>8.4666666666666686</v>
      </c>
      <c r="K104" s="31">
        <v>8.1999999999999993</v>
      </c>
      <c r="L104" s="31">
        <v>7.85</v>
      </c>
      <c r="M104" s="31">
        <v>2010.7632699999999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83.7</v>
      </c>
      <c r="D105" s="38">
        <v>84.1</v>
      </c>
      <c r="E105" s="38">
        <v>82.699999999999989</v>
      </c>
      <c r="F105" s="38">
        <v>81.699999999999989</v>
      </c>
      <c r="G105" s="38">
        <v>80.299999999999983</v>
      </c>
      <c r="H105" s="38">
        <v>85.1</v>
      </c>
      <c r="I105" s="38">
        <v>86.5</v>
      </c>
      <c r="J105" s="38">
        <v>87.5</v>
      </c>
      <c r="K105" s="31">
        <v>85.5</v>
      </c>
      <c r="L105" s="31">
        <v>83.1</v>
      </c>
      <c r="M105" s="31">
        <v>527.48590000000002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470.55</v>
      </c>
      <c r="D106" s="38">
        <v>477.14999999999992</v>
      </c>
      <c r="E106" s="38">
        <v>460.29999999999984</v>
      </c>
      <c r="F106" s="38">
        <v>450.0499999999999</v>
      </c>
      <c r="G106" s="38">
        <v>433.19999999999982</v>
      </c>
      <c r="H106" s="38">
        <v>487.39999999999986</v>
      </c>
      <c r="I106" s="38">
        <v>504.24999999999989</v>
      </c>
      <c r="J106" s="38">
        <v>514.49999999999989</v>
      </c>
      <c r="K106" s="31">
        <v>494</v>
      </c>
      <c r="L106" s="31">
        <v>466.9</v>
      </c>
      <c r="M106" s="31">
        <v>43.120469999999997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391.6</v>
      </c>
      <c r="D107" s="38">
        <v>391.26666666666665</v>
      </c>
      <c r="E107" s="38">
        <v>387.33333333333331</v>
      </c>
      <c r="F107" s="38">
        <v>383.06666666666666</v>
      </c>
      <c r="G107" s="38">
        <v>379.13333333333333</v>
      </c>
      <c r="H107" s="38">
        <v>395.5333333333333</v>
      </c>
      <c r="I107" s="38">
        <v>399.4666666666667</v>
      </c>
      <c r="J107" s="38">
        <v>403.73333333333329</v>
      </c>
      <c r="K107" s="31">
        <v>395.2</v>
      </c>
      <c r="L107" s="31">
        <v>387</v>
      </c>
      <c r="M107" s="31">
        <v>31.30735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335.9</v>
      </c>
      <c r="D108" s="38">
        <v>333.81666666666666</v>
      </c>
      <c r="E108" s="38">
        <v>330.73333333333335</v>
      </c>
      <c r="F108" s="38">
        <v>325.56666666666666</v>
      </c>
      <c r="G108" s="38">
        <v>322.48333333333335</v>
      </c>
      <c r="H108" s="38">
        <v>338.98333333333335</v>
      </c>
      <c r="I108" s="38">
        <v>342.06666666666672</v>
      </c>
      <c r="J108" s="38">
        <v>347.23333333333335</v>
      </c>
      <c r="K108" s="31">
        <v>336.9</v>
      </c>
      <c r="L108" s="31">
        <v>328.65</v>
      </c>
      <c r="M108" s="31">
        <v>22.898060000000001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2670.65</v>
      </c>
      <c r="D109" s="38">
        <v>2675.0666666666671</v>
      </c>
      <c r="E109" s="38">
        <v>2646.233333333334</v>
      </c>
      <c r="F109" s="38">
        <v>2621.8166666666671</v>
      </c>
      <c r="G109" s="38">
        <v>2592.983333333334</v>
      </c>
      <c r="H109" s="38">
        <v>2699.483333333334</v>
      </c>
      <c r="I109" s="38">
        <v>2728.3166666666671</v>
      </c>
      <c r="J109" s="38">
        <v>2752.733333333334</v>
      </c>
      <c r="K109" s="31">
        <v>2703.9</v>
      </c>
      <c r="L109" s="31">
        <v>2650.65</v>
      </c>
      <c r="M109" s="31">
        <v>2.3571599999999999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1435.7</v>
      </c>
      <c r="D110" s="38">
        <v>1426.8000000000002</v>
      </c>
      <c r="E110" s="38">
        <v>1414.2000000000003</v>
      </c>
      <c r="F110" s="38">
        <v>1392.7</v>
      </c>
      <c r="G110" s="38">
        <v>1380.1000000000001</v>
      </c>
      <c r="H110" s="38">
        <v>1448.3000000000004</v>
      </c>
      <c r="I110" s="38">
        <v>1460.9000000000003</v>
      </c>
      <c r="J110" s="38">
        <v>1482.4000000000005</v>
      </c>
      <c r="K110" s="31">
        <v>1439.4</v>
      </c>
      <c r="L110" s="31">
        <v>1405.3</v>
      </c>
      <c r="M110" s="31">
        <v>27.38185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169.45</v>
      </c>
      <c r="D111" s="38">
        <v>170</v>
      </c>
      <c r="E111" s="38">
        <v>168.1</v>
      </c>
      <c r="F111" s="38">
        <v>166.75</v>
      </c>
      <c r="G111" s="38">
        <v>164.85</v>
      </c>
      <c r="H111" s="38">
        <v>171.35</v>
      </c>
      <c r="I111" s="38">
        <v>173.24999999999997</v>
      </c>
      <c r="J111" s="38">
        <v>174.6</v>
      </c>
      <c r="K111" s="31">
        <v>171.9</v>
      </c>
      <c r="L111" s="31">
        <v>168.65</v>
      </c>
      <c r="M111" s="31">
        <v>44.728369999999998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1336.6</v>
      </c>
      <c r="D112" s="38">
        <v>1340.25</v>
      </c>
      <c r="E112" s="38">
        <v>1330.6</v>
      </c>
      <c r="F112" s="38">
        <v>1324.6</v>
      </c>
      <c r="G112" s="38">
        <v>1314.9499999999998</v>
      </c>
      <c r="H112" s="38">
        <v>1346.25</v>
      </c>
      <c r="I112" s="38">
        <v>1355.9</v>
      </c>
      <c r="J112" s="38">
        <v>1361.9</v>
      </c>
      <c r="K112" s="31">
        <v>1349.9</v>
      </c>
      <c r="L112" s="31">
        <v>1334.25</v>
      </c>
      <c r="M112" s="31">
        <v>88.597890000000007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99.85</v>
      </c>
      <c r="D113" s="38">
        <v>100.01666666666667</v>
      </c>
      <c r="E113" s="38">
        <v>99.333333333333329</v>
      </c>
      <c r="F113" s="38">
        <v>98.816666666666663</v>
      </c>
      <c r="G113" s="38">
        <v>98.133333333333326</v>
      </c>
      <c r="H113" s="38">
        <v>100.53333333333333</v>
      </c>
      <c r="I113" s="38">
        <v>101.21666666666667</v>
      </c>
      <c r="J113" s="38">
        <v>101.73333333333333</v>
      </c>
      <c r="K113" s="31">
        <v>100.7</v>
      </c>
      <c r="L113" s="31">
        <v>99.5</v>
      </c>
      <c r="M113" s="31">
        <v>190.73238000000001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792.5</v>
      </c>
      <c r="D114" s="38">
        <v>792.48333333333323</v>
      </c>
      <c r="E114" s="38">
        <v>786.31666666666649</v>
      </c>
      <c r="F114" s="38">
        <v>780.13333333333321</v>
      </c>
      <c r="G114" s="38">
        <v>773.96666666666647</v>
      </c>
      <c r="H114" s="38">
        <v>798.66666666666652</v>
      </c>
      <c r="I114" s="38">
        <v>804.83333333333326</v>
      </c>
      <c r="J114" s="38">
        <v>811.01666666666654</v>
      </c>
      <c r="K114" s="31">
        <v>798.65</v>
      </c>
      <c r="L114" s="31">
        <v>786.3</v>
      </c>
      <c r="M114" s="31">
        <v>1.47925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620.29999999999995</v>
      </c>
      <c r="D115" s="38">
        <v>621.88333333333333</v>
      </c>
      <c r="E115" s="38">
        <v>616.76666666666665</v>
      </c>
      <c r="F115" s="38">
        <v>613.23333333333335</v>
      </c>
      <c r="G115" s="38">
        <v>608.11666666666667</v>
      </c>
      <c r="H115" s="38">
        <v>625.41666666666663</v>
      </c>
      <c r="I115" s="38">
        <v>630.53333333333319</v>
      </c>
      <c r="J115" s="38">
        <v>634.06666666666661</v>
      </c>
      <c r="K115" s="31">
        <v>627</v>
      </c>
      <c r="L115" s="31">
        <v>618.35</v>
      </c>
      <c r="M115" s="31">
        <v>8.7513900000000007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35.1</v>
      </c>
      <c r="D116" s="38">
        <v>35.300000000000004</v>
      </c>
      <c r="E116" s="38">
        <v>34.500000000000007</v>
      </c>
      <c r="F116" s="38">
        <v>33.900000000000006</v>
      </c>
      <c r="G116" s="38">
        <v>33.100000000000009</v>
      </c>
      <c r="H116" s="38">
        <v>35.900000000000006</v>
      </c>
      <c r="I116" s="38">
        <v>36.700000000000003</v>
      </c>
      <c r="J116" s="38">
        <v>37.300000000000004</v>
      </c>
      <c r="K116" s="31">
        <v>36.1</v>
      </c>
      <c r="L116" s="31">
        <v>34.700000000000003</v>
      </c>
      <c r="M116" s="31">
        <v>899.31586000000004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471.35</v>
      </c>
      <c r="D117" s="38">
        <v>479.73333333333329</v>
      </c>
      <c r="E117" s="38">
        <v>459.76666666666659</v>
      </c>
      <c r="F117" s="38">
        <v>448.18333333333328</v>
      </c>
      <c r="G117" s="38">
        <v>428.21666666666658</v>
      </c>
      <c r="H117" s="38">
        <v>491.31666666666661</v>
      </c>
      <c r="I117" s="38">
        <v>511.2833333333333</v>
      </c>
      <c r="J117" s="38">
        <v>522.86666666666656</v>
      </c>
      <c r="K117" s="31">
        <v>499.7</v>
      </c>
      <c r="L117" s="31">
        <v>468.15</v>
      </c>
      <c r="M117" s="31">
        <v>389.76814999999999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629.35</v>
      </c>
      <c r="D118" s="38">
        <v>629.16666666666663</v>
      </c>
      <c r="E118" s="38">
        <v>625.18333333333328</v>
      </c>
      <c r="F118" s="38">
        <v>621.01666666666665</v>
      </c>
      <c r="G118" s="38">
        <v>617.0333333333333</v>
      </c>
      <c r="H118" s="38">
        <v>633.33333333333326</v>
      </c>
      <c r="I118" s="38">
        <v>637.31666666666661</v>
      </c>
      <c r="J118" s="38">
        <v>641.48333333333323</v>
      </c>
      <c r="K118" s="31">
        <v>633.15</v>
      </c>
      <c r="L118" s="31">
        <v>625</v>
      </c>
      <c r="M118" s="31">
        <v>9.9779499999999999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286.39999999999998</v>
      </c>
      <c r="D119" s="38">
        <v>287.96666666666664</v>
      </c>
      <c r="E119" s="38">
        <v>283.43333333333328</v>
      </c>
      <c r="F119" s="38">
        <v>280.46666666666664</v>
      </c>
      <c r="G119" s="38">
        <v>275.93333333333328</v>
      </c>
      <c r="H119" s="38">
        <v>290.93333333333328</v>
      </c>
      <c r="I119" s="38">
        <v>295.4666666666667</v>
      </c>
      <c r="J119" s="38">
        <v>298.43333333333328</v>
      </c>
      <c r="K119" s="31">
        <v>292.5</v>
      </c>
      <c r="L119" s="31">
        <v>285</v>
      </c>
      <c r="M119" s="31">
        <v>20.256989999999998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775.65</v>
      </c>
      <c r="D120" s="38">
        <v>779.28333333333342</v>
      </c>
      <c r="E120" s="38">
        <v>769.56666666666683</v>
      </c>
      <c r="F120" s="38">
        <v>763.48333333333346</v>
      </c>
      <c r="G120" s="38">
        <v>753.76666666666688</v>
      </c>
      <c r="H120" s="38">
        <v>785.36666666666679</v>
      </c>
      <c r="I120" s="38">
        <v>795.08333333333326</v>
      </c>
      <c r="J120" s="38">
        <v>801.16666666666674</v>
      </c>
      <c r="K120" s="31">
        <v>789</v>
      </c>
      <c r="L120" s="31">
        <v>773.2</v>
      </c>
      <c r="M120" s="31">
        <v>27.107620000000001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467</v>
      </c>
      <c r="D121" s="38">
        <v>468.0333333333333</v>
      </c>
      <c r="E121" s="38">
        <v>464.46666666666658</v>
      </c>
      <c r="F121" s="38">
        <v>461.93333333333328</v>
      </c>
      <c r="G121" s="38">
        <v>458.36666666666656</v>
      </c>
      <c r="H121" s="38">
        <v>470.56666666666661</v>
      </c>
      <c r="I121" s="38">
        <v>474.13333333333333</v>
      </c>
      <c r="J121" s="38">
        <v>476.66666666666663</v>
      </c>
      <c r="K121" s="31">
        <v>471.6</v>
      </c>
      <c r="L121" s="31">
        <v>465.5</v>
      </c>
      <c r="M121" s="31">
        <v>13.40737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1897.25</v>
      </c>
      <c r="D122" s="38">
        <v>1911.8166666666666</v>
      </c>
      <c r="E122" s="38">
        <v>1873.6333333333332</v>
      </c>
      <c r="F122" s="38">
        <v>1850.0166666666667</v>
      </c>
      <c r="G122" s="38">
        <v>1811.8333333333333</v>
      </c>
      <c r="H122" s="38">
        <v>1935.4333333333332</v>
      </c>
      <c r="I122" s="38">
        <v>1973.6166666666666</v>
      </c>
      <c r="J122" s="38">
        <v>1997.2333333333331</v>
      </c>
      <c r="K122" s="31">
        <v>1950</v>
      </c>
      <c r="L122" s="31">
        <v>1888.2</v>
      </c>
      <c r="M122" s="31">
        <v>70.330929999999995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131.69999999999999</v>
      </c>
      <c r="D123" s="38">
        <v>130.86666666666667</v>
      </c>
      <c r="E123" s="38">
        <v>128.93333333333334</v>
      </c>
      <c r="F123" s="38">
        <v>126.16666666666666</v>
      </c>
      <c r="G123" s="38">
        <v>124.23333333333332</v>
      </c>
      <c r="H123" s="38">
        <v>133.63333333333335</v>
      </c>
      <c r="I123" s="38">
        <v>135.56666666666669</v>
      </c>
      <c r="J123" s="38">
        <v>138.33333333333337</v>
      </c>
      <c r="K123" s="31">
        <v>132.80000000000001</v>
      </c>
      <c r="L123" s="31">
        <v>128.1</v>
      </c>
      <c r="M123" s="31">
        <v>127.29165999999999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2346.35</v>
      </c>
      <c r="D124" s="38">
        <v>2332.7833333333333</v>
      </c>
      <c r="E124" s="38">
        <v>2300.6166666666668</v>
      </c>
      <c r="F124" s="38">
        <v>2254.8833333333337</v>
      </c>
      <c r="G124" s="38">
        <v>2222.7166666666672</v>
      </c>
      <c r="H124" s="38">
        <v>2378.5166666666664</v>
      </c>
      <c r="I124" s="38">
        <v>2410.6833333333334</v>
      </c>
      <c r="J124" s="38">
        <v>2456.4166666666661</v>
      </c>
      <c r="K124" s="31">
        <v>2364.9499999999998</v>
      </c>
      <c r="L124" s="31">
        <v>2287.0500000000002</v>
      </c>
      <c r="M124" s="31">
        <v>1.2029099999999999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348.65</v>
      </c>
      <c r="D125" s="38">
        <v>349.31666666666666</v>
      </c>
      <c r="E125" s="38">
        <v>346.13333333333333</v>
      </c>
      <c r="F125" s="38">
        <v>343.61666666666667</v>
      </c>
      <c r="G125" s="38">
        <v>340.43333333333334</v>
      </c>
      <c r="H125" s="38">
        <v>351.83333333333331</v>
      </c>
      <c r="I125" s="38">
        <v>355.01666666666659</v>
      </c>
      <c r="J125" s="38">
        <v>357.5333333333333</v>
      </c>
      <c r="K125" s="31">
        <v>352.5</v>
      </c>
      <c r="L125" s="31">
        <v>346.8</v>
      </c>
      <c r="M125" s="31">
        <v>11.10595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390.4</v>
      </c>
      <c r="D126" s="38">
        <v>389.8</v>
      </c>
      <c r="E126" s="38">
        <v>385.6</v>
      </c>
      <c r="F126" s="38">
        <v>380.8</v>
      </c>
      <c r="G126" s="38">
        <v>376.6</v>
      </c>
      <c r="H126" s="38">
        <v>394.6</v>
      </c>
      <c r="I126" s="38">
        <v>398.79999999999995</v>
      </c>
      <c r="J126" s="38">
        <v>403.6</v>
      </c>
      <c r="K126" s="31">
        <v>394</v>
      </c>
      <c r="L126" s="31">
        <v>385</v>
      </c>
      <c r="M126" s="31">
        <v>16.739159999999998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626.65</v>
      </c>
      <c r="D127" s="38">
        <v>630.55000000000007</v>
      </c>
      <c r="E127" s="38">
        <v>621.10000000000014</v>
      </c>
      <c r="F127" s="38">
        <v>615.55000000000007</v>
      </c>
      <c r="G127" s="38">
        <v>606.10000000000014</v>
      </c>
      <c r="H127" s="38">
        <v>636.10000000000014</v>
      </c>
      <c r="I127" s="38">
        <v>645.55000000000018</v>
      </c>
      <c r="J127" s="38">
        <v>651.10000000000014</v>
      </c>
      <c r="K127" s="31">
        <v>640</v>
      </c>
      <c r="L127" s="31">
        <v>625</v>
      </c>
      <c r="M127" s="31">
        <v>9.2751400000000004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2605.25</v>
      </c>
      <c r="D128" s="38">
        <v>2609.0499999999997</v>
      </c>
      <c r="E128" s="38">
        <v>2580.0999999999995</v>
      </c>
      <c r="F128" s="38">
        <v>2554.9499999999998</v>
      </c>
      <c r="G128" s="38">
        <v>2525.9999999999995</v>
      </c>
      <c r="H128" s="38">
        <v>2634.1999999999994</v>
      </c>
      <c r="I128" s="38">
        <v>2663.1499999999992</v>
      </c>
      <c r="J128" s="38">
        <v>2688.2999999999993</v>
      </c>
      <c r="K128" s="31">
        <v>2638</v>
      </c>
      <c r="L128" s="31">
        <v>2583.9</v>
      </c>
      <c r="M128" s="31">
        <v>21.552969999999998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4879.05</v>
      </c>
      <c r="D129" s="38">
        <v>4902.55</v>
      </c>
      <c r="E129" s="38">
        <v>4842.5</v>
      </c>
      <c r="F129" s="38">
        <v>4805.95</v>
      </c>
      <c r="G129" s="38">
        <v>4745.8999999999996</v>
      </c>
      <c r="H129" s="38">
        <v>4939.1000000000004</v>
      </c>
      <c r="I129" s="38">
        <v>4999.1500000000015</v>
      </c>
      <c r="J129" s="38">
        <v>5035.7000000000007</v>
      </c>
      <c r="K129" s="31">
        <v>4962.6000000000004</v>
      </c>
      <c r="L129" s="31">
        <v>4866</v>
      </c>
      <c r="M129" s="31">
        <v>2.5426299999999999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3993.75</v>
      </c>
      <c r="D130" s="38">
        <v>4012.9166666666665</v>
      </c>
      <c r="E130" s="38">
        <v>3965.833333333333</v>
      </c>
      <c r="F130" s="38">
        <v>3937.9166666666665</v>
      </c>
      <c r="G130" s="38">
        <v>3890.833333333333</v>
      </c>
      <c r="H130" s="38">
        <v>4040.833333333333</v>
      </c>
      <c r="I130" s="38">
        <v>4087.9166666666661</v>
      </c>
      <c r="J130" s="38">
        <v>4115.833333333333</v>
      </c>
      <c r="K130" s="31">
        <v>4060</v>
      </c>
      <c r="L130" s="31">
        <v>3985</v>
      </c>
      <c r="M130" s="31">
        <v>1.7826900000000001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936.8</v>
      </c>
      <c r="D131" s="38">
        <v>938.48333333333323</v>
      </c>
      <c r="E131" s="38">
        <v>932.11666666666645</v>
      </c>
      <c r="F131" s="38">
        <v>927.43333333333317</v>
      </c>
      <c r="G131" s="38">
        <v>921.06666666666638</v>
      </c>
      <c r="H131" s="38">
        <v>943.16666666666652</v>
      </c>
      <c r="I131" s="38">
        <v>949.5333333333333</v>
      </c>
      <c r="J131" s="38">
        <v>954.21666666666658</v>
      </c>
      <c r="K131" s="31">
        <v>944.85</v>
      </c>
      <c r="L131" s="31">
        <v>933.8</v>
      </c>
      <c r="M131" s="31">
        <v>4.2186399999999997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1546.85</v>
      </c>
      <c r="D132" s="38">
        <v>1539.6000000000001</v>
      </c>
      <c r="E132" s="38">
        <v>1522.2000000000003</v>
      </c>
      <c r="F132" s="38">
        <v>1497.5500000000002</v>
      </c>
      <c r="G132" s="38">
        <v>1480.1500000000003</v>
      </c>
      <c r="H132" s="38">
        <v>1564.2500000000002</v>
      </c>
      <c r="I132" s="38">
        <v>1581.6500000000003</v>
      </c>
      <c r="J132" s="38">
        <v>1606.3000000000002</v>
      </c>
      <c r="K132" s="31">
        <v>1557</v>
      </c>
      <c r="L132" s="31">
        <v>1514.95</v>
      </c>
      <c r="M132" s="31">
        <v>21.297059999999998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321.25</v>
      </c>
      <c r="D133" s="38">
        <v>318.66666666666669</v>
      </c>
      <c r="E133" s="38">
        <v>315.33333333333337</v>
      </c>
      <c r="F133" s="38">
        <v>309.41666666666669</v>
      </c>
      <c r="G133" s="38">
        <v>306.08333333333337</v>
      </c>
      <c r="H133" s="38">
        <v>324.58333333333337</v>
      </c>
      <c r="I133" s="38">
        <v>327.91666666666674</v>
      </c>
      <c r="J133" s="38">
        <v>333.83333333333337</v>
      </c>
      <c r="K133" s="31">
        <v>322</v>
      </c>
      <c r="L133" s="31">
        <v>312.75</v>
      </c>
      <c r="M133" s="31">
        <v>33.775750000000002</v>
      </c>
      <c r="N133" s="1"/>
      <c r="O133" s="1"/>
    </row>
    <row r="134" spans="1:15" ht="12.75" customHeight="1">
      <c r="A134" s="56">
        <v>125</v>
      </c>
      <c r="B134" s="58" t="s">
        <v>1080</v>
      </c>
      <c r="C134" s="31">
        <v>1901.8</v>
      </c>
      <c r="D134" s="38">
        <v>1916.4333333333334</v>
      </c>
      <c r="E134" s="38">
        <v>1883.8666666666668</v>
      </c>
      <c r="F134" s="38">
        <v>1865.9333333333334</v>
      </c>
      <c r="G134" s="38">
        <v>1833.3666666666668</v>
      </c>
      <c r="H134" s="38">
        <v>1934.3666666666668</v>
      </c>
      <c r="I134" s="38">
        <v>1966.9333333333334</v>
      </c>
      <c r="J134" s="38">
        <v>1984.8666666666668</v>
      </c>
      <c r="K134" s="31">
        <v>1949</v>
      </c>
      <c r="L134" s="31">
        <v>1898.5</v>
      </c>
      <c r="M134" s="31">
        <v>2.19482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535.4</v>
      </c>
      <c r="D135" s="38">
        <v>535.85</v>
      </c>
      <c r="E135" s="38">
        <v>530.6</v>
      </c>
      <c r="F135" s="38">
        <v>525.79999999999995</v>
      </c>
      <c r="G135" s="38">
        <v>520.54999999999995</v>
      </c>
      <c r="H135" s="38">
        <v>540.65000000000009</v>
      </c>
      <c r="I135" s="38">
        <v>545.90000000000009</v>
      </c>
      <c r="J135" s="38">
        <v>550.70000000000016</v>
      </c>
      <c r="K135" s="31">
        <v>541.1</v>
      </c>
      <c r="L135" s="31">
        <v>531.04999999999995</v>
      </c>
      <c r="M135" s="31">
        <v>8.2271000000000001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9694.7999999999993</v>
      </c>
      <c r="D136" s="38">
        <v>9729.9333333333325</v>
      </c>
      <c r="E136" s="38">
        <v>9644.866666666665</v>
      </c>
      <c r="F136" s="38">
        <v>9594.9333333333325</v>
      </c>
      <c r="G136" s="38">
        <v>9509.866666666665</v>
      </c>
      <c r="H136" s="38">
        <v>9779.866666666665</v>
      </c>
      <c r="I136" s="38">
        <v>9864.9333333333343</v>
      </c>
      <c r="J136" s="38">
        <v>9914.866666666665</v>
      </c>
      <c r="K136" s="31">
        <v>9815</v>
      </c>
      <c r="L136" s="31">
        <v>9680</v>
      </c>
      <c r="M136" s="31">
        <v>3.5850599999999999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611.65</v>
      </c>
      <c r="D137" s="38">
        <v>608.88333333333333</v>
      </c>
      <c r="E137" s="38">
        <v>602.76666666666665</v>
      </c>
      <c r="F137" s="38">
        <v>593.88333333333333</v>
      </c>
      <c r="G137" s="38">
        <v>587.76666666666665</v>
      </c>
      <c r="H137" s="38">
        <v>617.76666666666665</v>
      </c>
      <c r="I137" s="38">
        <v>623.88333333333321</v>
      </c>
      <c r="J137" s="38">
        <v>632.76666666666665</v>
      </c>
      <c r="K137" s="31">
        <v>615</v>
      </c>
      <c r="L137" s="31">
        <v>600</v>
      </c>
      <c r="M137" s="31">
        <v>11.270049999999999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977.65</v>
      </c>
      <c r="D138" s="38">
        <v>999.9666666666667</v>
      </c>
      <c r="E138" s="38">
        <v>950.93333333333339</v>
      </c>
      <c r="F138" s="38">
        <v>924.2166666666667</v>
      </c>
      <c r="G138" s="38">
        <v>875.18333333333339</v>
      </c>
      <c r="H138" s="38">
        <v>1026.6833333333334</v>
      </c>
      <c r="I138" s="38">
        <v>1075.7166666666667</v>
      </c>
      <c r="J138" s="38">
        <v>1102.4333333333334</v>
      </c>
      <c r="K138" s="31">
        <v>1049</v>
      </c>
      <c r="L138" s="31">
        <v>973.25</v>
      </c>
      <c r="M138" s="31">
        <v>61.095849999999999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806.8</v>
      </c>
      <c r="D139" s="38">
        <v>804.94999999999993</v>
      </c>
      <c r="E139" s="38">
        <v>793.19999999999982</v>
      </c>
      <c r="F139" s="38">
        <v>779.59999999999991</v>
      </c>
      <c r="G139" s="38">
        <v>767.8499999999998</v>
      </c>
      <c r="H139" s="38">
        <v>818.54999999999984</v>
      </c>
      <c r="I139" s="38">
        <v>830.30000000000007</v>
      </c>
      <c r="J139" s="38">
        <v>843.89999999999986</v>
      </c>
      <c r="K139" s="31">
        <v>816.7</v>
      </c>
      <c r="L139" s="31">
        <v>791.35</v>
      </c>
      <c r="M139" s="31">
        <v>4.6028599999999997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97.05</v>
      </c>
      <c r="D140" s="38">
        <v>97</v>
      </c>
      <c r="E140" s="38">
        <v>96.6</v>
      </c>
      <c r="F140" s="38">
        <v>96.149999999999991</v>
      </c>
      <c r="G140" s="38">
        <v>95.749999999999986</v>
      </c>
      <c r="H140" s="38">
        <v>97.45</v>
      </c>
      <c r="I140" s="38">
        <v>97.850000000000009</v>
      </c>
      <c r="J140" s="38">
        <v>98.300000000000011</v>
      </c>
      <c r="K140" s="31">
        <v>97.4</v>
      </c>
      <c r="L140" s="31">
        <v>96.55</v>
      </c>
      <c r="M140" s="31">
        <v>91.530079999999998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2272.6</v>
      </c>
      <c r="D141" s="38">
        <v>2274.1333333333332</v>
      </c>
      <c r="E141" s="38">
        <v>2217.4166666666665</v>
      </c>
      <c r="F141" s="38">
        <v>2162.2333333333331</v>
      </c>
      <c r="G141" s="38">
        <v>2105.5166666666664</v>
      </c>
      <c r="H141" s="38">
        <v>2329.3166666666666</v>
      </c>
      <c r="I141" s="38">
        <v>2386.0333333333338</v>
      </c>
      <c r="J141" s="38">
        <v>2441.2166666666667</v>
      </c>
      <c r="K141" s="31">
        <v>2330.85</v>
      </c>
      <c r="L141" s="31">
        <v>2218.9499999999998</v>
      </c>
      <c r="M141" s="31">
        <v>13.411580000000001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102723.5</v>
      </c>
      <c r="D142" s="38">
        <v>102553.40000000001</v>
      </c>
      <c r="E142" s="38">
        <v>101920.10000000002</v>
      </c>
      <c r="F142" s="38">
        <v>101116.70000000001</v>
      </c>
      <c r="G142" s="38">
        <v>100483.40000000002</v>
      </c>
      <c r="H142" s="38">
        <v>103356.80000000002</v>
      </c>
      <c r="I142" s="38">
        <v>103990.1</v>
      </c>
      <c r="J142" s="38">
        <v>104793.50000000001</v>
      </c>
      <c r="K142" s="31">
        <v>103186.7</v>
      </c>
      <c r="L142" s="31">
        <v>101750</v>
      </c>
      <c r="M142" s="31">
        <v>4.02E-2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57.95</v>
      </c>
      <c r="D143" s="38">
        <v>58.133333333333326</v>
      </c>
      <c r="E143" s="38">
        <v>57.616666666666653</v>
      </c>
      <c r="F143" s="38">
        <v>57.283333333333324</v>
      </c>
      <c r="G143" s="38">
        <v>56.766666666666652</v>
      </c>
      <c r="H143" s="38">
        <v>58.466666666666654</v>
      </c>
      <c r="I143" s="38">
        <v>58.983333333333334</v>
      </c>
      <c r="J143" s="38">
        <v>59.316666666666656</v>
      </c>
      <c r="K143" s="31">
        <v>58.65</v>
      </c>
      <c r="L143" s="31">
        <v>57.8</v>
      </c>
      <c r="M143" s="31">
        <v>158.82171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1296.75</v>
      </c>
      <c r="D144" s="38">
        <v>1289.75</v>
      </c>
      <c r="E144" s="38">
        <v>1279</v>
      </c>
      <c r="F144" s="38">
        <v>1261.25</v>
      </c>
      <c r="G144" s="38">
        <v>1250.5</v>
      </c>
      <c r="H144" s="38">
        <v>1307.5</v>
      </c>
      <c r="I144" s="38">
        <v>1318.25</v>
      </c>
      <c r="J144" s="38">
        <v>1336</v>
      </c>
      <c r="K144" s="31">
        <v>1300.5</v>
      </c>
      <c r="L144" s="31">
        <v>1272</v>
      </c>
      <c r="M144" s="31">
        <v>2.80464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4568.05</v>
      </c>
      <c r="D145" s="38">
        <v>4595.7</v>
      </c>
      <c r="E145" s="38">
        <v>4532.3999999999996</v>
      </c>
      <c r="F145" s="38">
        <v>4496.75</v>
      </c>
      <c r="G145" s="38">
        <v>4433.45</v>
      </c>
      <c r="H145" s="38">
        <v>4631.3499999999995</v>
      </c>
      <c r="I145" s="38">
        <v>4694.6500000000005</v>
      </c>
      <c r="J145" s="38">
        <v>4730.2999999999993</v>
      </c>
      <c r="K145" s="31">
        <v>4659</v>
      </c>
      <c r="L145" s="31">
        <v>4560.05</v>
      </c>
      <c r="M145" s="31">
        <v>1.2746299999999999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4422.5</v>
      </c>
      <c r="D146" s="38">
        <v>4401.9666666666662</v>
      </c>
      <c r="E146" s="38">
        <v>4376.5333333333328</v>
      </c>
      <c r="F146" s="38">
        <v>4330.5666666666666</v>
      </c>
      <c r="G146" s="38">
        <v>4305.1333333333332</v>
      </c>
      <c r="H146" s="38">
        <v>4447.9333333333325</v>
      </c>
      <c r="I146" s="38">
        <v>4473.366666666665</v>
      </c>
      <c r="J146" s="38">
        <v>4519.3333333333321</v>
      </c>
      <c r="K146" s="31">
        <v>4427.3999999999996</v>
      </c>
      <c r="L146" s="31">
        <v>4356</v>
      </c>
      <c r="M146" s="31">
        <v>3.3016100000000002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22820.1</v>
      </c>
      <c r="D147" s="38">
        <v>22858.816666666666</v>
      </c>
      <c r="E147" s="38">
        <v>22669.033333333333</v>
      </c>
      <c r="F147" s="38">
        <v>22517.966666666667</v>
      </c>
      <c r="G147" s="38">
        <v>22328.183333333334</v>
      </c>
      <c r="H147" s="38">
        <v>23009.883333333331</v>
      </c>
      <c r="I147" s="38">
        <v>23199.666666666664</v>
      </c>
      <c r="J147" s="38">
        <v>23350.73333333333</v>
      </c>
      <c r="K147" s="31">
        <v>23048.6</v>
      </c>
      <c r="L147" s="31">
        <v>22707.75</v>
      </c>
      <c r="M147" s="31">
        <v>0.42081000000000002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49.9</v>
      </c>
      <c r="D148" s="38">
        <v>49.533333333333331</v>
      </c>
      <c r="E148" s="38">
        <v>47.766666666666666</v>
      </c>
      <c r="F148" s="38">
        <v>45.633333333333333</v>
      </c>
      <c r="G148" s="38">
        <v>43.866666666666667</v>
      </c>
      <c r="H148" s="38">
        <v>51.666666666666664</v>
      </c>
      <c r="I148" s="38">
        <v>53.43333333333333</v>
      </c>
      <c r="J148" s="38">
        <v>55.566666666666663</v>
      </c>
      <c r="K148" s="31">
        <v>51.3</v>
      </c>
      <c r="L148" s="31">
        <v>47.4</v>
      </c>
      <c r="M148" s="31">
        <v>500.26661000000001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111</v>
      </c>
      <c r="D149" s="38">
        <v>110.95</v>
      </c>
      <c r="E149" s="38">
        <v>110.4</v>
      </c>
      <c r="F149" s="38">
        <v>109.8</v>
      </c>
      <c r="G149" s="38">
        <v>109.25</v>
      </c>
      <c r="H149" s="38">
        <v>111.55000000000001</v>
      </c>
      <c r="I149" s="38">
        <v>112.1</v>
      </c>
      <c r="J149" s="38">
        <v>112.70000000000002</v>
      </c>
      <c r="K149" s="31">
        <v>111.5</v>
      </c>
      <c r="L149" s="31">
        <v>110.35</v>
      </c>
      <c r="M149" s="31">
        <v>43.658990000000003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195.9</v>
      </c>
      <c r="D150" s="38">
        <v>195.2833333333333</v>
      </c>
      <c r="E150" s="38">
        <v>193.56666666666661</v>
      </c>
      <c r="F150" s="38">
        <v>191.23333333333329</v>
      </c>
      <c r="G150" s="38">
        <v>189.51666666666659</v>
      </c>
      <c r="H150" s="38">
        <v>197.61666666666662</v>
      </c>
      <c r="I150" s="38">
        <v>199.33333333333331</v>
      </c>
      <c r="J150" s="38">
        <v>201.66666666666663</v>
      </c>
      <c r="K150" s="31">
        <v>197</v>
      </c>
      <c r="L150" s="31">
        <v>192.95</v>
      </c>
      <c r="M150" s="31">
        <v>99.817880000000002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145</v>
      </c>
      <c r="D151" s="38">
        <v>144.70000000000002</v>
      </c>
      <c r="E151" s="38">
        <v>143.85000000000002</v>
      </c>
      <c r="F151" s="38">
        <v>142.70000000000002</v>
      </c>
      <c r="G151" s="38">
        <v>141.85000000000002</v>
      </c>
      <c r="H151" s="38">
        <v>145.85000000000002</v>
      </c>
      <c r="I151" s="38">
        <v>146.69999999999999</v>
      </c>
      <c r="J151" s="38">
        <v>147.85000000000002</v>
      </c>
      <c r="K151" s="31">
        <v>145.55000000000001</v>
      </c>
      <c r="L151" s="31">
        <v>143.55000000000001</v>
      </c>
      <c r="M151" s="31">
        <v>32.252429999999997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1067.3</v>
      </c>
      <c r="D152" s="38">
        <v>1062.95</v>
      </c>
      <c r="E152" s="38">
        <v>1053.4000000000001</v>
      </c>
      <c r="F152" s="38">
        <v>1039.5</v>
      </c>
      <c r="G152" s="38">
        <v>1029.95</v>
      </c>
      <c r="H152" s="38">
        <v>1076.8500000000001</v>
      </c>
      <c r="I152" s="38">
        <v>1086.3999999999999</v>
      </c>
      <c r="J152" s="38">
        <v>1100.3000000000002</v>
      </c>
      <c r="K152" s="31">
        <v>1072.5</v>
      </c>
      <c r="L152" s="31">
        <v>1049.05</v>
      </c>
      <c r="M152" s="31">
        <v>4.6546200000000004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3850.85</v>
      </c>
      <c r="D153" s="38">
        <v>3844.6166666666668</v>
      </c>
      <c r="E153" s="38">
        <v>3801.2333333333336</v>
      </c>
      <c r="F153" s="38">
        <v>3751.6166666666668</v>
      </c>
      <c r="G153" s="38">
        <v>3708.2333333333336</v>
      </c>
      <c r="H153" s="38">
        <v>3894.2333333333336</v>
      </c>
      <c r="I153" s="38">
        <v>3937.6166666666668</v>
      </c>
      <c r="J153" s="38">
        <v>3987.2333333333336</v>
      </c>
      <c r="K153" s="31">
        <v>3888</v>
      </c>
      <c r="L153" s="31">
        <v>3795</v>
      </c>
      <c r="M153" s="31">
        <v>0.59289999999999998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258.85000000000002</v>
      </c>
      <c r="D154" s="38">
        <v>259.41666666666669</v>
      </c>
      <c r="E154" s="38">
        <v>257.48333333333335</v>
      </c>
      <c r="F154" s="38">
        <v>256.11666666666667</v>
      </c>
      <c r="G154" s="38">
        <v>254.18333333333334</v>
      </c>
      <c r="H154" s="38">
        <v>260.78333333333336</v>
      </c>
      <c r="I154" s="38">
        <v>262.71666666666664</v>
      </c>
      <c r="J154" s="38">
        <v>264.08333333333337</v>
      </c>
      <c r="K154" s="31">
        <v>261.35000000000002</v>
      </c>
      <c r="L154" s="31">
        <v>258.05</v>
      </c>
      <c r="M154" s="31">
        <v>7.71929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171</v>
      </c>
      <c r="D155" s="38">
        <v>171.16666666666666</v>
      </c>
      <c r="E155" s="38">
        <v>170.08333333333331</v>
      </c>
      <c r="F155" s="38">
        <v>169.16666666666666</v>
      </c>
      <c r="G155" s="38">
        <v>168.08333333333331</v>
      </c>
      <c r="H155" s="38">
        <v>172.08333333333331</v>
      </c>
      <c r="I155" s="38">
        <v>173.16666666666663</v>
      </c>
      <c r="J155" s="38">
        <v>174.08333333333331</v>
      </c>
      <c r="K155" s="31">
        <v>172.25</v>
      </c>
      <c r="L155" s="31">
        <v>170.25</v>
      </c>
      <c r="M155" s="31">
        <v>84.516310000000004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37457.5</v>
      </c>
      <c r="D156" s="38">
        <v>37319.933333333334</v>
      </c>
      <c r="E156" s="38">
        <v>36684.866666666669</v>
      </c>
      <c r="F156" s="38">
        <v>35912.233333333337</v>
      </c>
      <c r="G156" s="38">
        <v>35277.166666666672</v>
      </c>
      <c r="H156" s="38">
        <v>38092.566666666666</v>
      </c>
      <c r="I156" s="38">
        <v>38727.633333333331</v>
      </c>
      <c r="J156" s="38">
        <v>39500.266666666663</v>
      </c>
      <c r="K156" s="31">
        <v>37955</v>
      </c>
      <c r="L156" s="31">
        <v>36547.300000000003</v>
      </c>
      <c r="M156" s="31">
        <v>0.28306999999999999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1297.6500000000001</v>
      </c>
      <c r="D157" s="38">
        <v>1305.6833333333332</v>
      </c>
      <c r="E157" s="38">
        <v>1273.0666666666664</v>
      </c>
      <c r="F157" s="38">
        <v>1248.4833333333331</v>
      </c>
      <c r="G157" s="38">
        <v>1215.8666666666663</v>
      </c>
      <c r="H157" s="38">
        <v>1330.2666666666664</v>
      </c>
      <c r="I157" s="38">
        <v>1362.8833333333332</v>
      </c>
      <c r="J157" s="38">
        <v>1387.4666666666665</v>
      </c>
      <c r="K157" s="31">
        <v>1338.3</v>
      </c>
      <c r="L157" s="31">
        <v>1281.0999999999999</v>
      </c>
      <c r="M157" s="31">
        <v>4.1100700000000003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802</v>
      </c>
      <c r="D158" s="38">
        <v>818.51666666666677</v>
      </c>
      <c r="E158" s="38">
        <v>779.48333333333358</v>
      </c>
      <c r="F158" s="38">
        <v>756.96666666666681</v>
      </c>
      <c r="G158" s="38">
        <v>717.93333333333362</v>
      </c>
      <c r="H158" s="38">
        <v>841.03333333333353</v>
      </c>
      <c r="I158" s="38">
        <v>880.06666666666661</v>
      </c>
      <c r="J158" s="38">
        <v>902.58333333333348</v>
      </c>
      <c r="K158" s="31">
        <v>857.55</v>
      </c>
      <c r="L158" s="31">
        <v>796</v>
      </c>
      <c r="M158" s="31">
        <v>83.95335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991.8</v>
      </c>
      <c r="D159" s="38">
        <v>999.61666666666667</v>
      </c>
      <c r="E159" s="38">
        <v>980.73333333333335</v>
      </c>
      <c r="F159" s="38">
        <v>969.66666666666663</v>
      </c>
      <c r="G159" s="38">
        <v>950.7833333333333</v>
      </c>
      <c r="H159" s="38">
        <v>1010.6833333333334</v>
      </c>
      <c r="I159" s="38">
        <v>1029.5666666666668</v>
      </c>
      <c r="J159" s="38">
        <v>1040.6333333333334</v>
      </c>
      <c r="K159" s="31">
        <v>1018.5</v>
      </c>
      <c r="L159" s="31">
        <v>988.55</v>
      </c>
      <c r="M159" s="31">
        <v>16.789339999999999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4773.8999999999996</v>
      </c>
      <c r="D160" s="38">
        <v>4764.5666666666666</v>
      </c>
      <c r="E160" s="38">
        <v>4710.4333333333334</v>
      </c>
      <c r="F160" s="38">
        <v>4646.9666666666672</v>
      </c>
      <c r="G160" s="38">
        <v>4592.8333333333339</v>
      </c>
      <c r="H160" s="38">
        <v>4828.0333333333328</v>
      </c>
      <c r="I160" s="38">
        <v>4882.1666666666661</v>
      </c>
      <c r="J160" s="38">
        <v>4945.6333333333323</v>
      </c>
      <c r="K160" s="31">
        <v>4818.7</v>
      </c>
      <c r="L160" s="31">
        <v>4701.1000000000004</v>
      </c>
      <c r="M160" s="31">
        <v>2.9171999999999998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223.85</v>
      </c>
      <c r="D161" s="38">
        <v>223.68333333333331</v>
      </c>
      <c r="E161" s="38">
        <v>222.76666666666662</v>
      </c>
      <c r="F161" s="38">
        <v>221.68333333333331</v>
      </c>
      <c r="G161" s="38">
        <v>220.76666666666662</v>
      </c>
      <c r="H161" s="38">
        <v>224.76666666666662</v>
      </c>
      <c r="I161" s="38">
        <v>225.68333333333331</v>
      </c>
      <c r="J161" s="38">
        <v>226.76666666666662</v>
      </c>
      <c r="K161" s="31">
        <v>224.6</v>
      </c>
      <c r="L161" s="31">
        <v>222.6</v>
      </c>
      <c r="M161" s="31">
        <v>43.074890000000003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239.75</v>
      </c>
      <c r="D162" s="38">
        <v>237.63333333333333</v>
      </c>
      <c r="E162" s="38">
        <v>231.26666666666665</v>
      </c>
      <c r="F162" s="38">
        <v>222.78333333333333</v>
      </c>
      <c r="G162" s="38">
        <v>216.41666666666666</v>
      </c>
      <c r="H162" s="38">
        <v>246.11666666666665</v>
      </c>
      <c r="I162" s="38">
        <v>252.48333333333332</v>
      </c>
      <c r="J162" s="38">
        <v>260.96666666666664</v>
      </c>
      <c r="K162" s="31">
        <v>244</v>
      </c>
      <c r="L162" s="31">
        <v>229.15</v>
      </c>
      <c r="M162" s="31">
        <v>223.46370999999999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15595.25</v>
      </c>
      <c r="D163" s="38">
        <v>15568.85</v>
      </c>
      <c r="E163" s="38">
        <v>15177.7</v>
      </c>
      <c r="F163" s="38">
        <v>14760.15</v>
      </c>
      <c r="G163" s="38">
        <v>14369</v>
      </c>
      <c r="H163" s="38">
        <v>15986.400000000001</v>
      </c>
      <c r="I163" s="38">
        <v>16377.55</v>
      </c>
      <c r="J163" s="38">
        <v>16795.100000000002</v>
      </c>
      <c r="K163" s="31">
        <v>15960</v>
      </c>
      <c r="L163" s="31">
        <v>15151.3</v>
      </c>
      <c r="M163" s="31">
        <v>7.5920000000000001E-2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2651.6</v>
      </c>
      <c r="D164" s="38">
        <v>2650.9166666666665</v>
      </c>
      <c r="E164" s="38">
        <v>2636.833333333333</v>
      </c>
      <c r="F164" s="38">
        <v>2622.0666666666666</v>
      </c>
      <c r="G164" s="38">
        <v>2607.9833333333331</v>
      </c>
      <c r="H164" s="38">
        <v>2665.6833333333329</v>
      </c>
      <c r="I164" s="38">
        <v>2679.766666666666</v>
      </c>
      <c r="J164" s="38">
        <v>2694.5333333333328</v>
      </c>
      <c r="K164" s="31">
        <v>2665</v>
      </c>
      <c r="L164" s="31">
        <v>2636.15</v>
      </c>
      <c r="M164" s="31">
        <v>2.5534599999999998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3631.2</v>
      </c>
      <c r="D165" s="38">
        <v>3644.15</v>
      </c>
      <c r="E165" s="38">
        <v>3594.15</v>
      </c>
      <c r="F165" s="38">
        <v>3557.1</v>
      </c>
      <c r="G165" s="38">
        <v>3507.1</v>
      </c>
      <c r="H165" s="38">
        <v>3681.2000000000003</v>
      </c>
      <c r="I165" s="38">
        <v>3731.2000000000003</v>
      </c>
      <c r="J165" s="38">
        <v>3768.2500000000005</v>
      </c>
      <c r="K165" s="31">
        <v>3694.15</v>
      </c>
      <c r="L165" s="31">
        <v>3607.1</v>
      </c>
      <c r="M165" s="31">
        <v>1.46776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62.1</v>
      </c>
      <c r="D166" s="38">
        <v>62.6</v>
      </c>
      <c r="E166" s="38">
        <v>61.400000000000006</v>
      </c>
      <c r="F166" s="38">
        <v>60.7</v>
      </c>
      <c r="G166" s="38">
        <v>59.500000000000007</v>
      </c>
      <c r="H166" s="38">
        <v>63.300000000000004</v>
      </c>
      <c r="I166" s="38">
        <v>64.5</v>
      </c>
      <c r="J166" s="38">
        <v>65.2</v>
      </c>
      <c r="K166" s="31">
        <v>63.8</v>
      </c>
      <c r="L166" s="31">
        <v>61.9</v>
      </c>
      <c r="M166" s="31">
        <v>561.62634000000003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744.85</v>
      </c>
      <c r="D167" s="38">
        <v>745.30000000000007</v>
      </c>
      <c r="E167" s="38">
        <v>732.00000000000011</v>
      </c>
      <c r="F167" s="38">
        <v>719.15000000000009</v>
      </c>
      <c r="G167" s="38">
        <v>705.85000000000014</v>
      </c>
      <c r="H167" s="38">
        <v>758.15000000000009</v>
      </c>
      <c r="I167" s="38">
        <v>771.45</v>
      </c>
      <c r="J167" s="38">
        <v>784.30000000000007</v>
      </c>
      <c r="K167" s="31">
        <v>758.6</v>
      </c>
      <c r="L167" s="31">
        <v>732.45</v>
      </c>
      <c r="M167" s="31">
        <v>7.9142799999999998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4698.45</v>
      </c>
      <c r="D168" s="38">
        <v>4685.083333333333</v>
      </c>
      <c r="E168" s="38">
        <v>4600.1666666666661</v>
      </c>
      <c r="F168" s="38">
        <v>4501.8833333333332</v>
      </c>
      <c r="G168" s="38">
        <v>4416.9666666666662</v>
      </c>
      <c r="H168" s="38">
        <v>4783.3666666666659</v>
      </c>
      <c r="I168" s="38">
        <v>4868.2833333333319</v>
      </c>
      <c r="J168" s="38">
        <v>4966.5666666666657</v>
      </c>
      <c r="K168" s="31">
        <v>4770</v>
      </c>
      <c r="L168" s="31">
        <v>4586.8</v>
      </c>
      <c r="M168" s="31">
        <v>14.50583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368.45</v>
      </c>
      <c r="D169" s="38">
        <v>373</v>
      </c>
      <c r="E169" s="38">
        <v>361</v>
      </c>
      <c r="F169" s="38">
        <v>353.55</v>
      </c>
      <c r="G169" s="38">
        <v>341.55</v>
      </c>
      <c r="H169" s="38">
        <v>380.45</v>
      </c>
      <c r="I169" s="38">
        <v>392.45</v>
      </c>
      <c r="J169" s="38">
        <v>399.9</v>
      </c>
      <c r="K169" s="31">
        <v>385</v>
      </c>
      <c r="L169" s="31">
        <v>365.55</v>
      </c>
      <c r="M169" s="31">
        <v>48.02825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247.45</v>
      </c>
      <c r="D170" s="38">
        <v>246.15</v>
      </c>
      <c r="E170" s="38">
        <v>244.15</v>
      </c>
      <c r="F170" s="38">
        <v>240.85</v>
      </c>
      <c r="G170" s="38">
        <v>238.85</v>
      </c>
      <c r="H170" s="38">
        <v>249.45000000000002</v>
      </c>
      <c r="I170" s="38">
        <v>251.45000000000002</v>
      </c>
      <c r="J170" s="38">
        <v>254.75000000000003</v>
      </c>
      <c r="K170" s="31">
        <v>248.15</v>
      </c>
      <c r="L170" s="31">
        <v>242.85</v>
      </c>
      <c r="M170" s="31">
        <v>111.19172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548.1</v>
      </c>
      <c r="D171" s="38">
        <v>549.1</v>
      </c>
      <c r="E171" s="38">
        <v>541.40000000000009</v>
      </c>
      <c r="F171" s="38">
        <v>534.70000000000005</v>
      </c>
      <c r="G171" s="38">
        <v>527.00000000000011</v>
      </c>
      <c r="H171" s="38">
        <v>555.80000000000007</v>
      </c>
      <c r="I171" s="38">
        <v>563.50000000000011</v>
      </c>
      <c r="J171" s="38">
        <v>570.20000000000005</v>
      </c>
      <c r="K171" s="31">
        <v>556.79999999999995</v>
      </c>
      <c r="L171" s="31">
        <v>542.4</v>
      </c>
      <c r="M171" s="31">
        <v>3.4611700000000001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882.1</v>
      </c>
      <c r="D172" s="38">
        <v>892.19999999999993</v>
      </c>
      <c r="E172" s="38">
        <v>869.39999999999986</v>
      </c>
      <c r="F172" s="38">
        <v>856.69999999999993</v>
      </c>
      <c r="G172" s="38">
        <v>833.89999999999986</v>
      </c>
      <c r="H172" s="38">
        <v>904.89999999999986</v>
      </c>
      <c r="I172" s="38">
        <v>927.69999999999982</v>
      </c>
      <c r="J172" s="38">
        <v>940.39999999999986</v>
      </c>
      <c r="K172" s="31">
        <v>915</v>
      </c>
      <c r="L172" s="31">
        <v>879.5</v>
      </c>
      <c r="M172" s="31">
        <v>1.5607200000000001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172.95</v>
      </c>
      <c r="D173" s="38">
        <v>170.31666666666669</v>
      </c>
      <c r="E173" s="38">
        <v>164.98333333333338</v>
      </c>
      <c r="F173" s="38">
        <v>157.01666666666668</v>
      </c>
      <c r="G173" s="38">
        <v>151.68333333333337</v>
      </c>
      <c r="H173" s="38">
        <v>178.28333333333339</v>
      </c>
      <c r="I173" s="38">
        <v>183.6166666666667</v>
      </c>
      <c r="J173" s="38">
        <v>191.5833333333334</v>
      </c>
      <c r="K173" s="31">
        <v>175.65</v>
      </c>
      <c r="L173" s="31">
        <v>162.35</v>
      </c>
      <c r="M173" s="31">
        <v>378.80425000000002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2487.4</v>
      </c>
      <c r="D174" s="38">
        <v>2490.5500000000002</v>
      </c>
      <c r="E174" s="38">
        <v>2466.1500000000005</v>
      </c>
      <c r="F174" s="38">
        <v>2444.9000000000005</v>
      </c>
      <c r="G174" s="38">
        <v>2420.5000000000009</v>
      </c>
      <c r="H174" s="38">
        <v>2511.8000000000002</v>
      </c>
      <c r="I174" s="38">
        <v>2536.1999999999998</v>
      </c>
      <c r="J174" s="38">
        <v>2557.4499999999998</v>
      </c>
      <c r="K174" s="31">
        <v>2514.9499999999998</v>
      </c>
      <c r="L174" s="31">
        <v>2469.3000000000002</v>
      </c>
      <c r="M174" s="31">
        <v>118.63933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89.9</v>
      </c>
      <c r="D175" s="38">
        <v>89.833333333333329</v>
      </c>
      <c r="E175" s="38">
        <v>89.266666666666652</v>
      </c>
      <c r="F175" s="38">
        <v>88.633333333333326</v>
      </c>
      <c r="G175" s="38">
        <v>88.066666666666649</v>
      </c>
      <c r="H175" s="38">
        <v>90.466666666666654</v>
      </c>
      <c r="I175" s="38">
        <v>91.033333333333346</v>
      </c>
      <c r="J175" s="38">
        <v>91.666666666666657</v>
      </c>
      <c r="K175" s="31">
        <v>90.4</v>
      </c>
      <c r="L175" s="31">
        <v>89.2</v>
      </c>
      <c r="M175" s="31">
        <v>86.314350000000005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859.8</v>
      </c>
      <c r="D176" s="38">
        <v>856.38333333333321</v>
      </c>
      <c r="E176" s="38">
        <v>849.46666666666647</v>
      </c>
      <c r="F176" s="38">
        <v>839.13333333333321</v>
      </c>
      <c r="G176" s="38">
        <v>832.21666666666647</v>
      </c>
      <c r="H176" s="38">
        <v>866.71666666666647</v>
      </c>
      <c r="I176" s="38">
        <v>873.63333333333321</v>
      </c>
      <c r="J176" s="38">
        <v>883.96666666666647</v>
      </c>
      <c r="K176" s="31">
        <v>863.3</v>
      </c>
      <c r="L176" s="31">
        <v>846.05</v>
      </c>
      <c r="M176" s="31">
        <v>14.29401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1317.15</v>
      </c>
      <c r="D177" s="38">
        <v>1309.8166666666668</v>
      </c>
      <c r="E177" s="38">
        <v>1295.2333333333336</v>
      </c>
      <c r="F177" s="38">
        <v>1273.3166666666668</v>
      </c>
      <c r="G177" s="38">
        <v>1258.7333333333336</v>
      </c>
      <c r="H177" s="38">
        <v>1331.7333333333336</v>
      </c>
      <c r="I177" s="38">
        <v>1346.3166666666671</v>
      </c>
      <c r="J177" s="38">
        <v>1368.2333333333336</v>
      </c>
      <c r="K177" s="31">
        <v>1324.4</v>
      </c>
      <c r="L177" s="31">
        <v>1287.9000000000001</v>
      </c>
      <c r="M177" s="31">
        <v>11.83272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617.65</v>
      </c>
      <c r="D178" s="38">
        <v>617.94999999999993</v>
      </c>
      <c r="E178" s="38">
        <v>613.99999999999989</v>
      </c>
      <c r="F178" s="38">
        <v>610.34999999999991</v>
      </c>
      <c r="G178" s="38">
        <v>606.39999999999986</v>
      </c>
      <c r="H178" s="38">
        <v>621.59999999999991</v>
      </c>
      <c r="I178" s="38">
        <v>625.54999999999995</v>
      </c>
      <c r="J178" s="38">
        <v>629.19999999999993</v>
      </c>
      <c r="K178" s="31">
        <v>621.9</v>
      </c>
      <c r="L178" s="31">
        <v>614.29999999999995</v>
      </c>
      <c r="M178" s="31">
        <v>117.56364000000001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23237</v>
      </c>
      <c r="D179" s="38">
        <v>23216.5</v>
      </c>
      <c r="E179" s="38">
        <v>23110.7</v>
      </c>
      <c r="F179" s="38">
        <v>22984.400000000001</v>
      </c>
      <c r="G179" s="38">
        <v>22878.600000000002</v>
      </c>
      <c r="H179" s="38">
        <v>23342.799999999999</v>
      </c>
      <c r="I179" s="38">
        <v>23448.600000000002</v>
      </c>
      <c r="J179" s="38">
        <v>23574.899999999998</v>
      </c>
      <c r="K179" s="31">
        <v>23322.3</v>
      </c>
      <c r="L179" s="31">
        <v>23090.2</v>
      </c>
      <c r="M179" s="31">
        <v>0.35964000000000002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1796.3</v>
      </c>
      <c r="D180" s="38">
        <v>1808.0833333333333</v>
      </c>
      <c r="E180" s="38">
        <v>1768.2166666666665</v>
      </c>
      <c r="F180" s="38">
        <v>1740.1333333333332</v>
      </c>
      <c r="G180" s="38">
        <v>1700.2666666666664</v>
      </c>
      <c r="H180" s="38">
        <v>1836.1666666666665</v>
      </c>
      <c r="I180" s="38">
        <v>1876.0333333333333</v>
      </c>
      <c r="J180" s="38">
        <v>1904.1166666666666</v>
      </c>
      <c r="K180" s="31">
        <v>1847.95</v>
      </c>
      <c r="L180" s="31">
        <v>1780</v>
      </c>
      <c r="M180" s="31">
        <v>60.300980000000003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3694.9</v>
      </c>
      <c r="D181" s="38">
        <v>3670.5166666666664</v>
      </c>
      <c r="E181" s="38">
        <v>3629.4333333333329</v>
      </c>
      <c r="F181" s="38">
        <v>3563.9666666666667</v>
      </c>
      <c r="G181" s="38">
        <v>3522.8833333333332</v>
      </c>
      <c r="H181" s="38">
        <v>3735.9833333333327</v>
      </c>
      <c r="I181" s="38">
        <v>3777.0666666666666</v>
      </c>
      <c r="J181" s="38">
        <v>3842.5333333333324</v>
      </c>
      <c r="K181" s="31">
        <v>3711.6</v>
      </c>
      <c r="L181" s="31">
        <v>3605.05</v>
      </c>
      <c r="M181" s="31">
        <v>2.7512699999999999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580.79999999999995</v>
      </c>
      <c r="D182" s="38">
        <v>576.66666666666663</v>
      </c>
      <c r="E182" s="38">
        <v>570.13333333333321</v>
      </c>
      <c r="F182" s="38">
        <v>559.46666666666658</v>
      </c>
      <c r="G182" s="38">
        <v>552.93333333333317</v>
      </c>
      <c r="H182" s="38">
        <v>587.33333333333326</v>
      </c>
      <c r="I182" s="38">
        <v>593.86666666666679</v>
      </c>
      <c r="J182" s="38">
        <v>604.5333333333333</v>
      </c>
      <c r="K182" s="31">
        <v>583.20000000000005</v>
      </c>
      <c r="L182" s="31">
        <v>566</v>
      </c>
      <c r="M182" s="31">
        <v>23.986969999999999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2144.35</v>
      </c>
      <c r="D183" s="38">
        <v>2168.6333333333337</v>
      </c>
      <c r="E183" s="38">
        <v>2107.0166666666673</v>
      </c>
      <c r="F183" s="38">
        <v>2069.6833333333338</v>
      </c>
      <c r="G183" s="38">
        <v>2008.0666666666675</v>
      </c>
      <c r="H183" s="38">
        <v>2205.9666666666672</v>
      </c>
      <c r="I183" s="38">
        <v>2267.583333333333</v>
      </c>
      <c r="J183" s="38">
        <v>2304.916666666667</v>
      </c>
      <c r="K183" s="31">
        <v>2230.25</v>
      </c>
      <c r="L183" s="31">
        <v>2131.3000000000002</v>
      </c>
      <c r="M183" s="31">
        <v>18.84393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1100.4000000000001</v>
      </c>
      <c r="D184" s="38">
        <v>1100.0833333333333</v>
      </c>
      <c r="E184" s="38">
        <v>1092.8166666666666</v>
      </c>
      <c r="F184" s="38">
        <v>1085.2333333333333</v>
      </c>
      <c r="G184" s="38">
        <v>1077.9666666666667</v>
      </c>
      <c r="H184" s="38">
        <v>1107.6666666666665</v>
      </c>
      <c r="I184" s="38">
        <v>1114.9333333333334</v>
      </c>
      <c r="J184" s="38">
        <v>1122.5166666666664</v>
      </c>
      <c r="K184" s="31">
        <v>1107.3499999999999</v>
      </c>
      <c r="L184" s="31">
        <v>1092.5</v>
      </c>
      <c r="M184" s="31">
        <v>21.300360000000001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541.29999999999995</v>
      </c>
      <c r="D185" s="38">
        <v>535.69999999999993</v>
      </c>
      <c r="E185" s="38">
        <v>526.59999999999991</v>
      </c>
      <c r="F185" s="38">
        <v>511.9</v>
      </c>
      <c r="G185" s="38">
        <v>502.79999999999995</v>
      </c>
      <c r="H185" s="38">
        <v>550.39999999999986</v>
      </c>
      <c r="I185" s="38">
        <v>559.5</v>
      </c>
      <c r="J185" s="38">
        <v>574.19999999999982</v>
      </c>
      <c r="K185" s="31">
        <v>544.79999999999995</v>
      </c>
      <c r="L185" s="31">
        <v>521</v>
      </c>
      <c r="M185" s="31">
        <v>18.772690000000001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773.25</v>
      </c>
      <c r="D186" s="38">
        <v>775.88333333333333</v>
      </c>
      <c r="E186" s="38">
        <v>768.36666666666667</v>
      </c>
      <c r="F186" s="38">
        <v>763.48333333333335</v>
      </c>
      <c r="G186" s="38">
        <v>755.9666666666667</v>
      </c>
      <c r="H186" s="38">
        <v>780.76666666666665</v>
      </c>
      <c r="I186" s="38">
        <v>788.2833333333333</v>
      </c>
      <c r="J186" s="38">
        <v>793.16666666666663</v>
      </c>
      <c r="K186" s="31">
        <v>783.4</v>
      </c>
      <c r="L186" s="31">
        <v>771</v>
      </c>
      <c r="M186" s="31">
        <v>2.95804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990.5</v>
      </c>
      <c r="D187" s="38">
        <v>991.5</v>
      </c>
      <c r="E187" s="38">
        <v>986</v>
      </c>
      <c r="F187" s="38">
        <v>981.5</v>
      </c>
      <c r="G187" s="38">
        <v>976</v>
      </c>
      <c r="H187" s="38">
        <v>996</v>
      </c>
      <c r="I187" s="38">
        <v>1001.5</v>
      </c>
      <c r="J187" s="38">
        <v>1006</v>
      </c>
      <c r="K187" s="31">
        <v>997</v>
      </c>
      <c r="L187" s="31">
        <v>987</v>
      </c>
      <c r="M187" s="31">
        <v>5.9143699999999999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1623.6</v>
      </c>
      <c r="D188" s="38">
        <v>1607.0833333333333</v>
      </c>
      <c r="E188" s="38">
        <v>1583.0166666666664</v>
      </c>
      <c r="F188" s="38">
        <v>1542.4333333333332</v>
      </c>
      <c r="G188" s="38">
        <v>1518.3666666666663</v>
      </c>
      <c r="H188" s="38">
        <v>1647.6666666666665</v>
      </c>
      <c r="I188" s="38">
        <v>1671.7333333333336</v>
      </c>
      <c r="J188" s="38">
        <v>1712.3166666666666</v>
      </c>
      <c r="K188" s="31">
        <v>1631.15</v>
      </c>
      <c r="L188" s="31">
        <v>1566.5</v>
      </c>
      <c r="M188" s="31">
        <v>8.4925800000000002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863.1</v>
      </c>
      <c r="D189" s="38">
        <v>859.66666666666663</v>
      </c>
      <c r="E189" s="38">
        <v>852.33333333333326</v>
      </c>
      <c r="F189" s="38">
        <v>841.56666666666661</v>
      </c>
      <c r="G189" s="38">
        <v>834.23333333333323</v>
      </c>
      <c r="H189" s="38">
        <v>870.43333333333328</v>
      </c>
      <c r="I189" s="38">
        <v>877.76666666666654</v>
      </c>
      <c r="J189" s="38">
        <v>888.5333333333333</v>
      </c>
      <c r="K189" s="31">
        <v>867</v>
      </c>
      <c r="L189" s="31">
        <v>848.9</v>
      </c>
      <c r="M189" s="31">
        <v>11.499040000000001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7256.7</v>
      </c>
      <c r="D190" s="38">
        <v>7292.25</v>
      </c>
      <c r="E190" s="38">
        <v>7205.45</v>
      </c>
      <c r="F190" s="38">
        <v>7154.2</v>
      </c>
      <c r="G190" s="38">
        <v>7067.4</v>
      </c>
      <c r="H190" s="38">
        <v>7343.5</v>
      </c>
      <c r="I190" s="38">
        <v>7430.2999999999993</v>
      </c>
      <c r="J190" s="38">
        <v>7481.55</v>
      </c>
      <c r="K190" s="31">
        <v>7379.05</v>
      </c>
      <c r="L190" s="31">
        <v>7241</v>
      </c>
      <c r="M190" s="31">
        <v>1.1708799999999999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629.25</v>
      </c>
      <c r="D191" s="38">
        <v>629.98333333333335</v>
      </c>
      <c r="E191" s="38">
        <v>625.51666666666665</v>
      </c>
      <c r="F191" s="38">
        <v>621.7833333333333</v>
      </c>
      <c r="G191" s="38">
        <v>617.31666666666661</v>
      </c>
      <c r="H191" s="38">
        <v>633.7166666666667</v>
      </c>
      <c r="I191" s="38">
        <v>638.18333333333339</v>
      </c>
      <c r="J191" s="38">
        <v>641.91666666666674</v>
      </c>
      <c r="K191" s="31">
        <v>634.45000000000005</v>
      </c>
      <c r="L191" s="31">
        <v>626.25</v>
      </c>
      <c r="M191" s="31">
        <v>122.47844000000001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217.35</v>
      </c>
      <c r="D192" s="38">
        <v>217.63333333333335</v>
      </c>
      <c r="E192" s="38">
        <v>216.51666666666671</v>
      </c>
      <c r="F192" s="38">
        <v>215.68333333333337</v>
      </c>
      <c r="G192" s="38">
        <v>214.56666666666672</v>
      </c>
      <c r="H192" s="38">
        <v>218.4666666666667</v>
      </c>
      <c r="I192" s="38">
        <v>219.58333333333331</v>
      </c>
      <c r="J192" s="38">
        <v>220.41666666666669</v>
      </c>
      <c r="K192" s="31">
        <v>218.75</v>
      </c>
      <c r="L192" s="31">
        <v>216.8</v>
      </c>
      <c r="M192" s="31">
        <v>43.87406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115.5</v>
      </c>
      <c r="D193" s="38">
        <v>115.45</v>
      </c>
      <c r="E193" s="38">
        <v>114.4</v>
      </c>
      <c r="F193" s="38">
        <v>113.3</v>
      </c>
      <c r="G193" s="38">
        <v>112.25</v>
      </c>
      <c r="H193" s="38">
        <v>116.55000000000001</v>
      </c>
      <c r="I193" s="38">
        <v>117.6</v>
      </c>
      <c r="J193" s="38">
        <v>118.70000000000002</v>
      </c>
      <c r="K193" s="31">
        <v>116.5</v>
      </c>
      <c r="L193" s="31">
        <v>114.35</v>
      </c>
      <c r="M193" s="31">
        <v>381.13555000000002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3394.75</v>
      </c>
      <c r="D194" s="38">
        <v>3393.4333333333329</v>
      </c>
      <c r="E194" s="38">
        <v>3373.4166666666661</v>
      </c>
      <c r="F194" s="38">
        <v>3352.083333333333</v>
      </c>
      <c r="G194" s="38">
        <v>3332.0666666666662</v>
      </c>
      <c r="H194" s="38">
        <v>3414.766666666666</v>
      </c>
      <c r="I194" s="38">
        <v>3434.7833333333333</v>
      </c>
      <c r="J194" s="38">
        <v>3456.1166666666659</v>
      </c>
      <c r="K194" s="31">
        <v>3413.45</v>
      </c>
      <c r="L194" s="31">
        <v>3372.1</v>
      </c>
      <c r="M194" s="31">
        <v>16.80132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1161.8499999999999</v>
      </c>
      <c r="D195" s="38">
        <v>1173.6833333333334</v>
      </c>
      <c r="E195" s="38">
        <v>1143.4166666666667</v>
      </c>
      <c r="F195" s="38">
        <v>1124.9833333333333</v>
      </c>
      <c r="G195" s="38">
        <v>1094.7166666666667</v>
      </c>
      <c r="H195" s="38">
        <v>1192.1166666666668</v>
      </c>
      <c r="I195" s="38">
        <v>1222.3833333333332</v>
      </c>
      <c r="J195" s="38">
        <v>1240.8166666666668</v>
      </c>
      <c r="K195" s="31">
        <v>1203.95</v>
      </c>
      <c r="L195" s="31">
        <v>1155.25</v>
      </c>
      <c r="M195" s="31">
        <v>26.693079999999998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3174.25</v>
      </c>
      <c r="D196" s="38">
        <v>3192.0833333333335</v>
      </c>
      <c r="E196" s="38">
        <v>3147.8666666666668</v>
      </c>
      <c r="F196" s="38">
        <v>3121.4833333333331</v>
      </c>
      <c r="G196" s="38">
        <v>3077.2666666666664</v>
      </c>
      <c r="H196" s="38">
        <v>3218.4666666666672</v>
      </c>
      <c r="I196" s="38">
        <v>3262.6833333333334</v>
      </c>
      <c r="J196" s="38">
        <v>3289.0666666666675</v>
      </c>
      <c r="K196" s="31">
        <v>3236.3</v>
      </c>
      <c r="L196" s="31">
        <v>3165.7</v>
      </c>
      <c r="M196" s="31">
        <v>0.40489999999999998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2979.2</v>
      </c>
      <c r="D197" s="38">
        <v>2974.4500000000003</v>
      </c>
      <c r="E197" s="38">
        <v>2956.0000000000005</v>
      </c>
      <c r="F197" s="38">
        <v>2932.8</v>
      </c>
      <c r="G197" s="38">
        <v>2914.3500000000004</v>
      </c>
      <c r="H197" s="38">
        <v>2997.6500000000005</v>
      </c>
      <c r="I197" s="38">
        <v>3016.1000000000004</v>
      </c>
      <c r="J197" s="38">
        <v>3039.3000000000006</v>
      </c>
      <c r="K197" s="31">
        <v>2992.9</v>
      </c>
      <c r="L197" s="31">
        <v>2951.25</v>
      </c>
      <c r="M197" s="31">
        <v>5.2314100000000003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1941</v>
      </c>
      <c r="D198" s="38">
        <v>1941.5166666666667</v>
      </c>
      <c r="E198" s="38">
        <v>1929.5333333333333</v>
      </c>
      <c r="F198" s="38">
        <v>1918.0666666666666</v>
      </c>
      <c r="G198" s="38">
        <v>1906.0833333333333</v>
      </c>
      <c r="H198" s="38">
        <v>1952.9833333333333</v>
      </c>
      <c r="I198" s="38">
        <v>1964.9666666666665</v>
      </c>
      <c r="J198" s="38">
        <v>1976.4333333333334</v>
      </c>
      <c r="K198" s="31">
        <v>1953.5</v>
      </c>
      <c r="L198" s="31">
        <v>1930.05</v>
      </c>
      <c r="M198" s="31">
        <v>1.7099299999999999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603.85</v>
      </c>
      <c r="D199" s="38">
        <v>607.25</v>
      </c>
      <c r="E199" s="38">
        <v>597.6</v>
      </c>
      <c r="F199" s="38">
        <v>591.35</v>
      </c>
      <c r="G199" s="38">
        <v>581.70000000000005</v>
      </c>
      <c r="H199" s="38">
        <v>613.5</v>
      </c>
      <c r="I199" s="38">
        <v>623.15000000000009</v>
      </c>
      <c r="J199" s="38">
        <v>629.4</v>
      </c>
      <c r="K199" s="31">
        <v>616.9</v>
      </c>
      <c r="L199" s="31">
        <v>601</v>
      </c>
      <c r="M199" s="31">
        <v>2.0283899999999999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1709.2</v>
      </c>
      <c r="D200" s="38">
        <v>1715.1499999999999</v>
      </c>
      <c r="E200" s="38">
        <v>1696.0999999999997</v>
      </c>
      <c r="F200" s="38">
        <v>1682.9999999999998</v>
      </c>
      <c r="G200" s="38">
        <v>1663.9499999999996</v>
      </c>
      <c r="H200" s="38">
        <v>1728.2499999999998</v>
      </c>
      <c r="I200" s="38">
        <v>1747.3</v>
      </c>
      <c r="J200" s="38">
        <v>1760.3999999999999</v>
      </c>
      <c r="K200" s="31">
        <v>1734.2</v>
      </c>
      <c r="L200" s="31">
        <v>1702.05</v>
      </c>
      <c r="M200" s="31">
        <v>3.9293300000000002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33.049999999999997</v>
      </c>
      <c r="D201" s="38">
        <v>33.233333333333334</v>
      </c>
      <c r="E201" s="38">
        <v>32.766666666666666</v>
      </c>
      <c r="F201" s="38">
        <v>32.483333333333334</v>
      </c>
      <c r="G201" s="38">
        <v>32.016666666666666</v>
      </c>
      <c r="H201" s="38">
        <v>33.516666666666666</v>
      </c>
      <c r="I201" s="38">
        <v>33.983333333333334</v>
      </c>
      <c r="J201" s="38">
        <v>34.266666666666666</v>
      </c>
      <c r="K201" s="31">
        <v>33.700000000000003</v>
      </c>
      <c r="L201" s="31">
        <v>32.950000000000003</v>
      </c>
      <c r="M201" s="31">
        <v>57.795290000000001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79.599999999999994</v>
      </c>
      <c r="D202" s="38">
        <v>80.783333333333331</v>
      </c>
      <c r="E202" s="38">
        <v>77.816666666666663</v>
      </c>
      <c r="F202" s="38">
        <v>76.033333333333331</v>
      </c>
      <c r="G202" s="38">
        <v>73.066666666666663</v>
      </c>
      <c r="H202" s="38">
        <v>82.566666666666663</v>
      </c>
      <c r="I202" s="38">
        <v>85.533333333333331</v>
      </c>
      <c r="J202" s="38">
        <v>87.316666666666663</v>
      </c>
      <c r="K202" s="31">
        <v>83.75</v>
      </c>
      <c r="L202" s="31">
        <v>79</v>
      </c>
      <c r="M202" s="31">
        <v>72.209339999999997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1307.0999999999999</v>
      </c>
      <c r="D203" s="38">
        <v>1325.0333333333333</v>
      </c>
      <c r="E203" s="38">
        <v>1277.0666666666666</v>
      </c>
      <c r="F203" s="38">
        <v>1247.0333333333333</v>
      </c>
      <c r="G203" s="38">
        <v>1199.0666666666666</v>
      </c>
      <c r="H203" s="38">
        <v>1355.0666666666666</v>
      </c>
      <c r="I203" s="38">
        <v>1403.0333333333333</v>
      </c>
      <c r="J203" s="38">
        <v>1433.0666666666666</v>
      </c>
      <c r="K203" s="31">
        <v>1373</v>
      </c>
      <c r="L203" s="31">
        <v>1295</v>
      </c>
      <c r="M203" s="31">
        <v>25.08323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1496.6</v>
      </c>
      <c r="D204" s="38">
        <v>1506.4666666666665</v>
      </c>
      <c r="E204" s="38">
        <v>1476.333333333333</v>
      </c>
      <c r="F204" s="38">
        <v>1456.0666666666666</v>
      </c>
      <c r="G204" s="38">
        <v>1425.9333333333332</v>
      </c>
      <c r="H204" s="38">
        <v>1526.7333333333329</v>
      </c>
      <c r="I204" s="38">
        <v>1556.8666666666666</v>
      </c>
      <c r="J204" s="38">
        <v>1577.1333333333328</v>
      </c>
      <c r="K204" s="31">
        <v>1536.6</v>
      </c>
      <c r="L204" s="31">
        <v>1486.2</v>
      </c>
      <c r="M204" s="31">
        <v>2.3259799999999999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8219.85</v>
      </c>
      <c r="D205" s="38">
        <v>8184.1333333333341</v>
      </c>
      <c r="E205" s="38">
        <v>8124.1166666666686</v>
      </c>
      <c r="F205" s="38">
        <v>8028.3833333333341</v>
      </c>
      <c r="G205" s="38">
        <v>7968.3666666666686</v>
      </c>
      <c r="H205" s="38">
        <v>8279.8666666666686</v>
      </c>
      <c r="I205" s="38">
        <v>8339.8833333333332</v>
      </c>
      <c r="J205" s="38">
        <v>8435.6166666666686</v>
      </c>
      <c r="K205" s="31">
        <v>8244.15</v>
      </c>
      <c r="L205" s="31">
        <v>8088.4</v>
      </c>
      <c r="M205" s="31">
        <v>4.8280900000000004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88.65</v>
      </c>
      <c r="D206" s="38">
        <v>90.149999999999991</v>
      </c>
      <c r="E206" s="38">
        <v>85.999999999999986</v>
      </c>
      <c r="F206" s="38">
        <v>83.35</v>
      </c>
      <c r="G206" s="38">
        <v>79.199999999999989</v>
      </c>
      <c r="H206" s="38">
        <v>92.799999999999983</v>
      </c>
      <c r="I206" s="38">
        <v>96.949999999999989</v>
      </c>
      <c r="J206" s="38">
        <v>99.59999999999998</v>
      </c>
      <c r="K206" s="31">
        <v>94.3</v>
      </c>
      <c r="L206" s="31">
        <v>87.5</v>
      </c>
      <c r="M206" s="31">
        <v>433.69893000000002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632.15</v>
      </c>
      <c r="D207" s="38">
        <v>633.54999999999995</v>
      </c>
      <c r="E207" s="38">
        <v>629.29999999999995</v>
      </c>
      <c r="F207" s="38">
        <v>626.45000000000005</v>
      </c>
      <c r="G207" s="38">
        <v>622.20000000000005</v>
      </c>
      <c r="H207" s="38">
        <v>636.39999999999986</v>
      </c>
      <c r="I207" s="38">
        <v>640.64999999999986</v>
      </c>
      <c r="J207" s="38">
        <v>643.49999999999977</v>
      </c>
      <c r="K207" s="31">
        <v>637.79999999999995</v>
      </c>
      <c r="L207" s="31">
        <v>630.70000000000005</v>
      </c>
      <c r="M207" s="31">
        <v>16.266470000000002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817.7</v>
      </c>
      <c r="D208" s="38">
        <v>807.0333333333333</v>
      </c>
      <c r="E208" s="38">
        <v>795.56666666666661</v>
      </c>
      <c r="F208" s="38">
        <v>773.43333333333328</v>
      </c>
      <c r="G208" s="38">
        <v>761.96666666666658</v>
      </c>
      <c r="H208" s="38">
        <v>829.16666666666663</v>
      </c>
      <c r="I208" s="38">
        <v>840.63333333333333</v>
      </c>
      <c r="J208" s="38">
        <v>862.76666666666665</v>
      </c>
      <c r="K208" s="31">
        <v>818.5</v>
      </c>
      <c r="L208" s="31">
        <v>784.9</v>
      </c>
      <c r="M208" s="31">
        <v>11.87664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271.3</v>
      </c>
      <c r="D209" s="38">
        <v>272.13333333333338</v>
      </c>
      <c r="E209" s="38">
        <v>269.46666666666675</v>
      </c>
      <c r="F209" s="38">
        <v>267.63333333333338</v>
      </c>
      <c r="G209" s="38">
        <v>264.96666666666675</v>
      </c>
      <c r="H209" s="38">
        <v>273.96666666666675</v>
      </c>
      <c r="I209" s="38">
        <v>276.63333333333338</v>
      </c>
      <c r="J209" s="38">
        <v>278.46666666666675</v>
      </c>
      <c r="K209" s="31">
        <v>274.8</v>
      </c>
      <c r="L209" s="31">
        <v>270.3</v>
      </c>
      <c r="M209" s="31">
        <v>162.54553999999999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765.65</v>
      </c>
      <c r="D210" s="38">
        <v>764.66666666666663</v>
      </c>
      <c r="E210" s="38">
        <v>759.73333333333323</v>
      </c>
      <c r="F210" s="38">
        <v>753.81666666666661</v>
      </c>
      <c r="G210" s="38">
        <v>748.88333333333321</v>
      </c>
      <c r="H210" s="38">
        <v>770.58333333333326</v>
      </c>
      <c r="I210" s="38">
        <v>775.51666666666665</v>
      </c>
      <c r="J210" s="38">
        <v>781.43333333333328</v>
      </c>
      <c r="K210" s="31">
        <v>769.6</v>
      </c>
      <c r="L210" s="31">
        <v>758.75</v>
      </c>
      <c r="M210" s="31">
        <v>10.7074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1440.2</v>
      </c>
      <c r="D211" s="38">
        <v>1437.8000000000002</v>
      </c>
      <c r="E211" s="38">
        <v>1427.9500000000003</v>
      </c>
      <c r="F211" s="38">
        <v>1415.7</v>
      </c>
      <c r="G211" s="38">
        <v>1405.8500000000001</v>
      </c>
      <c r="H211" s="38">
        <v>1450.0500000000004</v>
      </c>
      <c r="I211" s="38">
        <v>1459.9000000000003</v>
      </c>
      <c r="J211" s="38">
        <v>1472.1500000000005</v>
      </c>
      <c r="K211" s="31">
        <v>1447.65</v>
      </c>
      <c r="L211" s="31">
        <v>1425.55</v>
      </c>
      <c r="M211" s="31">
        <v>0.36779000000000001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404.05</v>
      </c>
      <c r="D212" s="38">
        <v>405.18333333333334</v>
      </c>
      <c r="E212" s="38">
        <v>402.36666666666667</v>
      </c>
      <c r="F212" s="38">
        <v>400.68333333333334</v>
      </c>
      <c r="G212" s="38">
        <v>397.86666666666667</v>
      </c>
      <c r="H212" s="38">
        <v>406.86666666666667</v>
      </c>
      <c r="I212" s="38">
        <v>409.68333333333339</v>
      </c>
      <c r="J212" s="38">
        <v>411.36666666666667</v>
      </c>
      <c r="K212" s="31">
        <v>408</v>
      </c>
      <c r="L212" s="31">
        <v>403.5</v>
      </c>
      <c r="M212" s="31">
        <v>34.042299999999997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17.399999999999999</v>
      </c>
      <c r="D213" s="38">
        <v>17.716666666666665</v>
      </c>
      <c r="E213" s="38">
        <v>16.983333333333331</v>
      </c>
      <c r="F213" s="38">
        <v>16.566666666666666</v>
      </c>
      <c r="G213" s="38">
        <v>15.833333333333332</v>
      </c>
      <c r="H213" s="38">
        <v>18.133333333333329</v>
      </c>
      <c r="I213" s="38">
        <v>18.866666666666664</v>
      </c>
      <c r="J213" s="38">
        <v>19.283333333333328</v>
      </c>
      <c r="K213" s="31">
        <v>18.45</v>
      </c>
      <c r="L213" s="31">
        <v>17.3</v>
      </c>
      <c r="M213" s="31">
        <v>2746.5158900000001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221.75</v>
      </c>
      <c r="D214" s="38">
        <v>220.66666666666666</v>
      </c>
      <c r="E214" s="38">
        <v>216.93333333333331</v>
      </c>
      <c r="F214" s="38">
        <v>212.11666666666665</v>
      </c>
      <c r="G214" s="38">
        <v>208.3833333333333</v>
      </c>
      <c r="H214" s="38">
        <v>225.48333333333332</v>
      </c>
      <c r="I214" s="38">
        <v>229.21666666666667</v>
      </c>
      <c r="J214" s="38">
        <v>234.03333333333333</v>
      </c>
      <c r="K214" s="31">
        <v>224.4</v>
      </c>
      <c r="L214" s="31">
        <v>215.85</v>
      </c>
      <c r="M214" s="31">
        <v>99.407859999999999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81.3</v>
      </c>
      <c r="D215" s="38">
        <v>81.433333333333337</v>
      </c>
      <c r="E215" s="38">
        <v>80.416666666666671</v>
      </c>
      <c r="F215" s="38">
        <v>79.533333333333331</v>
      </c>
      <c r="G215" s="38">
        <v>78.516666666666666</v>
      </c>
      <c r="H215" s="38">
        <v>82.316666666666677</v>
      </c>
      <c r="I215" s="38">
        <v>83.333333333333329</v>
      </c>
      <c r="J215" s="38">
        <v>84.216666666666683</v>
      </c>
      <c r="K215" s="31">
        <v>82.45</v>
      </c>
      <c r="L215" s="31">
        <v>80.55</v>
      </c>
      <c r="M215" s="31">
        <v>642.91285000000005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613.79999999999995</v>
      </c>
      <c r="D216" s="38">
        <v>614.01666666666665</v>
      </c>
      <c r="E216" s="38">
        <v>611.5333333333333</v>
      </c>
      <c r="F216" s="38">
        <v>609.26666666666665</v>
      </c>
      <c r="G216" s="38">
        <v>606.7833333333333</v>
      </c>
      <c r="H216" s="38">
        <v>616.2833333333333</v>
      </c>
      <c r="I216" s="38">
        <v>618.76666666666665</v>
      </c>
      <c r="J216" s="38">
        <v>621.0333333333333</v>
      </c>
      <c r="K216" s="31">
        <v>616.5</v>
      </c>
      <c r="L216" s="31">
        <v>611.75</v>
      </c>
      <c r="M216" s="31">
        <v>4.7630400000000002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8"/>
      <c r="B1" s="399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45132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1" t="s">
        <v>16</v>
      </c>
      <c r="B9" s="393" t="s">
        <v>18</v>
      </c>
      <c r="C9" s="397" t="s">
        <v>20</v>
      </c>
      <c r="D9" s="397" t="s">
        <v>21</v>
      </c>
      <c r="E9" s="388" t="s">
        <v>22</v>
      </c>
      <c r="F9" s="389"/>
      <c r="G9" s="390"/>
      <c r="H9" s="388" t="s">
        <v>23</v>
      </c>
      <c r="I9" s="389"/>
      <c r="J9" s="390"/>
      <c r="K9" s="26"/>
      <c r="L9" s="27"/>
      <c r="M9" s="53"/>
      <c r="N9" s="1"/>
      <c r="O9" s="1"/>
    </row>
    <row r="10" spans="1:15" ht="42.75" customHeight="1">
      <c r="A10" s="395"/>
      <c r="B10" s="396"/>
      <c r="C10" s="396"/>
      <c r="D10" s="39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521.4</v>
      </c>
      <c r="D11" s="38">
        <v>521.44999999999993</v>
      </c>
      <c r="E11" s="38">
        <v>515.94999999999982</v>
      </c>
      <c r="F11" s="38">
        <v>510.49999999999989</v>
      </c>
      <c r="G11" s="38">
        <v>504.99999999999977</v>
      </c>
      <c r="H11" s="38">
        <v>526.89999999999986</v>
      </c>
      <c r="I11" s="38">
        <v>532.40000000000009</v>
      </c>
      <c r="J11" s="38">
        <v>537.84999999999991</v>
      </c>
      <c r="K11" s="31">
        <v>526.95000000000005</v>
      </c>
      <c r="L11" s="31">
        <v>516</v>
      </c>
      <c r="M11" s="31">
        <v>1.8688400000000001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28280.85</v>
      </c>
      <c r="D12" s="38">
        <v>28286.716666666664</v>
      </c>
      <c r="E12" s="38">
        <v>27977.433333333327</v>
      </c>
      <c r="F12" s="38">
        <v>27674.016666666663</v>
      </c>
      <c r="G12" s="38">
        <v>27364.733333333326</v>
      </c>
      <c r="H12" s="38">
        <v>28590.133333333328</v>
      </c>
      <c r="I12" s="38">
        <v>28899.416666666661</v>
      </c>
      <c r="J12" s="38">
        <v>29202.833333333328</v>
      </c>
      <c r="K12" s="31">
        <v>28596</v>
      </c>
      <c r="L12" s="31">
        <v>27983.3</v>
      </c>
      <c r="M12" s="31">
        <v>8.6290000000000006E-2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605.5</v>
      </c>
      <c r="D13" s="38">
        <v>590.98333333333335</v>
      </c>
      <c r="E13" s="38">
        <v>569.51666666666665</v>
      </c>
      <c r="F13" s="38">
        <v>533.5333333333333</v>
      </c>
      <c r="G13" s="38">
        <v>512.06666666666661</v>
      </c>
      <c r="H13" s="38">
        <v>626.9666666666667</v>
      </c>
      <c r="I13" s="38">
        <v>648.43333333333339</v>
      </c>
      <c r="J13" s="38">
        <v>684.41666666666674</v>
      </c>
      <c r="K13" s="31">
        <v>612.45000000000005</v>
      </c>
      <c r="L13" s="31">
        <v>555</v>
      </c>
      <c r="M13" s="31">
        <v>130.75013999999999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464.8</v>
      </c>
      <c r="D14" s="38">
        <v>468.7166666666667</v>
      </c>
      <c r="E14" s="38">
        <v>459.43333333333339</v>
      </c>
      <c r="F14" s="38">
        <v>454.06666666666672</v>
      </c>
      <c r="G14" s="38">
        <v>444.78333333333342</v>
      </c>
      <c r="H14" s="38">
        <v>474.08333333333337</v>
      </c>
      <c r="I14" s="38">
        <v>483.36666666666667</v>
      </c>
      <c r="J14" s="38">
        <v>488.73333333333335</v>
      </c>
      <c r="K14" s="31">
        <v>478</v>
      </c>
      <c r="L14" s="31">
        <v>463.35</v>
      </c>
      <c r="M14" s="31">
        <v>8.5047800000000002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1603.5</v>
      </c>
      <c r="D15" s="38">
        <v>1600.8</v>
      </c>
      <c r="E15" s="38">
        <v>1579.8</v>
      </c>
      <c r="F15" s="38">
        <v>1556.1</v>
      </c>
      <c r="G15" s="38">
        <v>1535.1</v>
      </c>
      <c r="H15" s="38">
        <v>1624.5</v>
      </c>
      <c r="I15" s="38">
        <v>1645.5</v>
      </c>
      <c r="J15" s="38">
        <v>1669.2</v>
      </c>
      <c r="K15" s="31">
        <v>1621.8</v>
      </c>
      <c r="L15" s="31">
        <v>1577.1</v>
      </c>
      <c r="M15" s="31">
        <v>5.8491900000000001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4322.05</v>
      </c>
      <c r="D16" s="38">
        <v>4307.3499999999995</v>
      </c>
      <c r="E16" s="38">
        <v>4264.6999999999989</v>
      </c>
      <c r="F16" s="38">
        <v>4207.3499999999995</v>
      </c>
      <c r="G16" s="38">
        <v>4164.6999999999989</v>
      </c>
      <c r="H16" s="38">
        <v>4364.6999999999989</v>
      </c>
      <c r="I16" s="38">
        <v>4407.3499999999985</v>
      </c>
      <c r="J16" s="38">
        <v>4464.6999999999989</v>
      </c>
      <c r="K16" s="31">
        <v>4350</v>
      </c>
      <c r="L16" s="31">
        <v>4250</v>
      </c>
      <c r="M16" s="31">
        <v>2.9180799999999998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23171.25</v>
      </c>
      <c r="D17" s="38">
        <v>23175.883333333331</v>
      </c>
      <c r="E17" s="38">
        <v>23003.816666666662</v>
      </c>
      <c r="F17" s="38">
        <v>22836.383333333331</v>
      </c>
      <c r="G17" s="38">
        <v>22664.316666666662</v>
      </c>
      <c r="H17" s="38">
        <v>23343.316666666662</v>
      </c>
      <c r="I17" s="38">
        <v>23515.383333333328</v>
      </c>
      <c r="J17" s="38">
        <v>23682.816666666662</v>
      </c>
      <c r="K17" s="31">
        <v>23347.95</v>
      </c>
      <c r="L17" s="31">
        <v>23008.45</v>
      </c>
      <c r="M17" s="31">
        <v>0.10909000000000001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1804.6</v>
      </c>
      <c r="D18" s="38">
        <v>1798.0666666666666</v>
      </c>
      <c r="E18" s="38">
        <v>1780.1333333333332</v>
      </c>
      <c r="F18" s="38">
        <v>1755.6666666666665</v>
      </c>
      <c r="G18" s="38">
        <v>1737.7333333333331</v>
      </c>
      <c r="H18" s="38">
        <v>1822.5333333333333</v>
      </c>
      <c r="I18" s="38">
        <v>1840.4666666666667</v>
      </c>
      <c r="J18" s="38">
        <v>1864.9333333333334</v>
      </c>
      <c r="K18" s="31">
        <v>1816</v>
      </c>
      <c r="L18" s="31">
        <v>1773.6</v>
      </c>
      <c r="M18" s="31">
        <v>5.3271899999999999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2418.1999999999998</v>
      </c>
      <c r="D19" s="38">
        <v>2423.2166666666667</v>
      </c>
      <c r="E19" s="38">
        <v>2407.0333333333333</v>
      </c>
      <c r="F19" s="38">
        <v>2395.8666666666668</v>
      </c>
      <c r="G19" s="38">
        <v>2379.6833333333334</v>
      </c>
      <c r="H19" s="38">
        <v>2434.3833333333332</v>
      </c>
      <c r="I19" s="38">
        <v>2450.5666666666666</v>
      </c>
      <c r="J19" s="38">
        <v>2461.7333333333331</v>
      </c>
      <c r="K19" s="31">
        <v>2439.4</v>
      </c>
      <c r="L19" s="31">
        <v>2412.0500000000002</v>
      </c>
      <c r="M19" s="31">
        <v>11.131930000000001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989.15</v>
      </c>
      <c r="D20" s="38">
        <v>993.41666666666663</v>
      </c>
      <c r="E20" s="38">
        <v>981.88333333333321</v>
      </c>
      <c r="F20" s="38">
        <v>974.61666666666656</v>
      </c>
      <c r="G20" s="38">
        <v>963.08333333333314</v>
      </c>
      <c r="H20" s="38">
        <v>1000.6833333333333</v>
      </c>
      <c r="I20" s="38">
        <v>1012.2166666666668</v>
      </c>
      <c r="J20" s="38">
        <v>1019.4833333333333</v>
      </c>
      <c r="K20" s="31">
        <v>1004.95</v>
      </c>
      <c r="L20" s="31">
        <v>986.15</v>
      </c>
      <c r="M20" s="31">
        <v>4.7940100000000001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735.3</v>
      </c>
      <c r="D21" s="38">
        <v>734.66666666666663</v>
      </c>
      <c r="E21" s="38">
        <v>729.08333333333326</v>
      </c>
      <c r="F21" s="38">
        <v>722.86666666666667</v>
      </c>
      <c r="G21" s="38">
        <v>717.2833333333333</v>
      </c>
      <c r="H21" s="38">
        <v>740.88333333333321</v>
      </c>
      <c r="I21" s="38">
        <v>746.46666666666647</v>
      </c>
      <c r="J21" s="38">
        <v>752.68333333333317</v>
      </c>
      <c r="K21" s="31">
        <v>740.25</v>
      </c>
      <c r="L21" s="31">
        <v>728.45</v>
      </c>
      <c r="M21" s="31">
        <v>19.190239999999999</v>
      </c>
      <c r="N21" s="1"/>
      <c r="O21" s="1"/>
    </row>
    <row r="22" spans="1:15" ht="12" customHeight="1">
      <c r="A22" s="33">
        <v>12</v>
      </c>
      <c r="B22" s="58" t="s">
        <v>873</v>
      </c>
      <c r="C22" s="31">
        <v>238</v>
      </c>
      <c r="D22" s="38">
        <v>239.33333333333334</v>
      </c>
      <c r="E22" s="38">
        <v>235.81666666666669</v>
      </c>
      <c r="F22" s="38">
        <v>233.63333333333335</v>
      </c>
      <c r="G22" s="38">
        <v>230.1166666666667</v>
      </c>
      <c r="H22" s="38">
        <v>241.51666666666668</v>
      </c>
      <c r="I22" s="38">
        <v>245.03333333333333</v>
      </c>
      <c r="J22" s="38">
        <v>247.21666666666667</v>
      </c>
      <c r="K22" s="31">
        <v>242.85</v>
      </c>
      <c r="L22" s="31">
        <v>237.15</v>
      </c>
      <c r="M22" s="31">
        <v>24.457699999999999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631.1</v>
      </c>
      <c r="D23" s="38">
        <v>634.06666666666661</v>
      </c>
      <c r="E23" s="38">
        <v>626.13333333333321</v>
      </c>
      <c r="F23" s="38">
        <v>621.16666666666663</v>
      </c>
      <c r="G23" s="38">
        <v>613.23333333333323</v>
      </c>
      <c r="H23" s="38">
        <v>639.03333333333319</v>
      </c>
      <c r="I23" s="38">
        <v>646.96666666666658</v>
      </c>
      <c r="J23" s="38">
        <v>651.93333333333317</v>
      </c>
      <c r="K23" s="31">
        <v>642</v>
      </c>
      <c r="L23" s="31">
        <v>629.1</v>
      </c>
      <c r="M23" s="31">
        <v>4.3194800000000004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773.25</v>
      </c>
      <c r="D24" s="38">
        <v>775.08333333333337</v>
      </c>
      <c r="E24" s="38">
        <v>769.16666666666674</v>
      </c>
      <c r="F24" s="38">
        <v>765.08333333333337</v>
      </c>
      <c r="G24" s="38">
        <v>759.16666666666674</v>
      </c>
      <c r="H24" s="38">
        <v>779.16666666666674</v>
      </c>
      <c r="I24" s="38">
        <v>785.08333333333348</v>
      </c>
      <c r="J24" s="38">
        <v>789.16666666666674</v>
      </c>
      <c r="K24" s="31">
        <v>781</v>
      </c>
      <c r="L24" s="31">
        <v>771</v>
      </c>
      <c r="M24" s="31">
        <v>3.7307899999999998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398.55</v>
      </c>
      <c r="D25" s="38">
        <v>400.05</v>
      </c>
      <c r="E25" s="38">
        <v>396.5</v>
      </c>
      <c r="F25" s="38">
        <v>394.45</v>
      </c>
      <c r="G25" s="38">
        <v>390.9</v>
      </c>
      <c r="H25" s="38">
        <v>402.1</v>
      </c>
      <c r="I25" s="38">
        <v>405.65000000000009</v>
      </c>
      <c r="J25" s="38">
        <v>407.70000000000005</v>
      </c>
      <c r="K25" s="31">
        <v>403.6</v>
      </c>
      <c r="L25" s="31">
        <v>398</v>
      </c>
      <c r="M25" s="31">
        <v>7.3067399999999996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188.85</v>
      </c>
      <c r="D26" s="38">
        <v>187.93333333333331</v>
      </c>
      <c r="E26" s="38">
        <v>186.16666666666663</v>
      </c>
      <c r="F26" s="38">
        <v>183.48333333333332</v>
      </c>
      <c r="G26" s="38">
        <v>181.71666666666664</v>
      </c>
      <c r="H26" s="38">
        <v>190.61666666666662</v>
      </c>
      <c r="I26" s="38">
        <v>192.38333333333333</v>
      </c>
      <c r="J26" s="38">
        <v>195.06666666666661</v>
      </c>
      <c r="K26" s="31">
        <v>189.7</v>
      </c>
      <c r="L26" s="31">
        <v>185.25</v>
      </c>
      <c r="M26" s="31">
        <v>49.76296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214.35</v>
      </c>
      <c r="D27" s="38">
        <v>214.11666666666665</v>
      </c>
      <c r="E27" s="38">
        <v>212.43333333333328</v>
      </c>
      <c r="F27" s="38">
        <v>210.51666666666662</v>
      </c>
      <c r="G27" s="38">
        <v>208.83333333333326</v>
      </c>
      <c r="H27" s="38">
        <v>216.0333333333333</v>
      </c>
      <c r="I27" s="38">
        <v>217.71666666666664</v>
      </c>
      <c r="J27" s="38">
        <v>219.63333333333333</v>
      </c>
      <c r="K27" s="31">
        <v>215.8</v>
      </c>
      <c r="L27" s="31">
        <v>212.2</v>
      </c>
      <c r="M27" s="31">
        <v>28.062719999999999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368.05</v>
      </c>
      <c r="D28" s="38">
        <v>369.06666666666661</v>
      </c>
      <c r="E28" s="38">
        <v>356.38333333333321</v>
      </c>
      <c r="F28" s="38">
        <v>344.71666666666658</v>
      </c>
      <c r="G28" s="38">
        <v>332.03333333333319</v>
      </c>
      <c r="H28" s="38">
        <v>380.73333333333323</v>
      </c>
      <c r="I28" s="38">
        <v>393.41666666666663</v>
      </c>
      <c r="J28" s="38">
        <v>405.08333333333326</v>
      </c>
      <c r="K28" s="31">
        <v>381.75</v>
      </c>
      <c r="L28" s="31">
        <v>357.4</v>
      </c>
      <c r="M28" s="31">
        <v>13.912319999999999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1063.3</v>
      </c>
      <c r="D29" s="38">
        <v>1066.5333333333331</v>
      </c>
      <c r="E29" s="38">
        <v>1050.4666666666662</v>
      </c>
      <c r="F29" s="38">
        <v>1037.6333333333332</v>
      </c>
      <c r="G29" s="38">
        <v>1021.5666666666664</v>
      </c>
      <c r="H29" s="38">
        <v>1079.3666666666661</v>
      </c>
      <c r="I29" s="38">
        <v>1095.4333333333332</v>
      </c>
      <c r="J29" s="38">
        <v>1108.266666666666</v>
      </c>
      <c r="K29" s="31">
        <v>1082.5999999999999</v>
      </c>
      <c r="L29" s="31">
        <v>1053.7</v>
      </c>
      <c r="M29" s="31">
        <v>0.63817000000000002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1050.6500000000001</v>
      </c>
      <c r="D30" s="38">
        <v>1050.25</v>
      </c>
      <c r="E30" s="38">
        <v>1037.4000000000001</v>
      </c>
      <c r="F30" s="38">
        <v>1024.1500000000001</v>
      </c>
      <c r="G30" s="38">
        <v>1011.3000000000002</v>
      </c>
      <c r="H30" s="38">
        <v>1063.5</v>
      </c>
      <c r="I30" s="38">
        <v>1076.3499999999999</v>
      </c>
      <c r="J30" s="38">
        <v>1089.5999999999999</v>
      </c>
      <c r="K30" s="31">
        <v>1063.0999999999999</v>
      </c>
      <c r="L30" s="31">
        <v>1037</v>
      </c>
      <c r="M30" s="31">
        <v>1.6247499999999999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3555.95</v>
      </c>
      <c r="D31" s="38">
        <v>3561.0333333333328</v>
      </c>
      <c r="E31" s="38">
        <v>3504.4666666666658</v>
      </c>
      <c r="F31" s="38">
        <v>3452.9833333333331</v>
      </c>
      <c r="G31" s="38">
        <v>3396.4166666666661</v>
      </c>
      <c r="H31" s="38">
        <v>3612.5166666666655</v>
      </c>
      <c r="I31" s="38">
        <v>3669.083333333333</v>
      </c>
      <c r="J31" s="38">
        <v>3720.5666666666652</v>
      </c>
      <c r="K31" s="31">
        <v>3617.6</v>
      </c>
      <c r="L31" s="31">
        <v>3509.55</v>
      </c>
      <c r="M31" s="31">
        <v>0.42015999999999998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1425</v>
      </c>
      <c r="D32" s="38">
        <v>1431.1833333333334</v>
      </c>
      <c r="E32" s="38">
        <v>1392.7166666666667</v>
      </c>
      <c r="F32" s="38">
        <v>1360.4333333333334</v>
      </c>
      <c r="G32" s="38">
        <v>1321.9666666666667</v>
      </c>
      <c r="H32" s="38">
        <v>1463.4666666666667</v>
      </c>
      <c r="I32" s="38">
        <v>1501.9333333333334</v>
      </c>
      <c r="J32" s="38">
        <v>1534.2166666666667</v>
      </c>
      <c r="K32" s="31">
        <v>1469.65</v>
      </c>
      <c r="L32" s="31">
        <v>1398.9</v>
      </c>
      <c r="M32" s="31">
        <v>1.34053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687.5</v>
      </c>
      <c r="D33" s="38">
        <v>692.26666666666677</v>
      </c>
      <c r="E33" s="38">
        <v>677.53333333333353</v>
      </c>
      <c r="F33" s="38">
        <v>667.56666666666672</v>
      </c>
      <c r="G33" s="38">
        <v>652.83333333333348</v>
      </c>
      <c r="H33" s="38">
        <v>702.23333333333358</v>
      </c>
      <c r="I33" s="38">
        <v>716.96666666666692</v>
      </c>
      <c r="J33" s="38">
        <v>726.93333333333362</v>
      </c>
      <c r="K33" s="31">
        <v>707</v>
      </c>
      <c r="L33" s="31">
        <v>682.3</v>
      </c>
      <c r="M33" s="31">
        <v>1.9437599999999999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3781.8</v>
      </c>
      <c r="D34" s="38">
        <v>3756.7833333333333</v>
      </c>
      <c r="E34" s="38">
        <v>3718.6666666666665</v>
      </c>
      <c r="F34" s="38">
        <v>3655.5333333333333</v>
      </c>
      <c r="G34" s="38">
        <v>3617.4166666666665</v>
      </c>
      <c r="H34" s="38">
        <v>3819.9166666666665</v>
      </c>
      <c r="I34" s="38">
        <v>3858.0333333333333</v>
      </c>
      <c r="J34" s="38">
        <v>3921.1666666666665</v>
      </c>
      <c r="K34" s="31">
        <v>3794.9</v>
      </c>
      <c r="L34" s="31">
        <v>3693.65</v>
      </c>
      <c r="M34" s="31">
        <v>2.2744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2401.6</v>
      </c>
      <c r="D35" s="38">
        <v>2417.0166666666664</v>
      </c>
      <c r="E35" s="38">
        <v>2384.583333333333</v>
      </c>
      <c r="F35" s="38">
        <v>2367.5666666666666</v>
      </c>
      <c r="G35" s="38">
        <v>2335.1333333333332</v>
      </c>
      <c r="H35" s="38">
        <v>2434.0333333333328</v>
      </c>
      <c r="I35" s="38">
        <v>2466.4666666666662</v>
      </c>
      <c r="J35" s="38">
        <v>2483.4833333333327</v>
      </c>
      <c r="K35" s="31">
        <v>2449.4499999999998</v>
      </c>
      <c r="L35" s="31">
        <v>2400</v>
      </c>
      <c r="M35" s="31">
        <v>0.36585000000000001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625.04999999999995</v>
      </c>
      <c r="D36" s="38">
        <v>626.2833333333333</v>
      </c>
      <c r="E36" s="38">
        <v>622.56666666666661</v>
      </c>
      <c r="F36" s="38">
        <v>620.08333333333326</v>
      </c>
      <c r="G36" s="38">
        <v>616.36666666666656</v>
      </c>
      <c r="H36" s="38">
        <v>628.76666666666665</v>
      </c>
      <c r="I36" s="38">
        <v>632.48333333333335</v>
      </c>
      <c r="J36" s="38">
        <v>634.9666666666667</v>
      </c>
      <c r="K36" s="31">
        <v>630</v>
      </c>
      <c r="L36" s="31">
        <v>623.79999999999995</v>
      </c>
      <c r="M36" s="31">
        <v>5.9409400000000003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2246.85</v>
      </c>
      <c r="D37" s="38">
        <v>2238.3833333333337</v>
      </c>
      <c r="E37" s="38">
        <v>2224.0166666666673</v>
      </c>
      <c r="F37" s="38">
        <v>2201.1833333333338</v>
      </c>
      <c r="G37" s="38">
        <v>2186.8166666666675</v>
      </c>
      <c r="H37" s="38">
        <v>2261.2166666666672</v>
      </c>
      <c r="I37" s="38">
        <v>2275.583333333333</v>
      </c>
      <c r="J37" s="38">
        <v>2298.416666666667</v>
      </c>
      <c r="K37" s="31">
        <v>2252.75</v>
      </c>
      <c r="L37" s="31">
        <v>2215.5500000000002</v>
      </c>
      <c r="M37" s="31">
        <v>0.66476000000000002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422.75</v>
      </c>
      <c r="D38" s="38">
        <v>422.33333333333331</v>
      </c>
      <c r="E38" s="38">
        <v>415.86666666666662</v>
      </c>
      <c r="F38" s="38">
        <v>408.98333333333329</v>
      </c>
      <c r="G38" s="38">
        <v>402.51666666666659</v>
      </c>
      <c r="H38" s="38">
        <v>429.21666666666664</v>
      </c>
      <c r="I38" s="38">
        <v>435.68333333333334</v>
      </c>
      <c r="J38" s="38">
        <v>442.56666666666666</v>
      </c>
      <c r="K38" s="31">
        <v>428.8</v>
      </c>
      <c r="L38" s="31">
        <v>415.45</v>
      </c>
      <c r="M38" s="31">
        <v>32.032229999999998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1597.2</v>
      </c>
      <c r="D39" s="38">
        <v>1612.5333333333335</v>
      </c>
      <c r="E39" s="38">
        <v>1570.866666666667</v>
      </c>
      <c r="F39" s="38">
        <v>1544.5333333333335</v>
      </c>
      <c r="G39" s="38">
        <v>1502.866666666667</v>
      </c>
      <c r="H39" s="38">
        <v>1638.866666666667</v>
      </c>
      <c r="I39" s="38">
        <v>1680.5333333333335</v>
      </c>
      <c r="J39" s="38">
        <v>1706.866666666667</v>
      </c>
      <c r="K39" s="31">
        <v>1654.2</v>
      </c>
      <c r="L39" s="31">
        <v>1586.2</v>
      </c>
      <c r="M39" s="31">
        <v>6.5548999999999999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980.2</v>
      </c>
      <c r="D40" s="38">
        <v>980.66666666666663</v>
      </c>
      <c r="E40" s="38">
        <v>976.5333333333333</v>
      </c>
      <c r="F40" s="38">
        <v>972.86666666666667</v>
      </c>
      <c r="G40" s="38">
        <v>968.73333333333335</v>
      </c>
      <c r="H40" s="38">
        <v>984.33333333333326</v>
      </c>
      <c r="I40" s="38">
        <v>988.4666666666667</v>
      </c>
      <c r="J40" s="38">
        <v>992.13333333333321</v>
      </c>
      <c r="K40" s="31">
        <v>984.8</v>
      </c>
      <c r="L40" s="31">
        <v>977</v>
      </c>
      <c r="M40" s="31">
        <v>0.51846000000000003</v>
      </c>
      <c r="N40" s="1"/>
      <c r="O40" s="1"/>
    </row>
    <row r="41" spans="1:15" ht="12.75" customHeight="1">
      <c r="A41" s="33">
        <v>31</v>
      </c>
      <c r="B41" s="58" t="s">
        <v>875</v>
      </c>
      <c r="C41" s="31">
        <v>3812.3</v>
      </c>
      <c r="D41" s="38">
        <v>3774.0666666666671</v>
      </c>
      <c r="E41" s="38">
        <v>3710.1333333333341</v>
      </c>
      <c r="F41" s="38">
        <v>3607.9666666666672</v>
      </c>
      <c r="G41" s="38">
        <v>3544.0333333333342</v>
      </c>
      <c r="H41" s="38">
        <v>3876.233333333334</v>
      </c>
      <c r="I41" s="38">
        <v>3940.1666666666674</v>
      </c>
      <c r="J41" s="38">
        <v>4042.3333333333339</v>
      </c>
      <c r="K41" s="31">
        <v>3838</v>
      </c>
      <c r="L41" s="31">
        <v>3671.9</v>
      </c>
      <c r="M41" s="31">
        <v>0.65895000000000004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1434.8</v>
      </c>
      <c r="D42" s="38">
        <v>1449.9333333333334</v>
      </c>
      <c r="E42" s="38">
        <v>1409.8666666666668</v>
      </c>
      <c r="F42" s="38">
        <v>1384.9333333333334</v>
      </c>
      <c r="G42" s="38">
        <v>1344.8666666666668</v>
      </c>
      <c r="H42" s="38">
        <v>1474.8666666666668</v>
      </c>
      <c r="I42" s="38">
        <v>1514.9333333333334</v>
      </c>
      <c r="J42" s="38">
        <v>1539.8666666666668</v>
      </c>
      <c r="K42" s="31">
        <v>1490</v>
      </c>
      <c r="L42" s="31">
        <v>1425</v>
      </c>
      <c r="M42" s="31">
        <v>13.94656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5180.8</v>
      </c>
      <c r="D43" s="38">
        <v>5183.5</v>
      </c>
      <c r="E43" s="38">
        <v>5141.3</v>
      </c>
      <c r="F43" s="38">
        <v>5101.8</v>
      </c>
      <c r="G43" s="38">
        <v>5059.6000000000004</v>
      </c>
      <c r="H43" s="38">
        <v>5223</v>
      </c>
      <c r="I43" s="38">
        <v>5265.2000000000007</v>
      </c>
      <c r="J43" s="38">
        <v>5304.7</v>
      </c>
      <c r="K43" s="31">
        <v>5225.7</v>
      </c>
      <c r="L43" s="31">
        <v>5144</v>
      </c>
      <c r="M43" s="31">
        <v>2.4981399999999998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414.7</v>
      </c>
      <c r="D44" s="38">
        <v>417.0333333333333</v>
      </c>
      <c r="E44" s="38">
        <v>411.11666666666662</v>
      </c>
      <c r="F44" s="38">
        <v>407.5333333333333</v>
      </c>
      <c r="G44" s="38">
        <v>401.61666666666662</v>
      </c>
      <c r="H44" s="38">
        <v>420.61666666666662</v>
      </c>
      <c r="I44" s="38">
        <v>426.53333333333336</v>
      </c>
      <c r="J44" s="38">
        <v>430.11666666666662</v>
      </c>
      <c r="K44" s="31">
        <v>422.95</v>
      </c>
      <c r="L44" s="31">
        <v>413.45</v>
      </c>
      <c r="M44" s="31">
        <v>11.605589999999999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271.60000000000002</v>
      </c>
      <c r="D45" s="38">
        <v>275.51666666666665</v>
      </c>
      <c r="E45" s="38">
        <v>266.13333333333333</v>
      </c>
      <c r="F45" s="38">
        <v>260.66666666666669</v>
      </c>
      <c r="G45" s="38">
        <v>251.28333333333336</v>
      </c>
      <c r="H45" s="38">
        <v>280.98333333333329</v>
      </c>
      <c r="I45" s="38">
        <v>290.36666666666662</v>
      </c>
      <c r="J45" s="38">
        <v>295.83333333333326</v>
      </c>
      <c r="K45" s="31">
        <v>284.89999999999998</v>
      </c>
      <c r="L45" s="31">
        <v>270.05</v>
      </c>
      <c r="M45" s="31">
        <v>5.15327</v>
      </c>
      <c r="N45" s="1"/>
      <c r="O45" s="1"/>
    </row>
    <row r="46" spans="1:15" ht="12.75" customHeight="1">
      <c r="A46" s="33">
        <v>36</v>
      </c>
      <c r="B46" s="58" t="s">
        <v>874</v>
      </c>
      <c r="C46" s="31">
        <v>528.45000000000005</v>
      </c>
      <c r="D46" s="38">
        <v>531.38333333333333</v>
      </c>
      <c r="E46" s="38">
        <v>524.01666666666665</v>
      </c>
      <c r="F46" s="38">
        <v>519.58333333333337</v>
      </c>
      <c r="G46" s="38">
        <v>512.2166666666667</v>
      </c>
      <c r="H46" s="38">
        <v>535.81666666666661</v>
      </c>
      <c r="I46" s="38">
        <v>543.18333333333317</v>
      </c>
      <c r="J46" s="38">
        <v>547.61666666666656</v>
      </c>
      <c r="K46" s="31">
        <v>538.75</v>
      </c>
      <c r="L46" s="31">
        <v>526.95000000000005</v>
      </c>
      <c r="M46" s="31">
        <v>1.6691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564.9</v>
      </c>
      <c r="D47" s="38">
        <v>562.29999999999995</v>
      </c>
      <c r="E47" s="38">
        <v>557.64999999999986</v>
      </c>
      <c r="F47" s="38">
        <v>550.39999999999986</v>
      </c>
      <c r="G47" s="38">
        <v>545.74999999999977</v>
      </c>
      <c r="H47" s="38">
        <v>569.54999999999995</v>
      </c>
      <c r="I47" s="38">
        <v>574.20000000000005</v>
      </c>
      <c r="J47" s="38">
        <v>581.45000000000005</v>
      </c>
      <c r="K47" s="31">
        <v>566.95000000000005</v>
      </c>
      <c r="L47" s="31">
        <v>555.04999999999995</v>
      </c>
      <c r="M47" s="31">
        <v>1.9650799999999999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182.45</v>
      </c>
      <c r="D48" s="38">
        <v>183.63333333333333</v>
      </c>
      <c r="E48" s="38">
        <v>180.76666666666665</v>
      </c>
      <c r="F48" s="38">
        <v>179.08333333333331</v>
      </c>
      <c r="G48" s="38">
        <v>176.21666666666664</v>
      </c>
      <c r="H48" s="38">
        <v>185.31666666666666</v>
      </c>
      <c r="I48" s="38">
        <v>188.18333333333334</v>
      </c>
      <c r="J48" s="38">
        <v>189.86666666666667</v>
      </c>
      <c r="K48" s="31">
        <v>186.5</v>
      </c>
      <c r="L48" s="31">
        <v>181.95</v>
      </c>
      <c r="M48" s="31">
        <v>236.14908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3543.7</v>
      </c>
      <c r="D49" s="38">
        <v>3536.7333333333336</v>
      </c>
      <c r="E49" s="38">
        <v>3505.4666666666672</v>
      </c>
      <c r="F49" s="38">
        <v>3467.2333333333336</v>
      </c>
      <c r="G49" s="38">
        <v>3435.9666666666672</v>
      </c>
      <c r="H49" s="38">
        <v>3574.9666666666672</v>
      </c>
      <c r="I49" s="38">
        <v>3606.2333333333336</v>
      </c>
      <c r="J49" s="38">
        <v>3644.4666666666672</v>
      </c>
      <c r="K49" s="31">
        <v>3568</v>
      </c>
      <c r="L49" s="31">
        <v>3498.5</v>
      </c>
      <c r="M49" s="31">
        <v>6.80246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305.2</v>
      </c>
      <c r="D50" s="38">
        <v>306.13333333333333</v>
      </c>
      <c r="E50" s="38">
        <v>303.46666666666664</v>
      </c>
      <c r="F50" s="38">
        <v>301.73333333333329</v>
      </c>
      <c r="G50" s="38">
        <v>299.06666666666661</v>
      </c>
      <c r="H50" s="38">
        <v>307.86666666666667</v>
      </c>
      <c r="I50" s="38">
        <v>310.53333333333342</v>
      </c>
      <c r="J50" s="38">
        <v>312.26666666666671</v>
      </c>
      <c r="K50" s="31">
        <v>308.8</v>
      </c>
      <c r="L50" s="31">
        <v>304.39999999999998</v>
      </c>
      <c r="M50" s="31">
        <v>1.82697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1890.75</v>
      </c>
      <c r="D51" s="38">
        <v>1907.75</v>
      </c>
      <c r="E51" s="38">
        <v>1867</v>
      </c>
      <c r="F51" s="38">
        <v>1843.25</v>
      </c>
      <c r="G51" s="38">
        <v>1802.5</v>
      </c>
      <c r="H51" s="38">
        <v>1931.5</v>
      </c>
      <c r="I51" s="38">
        <v>1972.25</v>
      </c>
      <c r="J51" s="38">
        <v>1996</v>
      </c>
      <c r="K51" s="31">
        <v>1948.5</v>
      </c>
      <c r="L51" s="31">
        <v>1884</v>
      </c>
      <c r="M51" s="31">
        <v>6.0510799999999998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6704.15</v>
      </c>
      <c r="D52" s="38">
        <v>6778.4666666666672</v>
      </c>
      <c r="E52" s="38">
        <v>6608.8833333333341</v>
      </c>
      <c r="F52" s="38">
        <v>6513.6166666666668</v>
      </c>
      <c r="G52" s="38">
        <v>6344.0333333333338</v>
      </c>
      <c r="H52" s="38">
        <v>6873.7333333333345</v>
      </c>
      <c r="I52" s="38">
        <v>7043.3166666666666</v>
      </c>
      <c r="J52" s="38">
        <v>7138.5833333333348</v>
      </c>
      <c r="K52" s="31">
        <v>6948.05</v>
      </c>
      <c r="L52" s="31">
        <v>6683.2</v>
      </c>
      <c r="M52" s="31">
        <v>1.86042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739.15</v>
      </c>
      <c r="D53" s="38">
        <v>736.53333333333342</v>
      </c>
      <c r="E53" s="38">
        <v>729.06666666666683</v>
      </c>
      <c r="F53" s="38">
        <v>718.98333333333346</v>
      </c>
      <c r="G53" s="38">
        <v>711.51666666666688</v>
      </c>
      <c r="H53" s="38">
        <v>746.61666666666679</v>
      </c>
      <c r="I53" s="38">
        <v>754.08333333333326</v>
      </c>
      <c r="J53" s="38">
        <v>764.16666666666674</v>
      </c>
      <c r="K53" s="31">
        <v>744</v>
      </c>
      <c r="L53" s="31">
        <v>726.45</v>
      </c>
      <c r="M53" s="31">
        <v>36.658050000000003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785.3</v>
      </c>
      <c r="D54" s="38">
        <v>782.76666666666677</v>
      </c>
      <c r="E54" s="38">
        <v>773.53333333333353</v>
      </c>
      <c r="F54" s="38">
        <v>761.76666666666677</v>
      </c>
      <c r="G54" s="38">
        <v>752.53333333333353</v>
      </c>
      <c r="H54" s="38">
        <v>794.53333333333353</v>
      </c>
      <c r="I54" s="38">
        <v>803.76666666666688</v>
      </c>
      <c r="J54" s="38">
        <v>815.53333333333353</v>
      </c>
      <c r="K54" s="31">
        <v>792</v>
      </c>
      <c r="L54" s="31">
        <v>771</v>
      </c>
      <c r="M54" s="31">
        <v>17.92192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394.1</v>
      </c>
      <c r="D55" s="38">
        <v>397.23333333333335</v>
      </c>
      <c r="E55" s="38">
        <v>388.81666666666672</v>
      </c>
      <c r="F55" s="38">
        <v>383.53333333333336</v>
      </c>
      <c r="G55" s="38">
        <v>375.11666666666673</v>
      </c>
      <c r="H55" s="38">
        <v>402.51666666666671</v>
      </c>
      <c r="I55" s="38">
        <v>410.93333333333334</v>
      </c>
      <c r="J55" s="38">
        <v>416.2166666666667</v>
      </c>
      <c r="K55" s="31">
        <v>405.65</v>
      </c>
      <c r="L55" s="31">
        <v>391.95</v>
      </c>
      <c r="M55" s="31">
        <v>2.23617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3668.2</v>
      </c>
      <c r="D56" s="38">
        <v>3663.4166666666665</v>
      </c>
      <c r="E56" s="38">
        <v>3646.833333333333</v>
      </c>
      <c r="F56" s="38">
        <v>3625.4666666666667</v>
      </c>
      <c r="G56" s="38">
        <v>3608.8833333333332</v>
      </c>
      <c r="H56" s="38">
        <v>3684.7833333333328</v>
      </c>
      <c r="I56" s="38">
        <v>3701.3666666666659</v>
      </c>
      <c r="J56" s="38">
        <v>3722.7333333333327</v>
      </c>
      <c r="K56" s="31">
        <v>3680</v>
      </c>
      <c r="L56" s="31">
        <v>3642.05</v>
      </c>
      <c r="M56" s="31">
        <v>1.97861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971.5</v>
      </c>
      <c r="D57" s="38">
        <v>975.08333333333337</v>
      </c>
      <c r="E57" s="38">
        <v>965.2166666666667</v>
      </c>
      <c r="F57" s="38">
        <v>958.93333333333328</v>
      </c>
      <c r="G57" s="38">
        <v>949.06666666666661</v>
      </c>
      <c r="H57" s="38">
        <v>981.36666666666679</v>
      </c>
      <c r="I57" s="38">
        <v>991.23333333333335</v>
      </c>
      <c r="J57" s="38">
        <v>997.51666666666688</v>
      </c>
      <c r="K57" s="31">
        <v>984.95</v>
      </c>
      <c r="L57" s="31">
        <v>968.8</v>
      </c>
      <c r="M57" s="31">
        <v>91.677880000000002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4882.75</v>
      </c>
      <c r="D58" s="38">
        <v>4884.3</v>
      </c>
      <c r="E58" s="38">
        <v>4849.6000000000004</v>
      </c>
      <c r="F58" s="38">
        <v>4816.45</v>
      </c>
      <c r="G58" s="38">
        <v>4781.75</v>
      </c>
      <c r="H58" s="38">
        <v>4917.4500000000007</v>
      </c>
      <c r="I58" s="38">
        <v>4952.1499999999996</v>
      </c>
      <c r="J58" s="38">
        <v>4985.3000000000011</v>
      </c>
      <c r="K58" s="31">
        <v>4919</v>
      </c>
      <c r="L58" s="31">
        <v>4851.1499999999996</v>
      </c>
      <c r="M58" s="31">
        <v>2.8853399999999998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7581.6</v>
      </c>
      <c r="D59" s="38">
        <v>7595.583333333333</v>
      </c>
      <c r="E59" s="38">
        <v>7546.3666666666659</v>
      </c>
      <c r="F59" s="38">
        <v>7511.1333333333332</v>
      </c>
      <c r="G59" s="38">
        <v>7461.9166666666661</v>
      </c>
      <c r="H59" s="38">
        <v>7630.8166666666657</v>
      </c>
      <c r="I59" s="38">
        <v>7680.0333333333328</v>
      </c>
      <c r="J59" s="38">
        <v>7715.2666666666655</v>
      </c>
      <c r="K59" s="31">
        <v>7644.8</v>
      </c>
      <c r="L59" s="31">
        <v>7560.35</v>
      </c>
      <c r="M59" s="31">
        <v>5.8434200000000001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1657.5</v>
      </c>
      <c r="D60" s="38">
        <v>1646.5</v>
      </c>
      <c r="E60" s="38">
        <v>1633</v>
      </c>
      <c r="F60" s="38">
        <v>1608.5</v>
      </c>
      <c r="G60" s="38">
        <v>1595</v>
      </c>
      <c r="H60" s="38">
        <v>1671</v>
      </c>
      <c r="I60" s="38">
        <v>1684.5</v>
      </c>
      <c r="J60" s="38">
        <v>1709</v>
      </c>
      <c r="K60" s="31">
        <v>1660</v>
      </c>
      <c r="L60" s="31">
        <v>1622</v>
      </c>
      <c r="M60" s="31">
        <v>14.55663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7428.1</v>
      </c>
      <c r="D61" s="38">
        <v>7411.3500000000013</v>
      </c>
      <c r="E61" s="38">
        <v>7368.8500000000022</v>
      </c>
      <c r="F61" s="38">
        <v>7309.6000000000013</v>
      </c>
      <c r="G61" s="38">
        <v>7267.1000000000022</v>
      </c>
      <c r="H61" s="38">
        <v>7470.6000000000022</v>
      </c>
      <c r="I61" s="38">
        <v>7513.1</v>
      </c>
      <c r="J61" s="38">
        <v>7572.3500000000022</v>
      </c>
      <c r="K61" s="31">
        <v>7453.85</v>
      </c>
      <c r="L61" s="31">
        <v>7352.1</v>
      </c>
      <c r="M61" s="31">
        <v>0.14960000000000001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2193.5500000000002</v>
      </c>
      <c r="D62" s="38">
        <v>2196.1333333333332</v>
      </c>
      <c r="E62" s="38">
        <v>2168.4166666666665</v>
      </c>
      <c r="F62" s="38">
        <v>2143.2833333333333</v>
      </c>
      <c r="G62" s="38">
        <v>2115.5666666666666</v>
      </c>
      <c r="H62" s="38">
        <v>2221.2666666666664</v>
      </c>
      <c r="I62" s="38">
        <v>2248.9833333333336</v>
      </c>
      <c r="J62" s="38">
        <v>2274.1166666666663</v>
      </c>
      <c r="K62" s="31">
        <v>2223.85</v>
      </c>
      <c r="L62" s="31">
        <v>2171</v>
      </c>
      <c r="M62" s="31">
        <v>0.33921000000000001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2373.85</v>
      </c>
      <c r="D63" s="38">
        <v>2394.7166666666667</v>
      </c>
      <c r="E63" s="38">
        <v>2343.6833333333334</v>
      </c>
      <c r="F63" s="38">
        <v>2313.5166666666669</v>
      </c>
      <c r="G63" s="38">
        <v>2262.4833333333336</v>
      </c>
      <c r="H63" s="38">
        <v>2424.8833333333332</v>
      </c>
      <c r="I63" s="38">
        <v>2475.916666666667</v>
      </c>
      <c r="J63" s="38">
        <v>2506.083333333333</v>
      </c>
      <c r="K63" s="31">
        <v>2445.75</v>
      </c>
      <c r="L63" s="31">
        <v>2364.5500000000002</v>
      </c>
      <c r="M63" s="31">
        <v>3.7801499999999999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396.3</v>
      </c>
      <c r="D64" s="38">
        <v>396.41666666666669</v>
      </c>
      <c r="E64" s="38">
        <v>392.93333333333339</v>
      </c>
      <c r="F64" s="38">
        <v>389.56666666666672</v>
      </c>
      <c r="G64" s="38">
        <v>386.08333333333343</v>
      </c>
      <c r="H64" s="38">
        <v>399.78333333333336</v>
      </c>
      <c r="I64" s="38">
        <v>403.26666666666659</v>
      </c>
      <c r="J64" s="38">
        <v>406.63333333333333</v>
      </c>
      <c r="K64" s="31">
        <v>399.9</v>
      </c>
      <c r="L64" s="31">
        <v>393.05</v>
      </c>
      <c r="M64" s="31">
        <v>31.359490000000001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218.65</v>
      </c>
      <c r="D65" s="38">
        <v>218.69999999999996</v>
      </c>
      <c r="E65" s="38">
        <v>216.64999999999992</v>
      </c>
      <c r="F65" s="38">
        <v>214.64999999999995</v>
      </c>
      <c r="G65" s="38">
        <v>212.59999999999991</v>
      </c>
      <c r="H65" s="38">
        <v>220.69999999999993</v>
      </c>
      <c r="I65" s="38">
        <v>222.74999999999994</v>
      </c>
      <c r="J65" s="38">
        <v>224.74999999999994</v>
      </c>
      <c r="K65" s="31">
        <v>220.75</v>
      </c>
      <c r="L65" s="31">
        <v>216.7</v>
      </c>
      <c r="M65" s="31">
        <v>129.72450000000001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198.35</v>
      </c>
      <c r="D66" s="38">
        <v>199.01666666666665</v>
      </c>
      <c r="E66" s="38">
        <v>196.3833333333333</v>
      </c>
      <c r="F66" s="38">
        <v>194.41666666666666</v>
      </c>
      <c r="G66" s="38">
        <v>191.7833333333333</v>
      </c>
      <c r="H66" s="38">
        <v>200.98333333333329</v>
      </c>
      <c r="I66" s="38">
        <v>203.61666666666662</v>
      </c>
      <c r="J66" s="38">
        <v>205.58333333333329</v>
      </c>
      <c r="K66" s="31">
        <v>201.65</v>
      </c>
      <c r="L66" s="31">
        <v>197.05</v>
      </c>
      <c r="M66" s="31">
        <v>203.74723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84.35</v>
      </c>
      <c r="D67" s="38">
        <v>84.766666666666666</v>
      </c>
      <c r="E67" s="38">
        <v>83.233333333333334</v>
      </c>
      <c r="F67" s="38">
        <v>82.116666666666674</v>
      </c>
      <c r="G67" s="38">
        <v>80.583333333333343</v>
      </c>
      <c r="H67" s="38">
        <v>85.883333333333326</v>
      </c>
      <c r="I67" s="38">
        <v>87.416666666666657</v>
      </c>
      <c r="J67" s="38">
        <v>88.533333333333317</v>
      </c>
      <c r="K67" s="31">
        <v>86.3</v>
      </c>
      <c r="L67" s="31">
        <v>83.65</v>
      </c>
      <c r="M67" s="31">
        <v>176.05172999999999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33.700000000000003</v>
      </c>
      <c r="D68" s="38">
        <v>34.033333333333331</v>
      </c>
      <c r="E68" s="38">
        <v>33.166666666666664</v>
      </c>
      <c r="F68" s="38">
        <v>32.633333333333333</v>
      </c>
      <c r="G68" s="38">
        <v>31.766666666666666</v>
      </c>
      <c r="H68" s="38">
        <v>34.566666666666663</v>
      </c>
      <c r="I68" s="38">
        <v>35.433333333333337</v>
      </c>
      <c r="J68" s="38">
        <v>35.966666666666661</v>
      </c>
      <c r="K68" s="31">
        <v>34.9</v>
      </c>
      <c r="L68" s="31">
        <v>33.5</v>
      </c>
      <c r="M68" s="31">
        <v>464.19833999999997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2664.3</v>
      </c>
      <c r="D69" s="38">
        <v>2639.7833333333333</v>
      </c>
      <c r="E69" s="38">
        <v>2601.5666666666666</v>
      </c>
      <c r="F69" s="38">
        <v>2538.8333333333335</v>
      </c>
      <c r="G69" s="38">
        <v>2500.6166666666668</v>
      </c>
      <c r="H69" s="38">
        <v>2702.5166666666664</v>
      </c>
      <c r="I69" s="38">
        <v>2740.7333333333327</v>
      </c>
      <c r="J69" s="38">
        <v>2803.4666666666662</v>
      </c>
      <c r="K69" s="31">
        <v>2678</v>
      </c>
      <c r="L69" s="31">
        <v>2577.0500000000002</v>
      </c>
      <c r="M69" s="31">
        <v>1.4551400000000001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1685.3</v>
      </c>
      <c r="D70" s="38">
        <v>1680.0666666666666</v>
      </c>
      <c r="E70" s="38">
        <v>1666.2333333333331</v>
      </c>
      <c r="F70" s="38">
        <v>1647.1666666666665</v>
      </c>
      <c r="G70" s="38">
        <v>1633.333333333333</v>
      </c>
      <c r="H70" s="38">
        <v>1699.1333333333332</v>
      </c>
      <c r="I70" s="38">
        <v>1712.9666666666667</v>
      </c>
      <c r="J70" s="38">
        <v>1732.0333333333333</v>
      </c>
      <c r="K70" s="31">
        <v>1693.9</v>
      </c>
      <c r="L70" s="31">
        <v>1661</v>
      </c>
      <c r="M70" s="31">
        <v>2.3609599999999999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4604.5</v>
      </c>
      <c r="D71" s="38">
        <v>4618</v>
      </c>
      <c r="E71" s="38">
        <v>4586.1000000000004</v>
      </c>
      <c r="F71" s="38">
        <v>4567.7000000000007</v>
      </c>
      <c r="G71" s="38">
        <v>4535.8000000000011</v>
      </c>
      <c r="H71" s="38">
        <v>4636.3999999999996</v>
      </c>
      <c r="I71" s="38">
        <v>4668.2999999999993</v>
      </c>
      <c r="J71" s="38">
        <v>4686.6999999999989</v>
      </c>
      <c r="K71" s="31">
        <v>4649.8999999999996</v>
      </c>
      <c r="L71" s="31">
        <v>4599.6000000000004</v>
      </c>
      <c r="M71" s="31">
        <v>6.1120000000000001E-2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1772.55</v>
      </c>
      <c r="D72" s="38">
        <v>1752.5333333333335</v>
      </c>
      <c r="E72" s="38">
        <v>1710.0666666666671</v>
      </c>
      <c r="F72" s="38">
        <v>1647.5833333333335</v>
      </c>
      <c r="G72" s="38">
        <v>1605.116666666667</v>
      </c>
      <c r="H72" s="38">
        <v>1815.0166666666671</v>
      </c>
      <c r="I72" s="38">
        <v>1857.4833333333338</v>
      </c>
      <c r="J72" s="38">
        <v>1919.9666666666672</v>
      </c>
      <c r="K72" s="31">
        <v>1795</v>
      </c>
      <c r="L72" s="31">
        <v>1690.05</v>
      </c>
      <c r="M72" s="31">
        <v>14.88866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685.85</v>
      </c>
      <c r="D73" s="38">
        <v>688.04999999999984</v>
      </c>
      <c r="E73" s="38">
        <v>681.59999999999968</v>
      </c>
      <c r="F73" s="38">
        <v>677.3499999999998</v>
      </c>
      <c r="G73" s="38">
        <v>670.89999999999964</v>
      </c>
      <c r="H73" s="38">
        <v>692.29999999999973</v>
      </c>
      <c r="I73" s="38">
        <v>698.74999999999977</v>
      </c>
      <c r="J73" s="38">
        <v>702.99999999999977</v>
      </c>
      <c r="K73" s="31">
        <v>694.5</v>
      </c>
      <c r="L73" s="31">
        <v>683.8</v>
      </c>
      <c r="M73" s="31">
        <v>6.4494999999999996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1178.5</v>
      </c>
      <c r="D74" s="38">
        <v>1178.1166666666666</v>
      </c>
      <c r="E74" s="38">
        <v>1160.3833333333332</v>
      </c>
      <c r="F74" s="38">
        <v>1142.2666666666667</v>
      </c>
      <c r="G74" s="38">
        <v>1124.5333333333333</v>
      </c>
      <c r="H74" s="38">
        <v>1196.2333333333331</v>
      </c>
      <c r="I74" s="38">
        <v>1213.9666666666662</v>
      </c>
      <c r="J74" s="38">
        <v>1232.083333333333</v>
      </c>
      <c r="K74" s="31">
        <v>1195.8499999999999</v>
      </c>
      <c r="L74" s="31">
        <v>1160</v>
      </c>
      <c r="M74" s="31">
        <v>3.00482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126</v>
      </c>
      <c r="D75" s="38">
        <v>126.25</v>
      </c>
      <c r="E75" s="38">
        <v>124.75</v>
      </c>
      <c r="F75" s="38">
        <v>123.5</v>
      </c>
      <c r="G75" s="38">
        <v>122</v>
      </c>
      <c r="H75" s="38">
        <v>127.5</v>
      </c>
      <c r="I75" s="38">
        <v>129</v>
      </c>
      <c r="J75" s="38">
        <v>130.25</v>
      </c>
      <c r="K75" s="31">
        <v>127.75</v>
      </c>
      <c r="L75" s="31">
        <v>125</v>
      </c>
      <c r="M75" s="31">
        <v>131.21673999999999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852.2</v>
      </c>
      <c r="D76" s="38">
        <v>849.16666666666663</v>
      </c>
      <c r="E76" s="38">
        <v>843.33333333333326</v>
      </c>
      <c r="F76" s="38">
        <v>834.46666666666658</v>
      </c>
      <c r="G76" s="38">
        <v>828.63333333333321</v>
      </c>
      <c r="H76" s="38">
        <v>858.0333333333333</v>
      </c>
      <c r="I76" s="38">
        <v>863.86666666666656</v>
      </c>
      <c r="J76" s="38">
        <v>872.73333333333335</v>
      </c>
      <c r="K76" s="31">
        <v>855</v>
      </c>
      <c r="L76" s="31">
        <v>840.3</v>
      </c>
      <c r="M76" s="31">
        <v>6.8726900000000004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98.05</v>
      </c>
      <c r="D77" s="38">
        <v>97.183333333333337</v>
      </c>
      <c r="E77" s="38">
        <v>95.666666666666671</v>
      </c>
      <c r="F77" s="38">
        <v>93.283333333333331</v>
      </c>
      <c r="G77" s="38">
        <v>91.766666666666666</v>
      </c>
      <c r="H77" s="38">
        <v>99.566666666666677</v>
      </c>
      <c r="I77" s="38">
        <v>101.08333333333333</v>
      </c>
      <c r="J77" s="38">
        <v>103.46666666666668</v>
      </c>
      <c r="K77" s="31">
        <v>98.7</v>
      </c>
      <c r="L77" s="31">
        <v>94.8</v>
      </c>
      <c r="M77" s="31">
        <v>292.51661999999999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389.55</v>
      </c>
      <c r="D78" s="38">
        <v>389.7</v>
      </c>
      <c r="E78" s="38">
        <v>387.5</v>
      </c>
      <c r="F78" s="38">
        <v>385.45</v>
      </c>
      <c r="G78" s="38">
        <v>383.25</v>
      </c>
      <c r="H78" s="38">
        <v>391.75</v>
      </c>
      <c r="I78" s="38">
        <v>393.94999999999993</v>
      </c>
      <c r="J78" s="38">
        <v>396</v>
      </c>
      <c r="K78" s="31">
        <v>391.9</v>
      </c>
      <c r="L78" s="31">
        <v>387.65</v>
      </c>
      <c r="M78" s="31">
        <v>14.98884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888.15</v>
      </c>
      <c r="D79" s="38">
        <v>887.18333333333339</v>
      </c>
      <c r="E79" s="38">
        <v>881.76666666666677</v>
      </c>
      <c r="F79" s="38">
        <v>875.38333333333333</v>
      </c>
      <c r="G79" s="38">
        <v>869.9666666666667</v>
      </c>
      <c r="H79" s="38">
        <v>893.56666666666683</v>
      </c>
      <c r="I79" s="38">
        <v>898.98333333333335</v>
      </c>
      <c r="J79" s="38">
        <v>905.3666666666669</v>
      </c>
      <c r="K79" s="31">
        <v>892.6</v>
      </c>
      <c r="L79" s="31">
        <v>880.8</v>
      </c>
      <c r="M79" s="31">
        <v>41.255769999999998</v>
      </c>
      <c r="N79" s="1"/>
      <c r="O79" s="1"/>
    </row>
    <row r="80" spans="1:15" ht="12.75" customHeight="1">
      <c r="A80" s="33">
        <v>70</v>
      </c>
      <c r="B80" s="58" t="s">
        <v>876</v>
      </c>
      <c r="C80" s="31">
        <v>470.95</v>
      </c>
      <c r="D80" s="38">
        <v>471.98333333333335</v>
      </c>
      <c r="E80" s="38">
        <v>464.4666666666667</v>
      </c>
      <c r="F80" s="38">
        <v>457.98333333333335</v>
      </c>
      <c r="G80" s="38">
        <v>450.4666666666667</v>
      </c>
      <c r="H80" s="38">
        <v>478.4666666666667</v>
      </c>
      <c r="I80" s="38">
        <v>485.98333333333335</v>
      </c>
      <c r="J80" s="38">
        <v>492.4666666666667</v>
      </c>
      <c r="K80" s="31">
        <v>479.5</v>
      </c>
      <c r="L80" s="31">
        <v>465.5</v>
      </c>
      <c r="M80" s="31">
        <v>8.9357600000000001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249.5</v>
      </c>
      <c r="D81" s="38">
        <v>252.79999999999998</v>
      </c>
      <c r="E81" s="38">
        <v>245.2</v>
      </c>
      <c r="F81" s="38">
        <v>240.9</v>
      </c>
      <c r="G81" s="38">
        <v>233.3</v>
      </c>
      <c r="H81" s="38">
        <v>257.09999999999997</v>
      </c>
      <c r="I81" s="38">
        <v>264.69999999999993</v>
      </c>
      <c r="J81" s="38">
        <v>268.99999999999994</v>
      </c>
      <c r="K81" s="31">
        <v>260.39999999999998</v>
      </c>
      <c r="L81" s="31">
        <v>248.5</v>
      </c>
      <c r="M81" s="31">
        <v>82.420310000000001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1185.8499999999999</v>
      </c>
      <c r="D82" s="38">
        <v>1192.95</v>
      </c>
      <c r="E82" s="38">
        <v>1175.9000000000001</v>
      </c>
      <c r="F82" s="38">
        <v>1165.95</v>
      </c>
      <c r="G82" s="38">
        <v>1148.9000000000001</v>
      </c>
      <c r="H82" s="38">
        <v>1202.9000000000001</v>
      </c>
      <c r="I82" s="38">
        <v>1219.9499999999998</v>
      </c>
      <c r="J82" s="38">
        <v>1229.9000000000001</v>
      </c>
      <c r="K82" s="31">
        <v>1210</v>
      </c>
      <c r="L82" s="31">
        <v>1183</v>
      </c>
      <c r="M82" s="31">
        <v>0.55567999999999995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383.35</v>
      </c>
      <c r="D83" s="38">
        <v>383.26666666666671</v>
      </c>
      <c r="E83" s="38">
        <v>379.93333333333339</v>
      </c>
      <c r="F83" s="38">
        <v>376.51666666666671</v>
      </c>
      <c r="G83" s="38">
        <v>373.18333333333339</v>
      </c>
      <c r="H83" s="38">
        <v>386.68333333333339</v>
      </c>
      <c r="I83" s="38">
        <v>390.01666666666677</v>
      </c>
      <c r="J83" s="38">
        <v>393.43333333333339</v>
      </c>
      <c r="K83" s="31">
        <v>386.6</v>
      </c>
      <c r="L83" s="31">
        <v>379.85</v>
      </c>
      <c r="M83" s="31">
        <v>24.703790000000001</v>
      </c>
      <c r="N83" s="1"/>
      <c r="O83" s="1"/>
    </row>
    <row r="84" spans="1:15" ht="12.75" customHeight="1">
      <c r="A84" s="33">
        <v>74</v>
      </c>
      <c r="B84" s="58" t="s">
        <v>877</v>
      </c>
      <c r="C84" s="31">
        <v>216</v>
      </c>
      <c r="D84" s="38">
        <v>216.53333333333333</v>
      </c>
      <c r="E84" s="38">
        <v>214.36666666666667</v>
      </c>
      <c r="F84" s="38">
        <v>212.73333333333335</v>
      </c>
      <c r="G84" s="38">
        <v>210.56666666666669</v>
      </c>
      <c r="H84" s="38">
        <v>218.16666666666666</v>
      </c>
      <c r="I84" s="38">
        <v>220.33333333333334</v>
      </c>
      <c r="J84" s="38">
        <v>221.96666666666664</v>
      </c>
      <c r="K84" s="31">
        <v>218.7</v>
      </c>
      <c r="L84" s="31">
        <v>214.9</v>
      </c>
      <c r="M84" s="31">
        <v>36.952190000000002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7220.9</v>
      </c>
      <c r="D85" s="38">
        <v>7219.9833333333336</v>
      </c>
      <c r="E85" s="38">
        <v>7160.9666666666672</v>
      </c>
      <c r="F85" s="38">
        <v>7101.0333333333338</v>
      </c>
      <c r="G85" s="38">
        <v>7042.0166666666673</v>
      </c>
      <c r="H85" s="38">
        <v>7279.916666666667</v>
      </c>
      <c r="I85" s="38">
        <v>7338.9333333333334</v>
      </c>
      <c r="J85" s="38">
        <v>7398.8666666666668</v>
      </c>
      <c r="K85" s="31">
        <v>7279</v>
      </c>
      <c r="L85" s="31">
        <v>7160.05</v>
      </c>
      <c r="M85" s="31">
        <v>4.6339999999999999E-2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785.3</v>
      </c>
      <c r="D86" s="38">
        <v>784.84999999999991</v>
      </c>
      <c r="E86" s="38">
        <v>779.79999999999984</v>
      </c>
      <c r="F86" s="38">
        <v>774.3</v>
      </c>
      <c r="G86" s="38">
        <v>769.24999999999989</v>
      </c>
      <c r="H86" s="38">
        <v>790.3499999999998</v>
      </c>
      <c r="I86" s="38">
        <v>795.4</v>
      </c>
      <c r="J86" s="38">
        <v>800.89999999999975</v>
      </c>
      <c r="K86" s="31">
        <v>789.9</v>
      </c>
      <c r="L86" s="31">
        <v>779.35</v>
      </c>
      <c r="M86" s="31">
        <v>0.73063999999999996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1122.3499999999999</v>
      </c>
      <c r="D87" s="38">
        <v>1117.8333333333333</v>
      </c>
      <c r="E87" s="38">
        <v>1105.6666666666665</v>
      </c>
      <c r="F87" s="38">
        <v>1088.9833333333333</v>
      </c>
      <c r="G87" s="38">
        <v>1076.8166666666666</v>
      </c>
      <c r="H87" s="38">
        <v>1134.5166666666664</v>
      </c>
      <c r="I87" s="38">
        <v>1146.6833333333329</v>
      </c>
      <c r="J87" s="38">
        <v>1163.3666666666663</v>
      </c>
      <c r="K87" s="31">
        <v>1130</v>
      </c>
      <c r="L87" s="31">
        <v>1101.1500000000001</v>
      </c>
      <c r="M87" s="31">
        <v>0.70564000000000004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494.95</v>
      </c>
      <c r="D88" s="38">
        <v>498.11666666666662</v>
      </c>
      <c r="E88" s="38">
        <v>489.43333333333322</v>
      </c>
      <c r="F88" s="38">
        <v>483.91666666666663</v>
      </c>
      <c r="G88" s="38">
        <v>475.23333333333323</v>
      </c>
      <c r="H88" s="38">
        <v>503.63333333333321</v>
      </c>
      <c r="I88" s="38">
        <v>512.31666666666661</v>
      </c>
      <c r="J88" s="38">
        <v>517.83333333333326</v>
      </c>
      <c r="K88" s="31">
        <v>506.8</v>
      </c>
      <c r="L88" s="31">
        <v>492.6</v>
      </c>
      <c r="M88" s="31">
        <v>2.2638400000000001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19024.25</v>
      </c>
      <c r="D89" s="38">
        <v>18978.416666666668</v>
      </c>
      <c r="E89" s="38">
        <v>18856.833333333336</v>
      </c>
      <c r="F89" s="38">
        <v>18689.416666666668</v>
      </c>
      <c r="G89" s="38">
        <v>18567.833333333336</v>
      </c>
      <c r="H89" s="38">
        <v>19145.833333333336</v>
      </c>
      <c r="I89" s="38">
        <v>19267.416666666672</v>
      </c>
      <c r="J89" s="38">
        <v>19434.833333333336</v>
      </c>
      <c r="K89" s="31">
        <v>19100</v>
      </c>
      <c r="L89" s="31">
        <v>18811</v>
      </c>
      <c r="M89" s="31">
        <v>0.20082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570.9</v>
      </c>
      <c r="D90" s="38">
        <v>571.7166666666667</v>
      </c>
      <c r="E90" s="38">
        <v>565.03333333333342</v>
      </c>
      <c r="F90" s="38">
        <v>559.16666666666674</v>
      </c>
      <c r="G90" s="38">
        <v>552.48333333333346</v>
      </c>
      <c r="H90" s="38">
        <v>577.58333333333337</v>
      </c>
      <c r="I90" s="38">
        <v>584.26666666666677</v>
      </c>
      <c r="J90" s="38">
        <v>590.13333333333333</v>
      </c>
      <c r="K90" s="31">
        <v>578.4</v>
      </c>
      <c r="L90" s="31">
        <v>565.85</v>
      </c>
      <c r="M90" s="31">
        <v>1.09704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25.15</v>
      </c>
      <c r="D91" s="38">
        <v>25.416666666666668</v>
      </c>
      <c r="E91" s="38">
        <v>24.883333333333336</v>
      </c>
      <c r="F91" s="38">
        <v>24.616666666666667</v>
      </c>
      <c r="G91" s="38">
        <v>24.083333333333336</v>
      </c>
      <c r="H91" s="38">
        <v>25.683333333333337</v>
      </c>
      <c r="I91" s="38">
        <v>26.216666666666669</v>
      </c>
      <c r="J91" s="38">
        <v>26.483333333333338</v>
      </c>
      <c r="K91" s="31">
        <v>25.95</v>
      </c>
      <c r="L91" s="31">
        <v>25.15</v>
      </c>
      <c r="M91" s="31">
        <v>295.72336000000001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4968.8999999999996</v>
      </c>
      <c r="D92" s="38">
        <v>4987.0333333333328</v>
      </c>
      <c r="E92" s="38">
        <v>4926.0666666666657</v>
      </c>
      <c r="F92" s="38">
        <v>4883.2333333333327</v>
      </c>
      <c r="G92" s="38">
        <v>4822.2666666666655</v>
      </c>
      <c r="H92" s="38">
        <v>5029.8666666666659</v>
      </c>
      <c r="I92" s="38">
        <v>5090.833333333333</v>
      </c>
      <c r="J92" s="38">
        <v>5133.6666666666661</v>
      </c>
      <c r="K92" s="31">
        <v>5048</v>
      </c>
      <c r="L92" s="31">
        <v>4944.2</v>
      </c>
      <c r="M92" s="31">
        <v>2.2464599999999999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728.5</v>
      </c>
      <c r="D93" s="38">
        <v>732</v>
      </c>
      <c r="E93" s="38">
        <v>722.15</v>
      </c>
      <c r="F93" s="38">
        <v>715.8</v>
      </c>
      <c r="G93" s="38">
        <v>705.94999999999993</v>
      </c>
      <c r="H93" s="38">
        <v>738.35</v>
      </c>
      <c r="I93" s="38">
        <v>748.19999999999993</v>
      </c>
      <c r="J93" s="38">
        <v>754.55000000000007</v>
      </c>
      <c r="K93" s="31">
        <v>741.85</v>
      </c>
      <c r="L93" s="31">
        <v>725.65</v>
      </c>
      <c r="M93" s="31">
        <v>6.4358300000000002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1452.05</v>
      </c>
      <c r="D94" s="38">
        <v>1455.1666666666667</v>
      </c>
      <c r="E94" s="38">
        <v>1441.8833333333334</v>
      </c>
      <c r="F94" s="38">
        <v>1431.7166666666667</v>
      </c>
      <c r="G94" s="38">
        <v>1418.4333333333334</v>
      </c>
      <c r="H94" s="38">
        <v>1465.3333333333335</v>
      </c>
      <c r="I94" s="38">
        <v>1478.6166666666668</v>
      </c>
      <c r="J94" s="38">
        <v>1488.7833333333335</v>
      </c>
      <c r="K94" s="31">
        <v>1468.45</v>
      </c>
      <c r="L94" s="31">
        <v>1445</v>
      </c>
      <c r="M94" s="31">
        <v>0.61143999999999998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308.85000000000002</v>
      </c>
      <c r="D95" s="38">
        <v>309.25</v>
      </c>
      <c r="E95" s="38">
        <v>307.64999999999998</v>
      </c>
      <c r="F95" s="38">
        <v>306.45</v>
      </c>
      <c r="G95" s="38">
        <v>304.84999999999997</v>
      </c>
      <c r="H95" s="38">
        <v>310.45</v>
      </c>
      <c r="I95" s="38">
        <v>312.05</v>
      </c>
      <c r="J95" s="38">
        <v>313.25</v>
      </c>
      <c r="K95" s="31">
        <v>310.85000000000002</v>
      </c>
      <c r="L95" s="31">
        <v>308.05</v>
      </c>
      <c r="M95" s="31">
        <v>2.8115000000000001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889.95</v>
      </c>
      <c r="D96" s="38">
        <v>878.08333333333337</v>
      </c>
      <c r="E96" s="38">
        <v>859.76666666666677</v>
      </c>
      <c r="F96" s="38">
        <v>829.58333333333337</v>
      </c>
      <c r="G96" s="38">
        <v>811.26666666666677</v>
      </c>
      <c r="H96" s="38">
        <v>908.26666666666677</v>
      </c>
      <c r="I96" s="38">
        <v>926.58333333333337</v>
      </c>
      <c r="J96" s="38">
        <v>956.76666666666677</v>
      </c>
      <c r="K96" s="31">
        <v>896.4</v>
      </c>
      <c r="L96" s="31">
        <v>847.9</v>
      </c>
      <c r="M96" s="31">
        <v>35.820320000000002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339.7</v>
      </c>
      <c r="D97" s="38">
        <v>341.7833333333333</v>
      </c>
      <c r="E97" s="38">
        <v>332.16666666666663</v>
      </c>
      <c r="F97" s="38">
        <v>324.63333333333333</v>
      </c>
      <c r="G97" s="38">
        <v>315.01666666666665</v>
      </c>
      <c r="H97" s="38">
        <v>349.31666666666661</v>
      </c>
      <c r="I97" s="38">
        <v>358.93333333333328</v>
      </c>
      <c r="J97" s="38">
        <v>366.46666666666658</v>
      </c>
      <c r="K97" s="31">
        <v>351.4</v>
      </c>
      <c r="L97" s="31">
        <v>334.25</v>
      </c>
      <c r="M97" s="31">
        <v>252.90585999999999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800.65</v>
      </c>
      <c r="D98" s="38">
        <v>803.38333333333333</v>
      </c>
      <c r="E98" s="38">
        <v>793.36666666666667</v>
      </c>
      <c r="F98" s="38">
        <v>786.08333333333337</v>
      </c>
      <c r="G98" s="38">
        <v>776.06666666666672</v>
      </c>
      <c r="H98" s="38">
        <v>810.66666666666663</v>
      </c>
      <c r="I98" s="38">
        <v>820.68333333333328</v>
      </c>
      <c r="J98" s="38">
        <v>827.96666666666658</v>
      </c>
      <c r="K98" s="31">
        <v>813.4</v>
      </c>
      <c r="L98" s="31">
        <v>796.1</v>
      </c>
      <c r="M98" s="31">
        <v>1.2195499999999999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1189.45</v>
      </c>
      <c r="D99" s="38">
        <v>1189.6499999999999</v>
      </c>
      <c r="E99" s="38">
        <v>1174.7999999999997</v>
      </c>
      <c r="F99" s="38">
        <v>1160.1499999999999</v>
      </c>
      <c r="G99" s="38">
        <v>1145.2999999999997</v>
      </c>
      <c r="H99" s="38">
        <v>1204.2999999999997</v>
      </c>
      <c r="I99" s="38">
        <v>1219.1499999999996</v>
      </c>
      <c r="J99" s="38">
        <v>1233.7999999999997</v>
      </c>
      <c r="K99" s="31">
        <v>1204.5</v>
      </c>
      <c r="L99" s="31">
        <v>1175</v>
      </c>
      <c r="M99" s="31">
        <v>1.18035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135</v>
      </c>
      <c r="D100" s="38">
        <v>135.5</v>
      </c>
      <c r="E100" s="38">
        <v>134.05000000000001</v>
      </c>
      <c r="F100" s="38">
        <v>133.10000000000002</v>
      </c>
      <c r="G100" s="38">
        <v>131.65000000000003</v>
      </c>
      <c r="H100" s="38">
        <v>136.44999999999999</v>
      </c>
      <c r="I100" s="38">
        <v>137.89999999999998</v>
      </c>
      <c r="J100" s="38">
        <v>138.84999999999997</v>
      </c>
      <c r="K100" s="31">
        <v>136.94999999999999</v>
      </c>
      <c r="L100" s="31">
        <v>134.55000000000001</v>
      </c>
      <c r="M100" s="31">
        <v>10.75759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622.15</v>
      </c>
      <c r="D101" s="38">
        <v>623.7166666666667</v>
      </c>
      <c r="E101" s="38">
        <v>615.93333333333339</v>
      </c>
      <c r="F101" s="38">
        <v>609.7166666666667</v>
      </c>
      <c r="G101" s="38">
        <v>601.93333333333339</v>
      </c>
      <c r="H101" s="38">
        <v>629.93333333333339</v>
      </c>
      <c r="I101" s="38">
        <v>637.7166666666667</v>
      </c>
      <c r="J101" s="38">
        <v>643.93333333333339</v>
      </c>
      <c r="K101" s="31">
        <v>631.5</v>
      </c>
      <c r="L101" s="31">
        <v>617.5</v>
      </c>
      <c r="M101" s="31">
        <v>2.0458799999999999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2437.9499999999998</v>
      </c>
      <c r="D102" s="38">
        <v>2431.5</v>
      </c>
      <c r="E102" s="38">
        <v>2408.75</v>
      </c>
      <c r="F102" s="38">
        <v>2379.5500000000002</v>
      </c>
      <c r="G102" s="38">
        <v>2356.8000000000002</v>
      </c>
      <c r="H102" s="38">
        <v>2460.6999999999998</v>
      </c>
      <c r="I102" s="38">
        <v>2483.4499999999998</v>
      </c>
      <c r="J102" s="38">
        <v>2512.6499999999996</v>
      </c>
      <c r="K102" s="31">
        <v>2454.25</v>
      </c>
      <c r="L102" s="31">
        <v>2402.3000000000002</v>
      </c>
      <c r="M102" s="31">
        <v>2.12113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30.9</v>
      </c>
      <c r="D103" s="38">
        <v>31.166666666666668</v>
      </c>
      <c r="E103" s="38">
        <v>30.483333333333334</v>
      </c>
      <c r="F103" s="38">
        <v>30.066666666666666</v>
      </c>
      <c r="G103" s="38">
        <v>29.383333333333333</v>
      </c>
      <c r="H103" s="38">
        <v>31.583333333333336</v>
      </c>
      <c r="I103" s="38">
        <v>32.266666666666666</v>
      </c>
      <c r="J103" s="38">
        <v>32.683333333333337</v>
      </c>
      <c r="K103" s="31">
        <v>31.85</v>
      </c>
      <c r="L103" s="31">
        <v>30.75</v>
      </c>
      <c r="M103" s="31">
        <v>123.08483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1187.0999999999999</v>
      </c>
      <c r="D104" s="38">
        <v>1194.6833333333334</v>
      </c>
      <c r="E104" s="38">
        <v>1177.4166666666667</v>
      </c>
      <c r="F104" s="38">
        <v>1167.7333333333333</v>
      </c>
      <c r="G104" s="38">
        <v>1150.4666666666667</v>
      </c>
      <c r="H104" s="38">
        <v>1204.3666666666668</v>
      </c>
      <c r="I104" s="38">
        <v>1221.6333333333332</v>
      </c>
      <c r="J104" s="38">
        <v>1231.3166666666668</v>
      </c>
      <c r="K104" s="31">
        <v>1211.95</v>
      </c>
      <c r="L104" s="31">
        <v>1185</v>
      </c>
      <c r="M104" s="31">
        <v>3.5162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663.75</v>
      </c>
      <c r="D105" s="38">
        <v>669.91666666666663</v>
      </c>
      <c r="E105" s="38">
        <v>654.88333333333321</v>
      </c>
      <c r="F105" s="38">
        <v>646.01666666666654</v>
      </c>
      <c r="G105" s="38">
        <v>630.98333333333312</v>
      </c>
      <c r="H105" s="38">
        <v>678.7833333333333</v>
      </c>
      <c r="I105" s="38">
        <v>693.81666666666683</v>
      </c>
      <c r="J105" s="38">
        <v>702.68333333333339</v>
      </c>
      <c r="K105" s="31">
        <v>684.95</v>
      </c>
      <c r="L105" s="31">
        <v>661.05</v>
      </c>
      <c r="M105" s="31">
        <v>0.66517000000000004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967.7</v>
      </c>
      <c r="D106" s="38">
        <v>960.23333333333323</v>
      </c>
      <c r="E106" s="38">
        <v>943.31666666666649</v>
      </c>
      <c r="F106" s="38">
        <v>918.93333333333328</v>
      </c>
      <c r="G106" s="38">
        <v>902.01666666666654</v>
      </c>
      <c r="H106" s="38">
        <v>984.61666666666645</v>
      </c>
      <c r="I106" s="38">
        <v>1001.5333333333332</v>
      </c>
      <c r="J106" s="38">
        <v>1025.9166666666665</v>
      </c>
      <c r="K106" s="31">
        <v>977.15</v>
      </c>
      <c r="L106" s="31">
        <v>935.85</v>
      </c>
      <c r="M106" s="31">
        <v>2.9972599999999998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7661.05</v>
      </c>
      <c r="D107" s="38">
        <v>7679.0166666666664</v>
      </c>
      <c r="E107" s="38">
        <v>7588.083333333333</v>
      </c>
      <c r="F107" s="38">
        <v>7515.1166666666668</v>
      </c>
      <c r="G107" s="38">
        <v>7424.1833333333334</v>
      </c>
      <c r="H107" s="38">
        <v>7751.9833333333327</v>
      </c>
      <c r="I107" s="38">
        <v>7842.916666666667</v>
      </c>
      <c r="J107" s="38">
        <v>7915.8833333333323</v>
      </c>
      <c r="K107" s="31">
        <v>7769.95</v>
      </c>
      <c r="L107" s="31">
        <v>7606.05</v>
      </c>
      <c r="M107" s="31">
        <v>0.33276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74.8</v>
      </c>
      <c r="D108" s="38">
        <v>75.149999999999991</v>
      </c>
      <c r="E108" s="38">
        <v>74.34999999999998</v>
      </c>
      <c r="F108" s="38">
        <v>73.899999999999991</v>
      </c>
      <c r="G108" s="38">
        <v>73.09999999999998</v>
      </c>
      <c r="H108" s="38">
        <v>75.59999999999998</v>
      </c>
      <c r="I108" s="38">
        <v>76.399999999999991</v>
      </c>
      <c r="J108" s="38">
        <v>76.84999999999998</v>
      </c>
      <c r="K108" s="31">
        <v>75.95</v>
      </c>
      <c r="L108" s="31">
        <v>74.7</v>
      </c>
      <c r="M108" s="31">
        <v>22.326699999999999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401.85</v>
      </c>
      <c r="D109" s="38">
        <v>404.8</v>
      </c>
      <c r="E109" s="38">
        <v>397.1</v>
      </c>
      <c r="F109" s="38">
        <v>392.35</v>
      </c>
      <c r="G109" s="38">
        <v>384.65000000000003</v>
      </c>
      <c r="H109" s="38">
        <v>409.55</v>
      </c>
      <c r="I109" s="38">
        <v>417.24999999999994</v>
      </c>
      <c r="J109" s="38">
        <v>422</v>
      </c>
      <c r="K109" s="31">
        <v>412.5</v>
      </c>
      <c r="L109" s="31">
        <v>400.05</v>
      </c>
      <c r="M109" s="31">
        <v>10.768800000000001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465</v>
      </c>
      <c r="D110" s="38">
        <v>461.23333333333335</v>
      </c>
      <c r="E110" s="38">
        <v>454.86666666666667</v>
      </c>
      <c r="F110" s="38">
        <v>444.73333333333335</v>
      </c>
      <c r="G110" s="38">
        <v>438.36666666666667</v>
      </c>
      <c r="H110" s="38">
        <v>471.36666666666667</v>
      </c>
      <c r="I110" s="38">
        <v>477.73333333333335</v>
      </c>
      <c r="J110" s="38">
        <v>487.86666666666667</v>
      </c>
      <c r="K110" s="31">
        <v>467.6</v>
      </c>
      <c r="L110" s="31">
        <v>451.1</v>
      </c>
      <c r="M110" s="31">
        <v>1.13182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269.75</v>
      </c>
      <c r="D111" s="38">
        <v>270.03333333333336</v>
      </c>
      <c r="E111" s="38">
        <v>267.7166666666667</v>
      </c>
      <c r="F111" s="38">
        <v>265.68333333333334</v>
      </c>
      <c r="G111" s="38">
        <v>263.36666666666667</v>
      </c>
      <c r="H111" s="38">
        <v>272.06666666666672</v>
      </c>
      <c r="I111" s="38">
        <v>274.38333333333344</v>
      </c>
      <c r="J111" s="38">
        <v>276.41666666666674</v>
      </c>
      <c r="K111" s="31">
        <v>272.35000000000002</v>
      </c>
      <c r="L111" s="31">
        <v>268</v>
      </c>
      <c r="M111" s="31">
        <v>9.5282199999999992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436.45</v>
      </c>
      <c r="D112" s="38">
        <v>438.3</v>
      </c>
      <c r="E112" s="38">
        <v>432.65000000000003</v>
      </c>
      <c r="F112" s="38">
        <v>428.85</v>
      </c>
      <c r="G112" s="38">
        <v>423.20000000000005</v>
      </c>
      <c r="H112" s="38">
        <v>442.1</v>
      </c>
      <c r="I112" s="38">
        <v>447.75</v>
      </c>
      <c r="J112" s="38">
        <v>451.55</v>
      </c>
      <c r="K112" s="31">
        <v>443.95</v>
      </c>
      <c r="L112" s="31">
        <v>434.5</v>
      </c>
      <c r="M112" s="31">
        <v>1.02508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921.1</v>
      </c>
      <c r="D113" s="38">
        <v>927.33333333333337</v>
      </c>
      <c r="E113" s="38">
        <v>909.86666666666679</v>
      </c>
      <c r="F113" s="38">
        <v>898.63333333333344</v>
      </c>
      <c r="G113" s="38">
        <v>881.16666666666686</v>
      </c>
      <c r="H113" s="38">
        <v>938.56666666666672</v>
      </c>
      <c r="I113" s="38">
        <v>956.03333333333319</v>
      </c>
      <c r="J113" s="38">
        <v>967.26666666666665</v>
      </c>
      <c r="K113" s="31">
        <v>944.8</v>
      </c>
      <c r="L113" s="31">
        <v>916.1</v>
      </c>
      <c r="M113" s="31">
        <v>2.3603299999999998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1145.3499999999999</v>
      </c>
      <c r="D114" s="38">
        <v>1141.1333333333334</v>
      </c>
      <c r="E114" s="38">
        <v>1132.8666666666668</v>
      </c>
      <c r="F114" s="38">
        <v>1120.3833333333334</v>
      </c>
      <c r="G114" s="38">
        <v>1112.1166666666668</v>
      </c>
      <c r="H114" s="38">
        <v>1153.6166666666668</v>
      </c>
      <c r="I114" s="38">
        <v>1161.8833333333337</v>
      </c>
      <c r="J114" s="38">
        <v>1174.3666666666668</v>
      </c>
      <c r="K114" s="31">
        <v>1149.4000000000001</v>
      </c>
      <c r="L114" s="31">
        <v>1128.6500000000001</v>
      </c>
      <c r="M114" s="31">
        <v>11.86393</v>
      </c>
      <c r="N114" s="1"/>
      <c r="O114" s="1"/>
    </row>
    <row r="115" spans="1:15" ht="12.75" customHeight="1">
      <c r="A115" s="33">
        <v>105</v>
      </c>
      <c r="B115" s="58" t="s">
        <v>872</v>
      </c>
      <c r="C115" s="31">
        <v>491.7</v>
      </c>
      <c r="D115" s="38">
        <v>493.88333333333338</v>
      </c>
      <c r="E115" s="38">
        <v>483.81666666666678</v>
      </c>
      <c r="F115" s="38">
        <v>475.93333333333339</v>
      </c>
      <c r="G115" s="38">
        <v>465.86666666666679</v>
      </c>
      <c r="H115" s="38">
        <v>501.76666666666677</v>
      </c>
      <c r="I115" s="38">
        <v>511.83333333333337</v>
      </c>
      <c r="J115" s="38">
        <v>519.7166666666667</v>
      </c>
      <c r="K115" s="31">
        <v>503.95</v>
      </c>
      <c r="L115" s="31">
        <v>486</v>
      </c>
      <c r="M115" s="31">
        <v>10.374180000000001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1048.95</v>
      </c>
      <c r="D116" s="38">
        <v>1046.6499999999999</v>
      </c>
      <c r="E116" s="38">
        <v>1040.2999999999997</v>
      </c>
      <c r="F116" s="38">
        <v>1031.6499999999999</v>
      </c>
      <c r="G116" s="38">
        <v>1025.2999999999997</v>
      </c>
      <c r="H116" s="38">
        <v>1055.2999999999997</v>
      </c>
      <c r="I116" s="38">
        <v>1061.6499999999996</v>
      </c>
      <c r="J116" s="38">
        <v>1070.2999999999997</v>
      </c>
      <c r="K116" s="31">
        <v>1053</v>
      </c>
      <c r="L116" s="31">
        <v>1038</v>
      </c>
      <c r="M116" s="31">
        <v>9.3694699999999997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130.4</v>
      </c>
      <c r="D117" s="38">
        <v>130.93333333333334</v>
      </c>
      <c r="E117" s="38">
        <v>129.46666666666667</v>
      </c>
      <c r="F117" s="38">
        <v>128.53333333333333</v>
      </c>
      <c r="G117" s="38">
        <v>127.06666666666666</v>
      </c>
      <c r="H117" s="38">
        <v>131.86666666666667</v>
      </c>
      <c r="I117" s="38">
        <v>133.33333333333337</v>
      </c>
      <c r="J117" s="38">
        <v>134.26666666666668</v>
      </c>
      <c r="K117" s="31">
        <v>132.4</v>
      </c>
      <c r="L117" s="31">
        <v>130</v>
      </c>
      <c r="M117" s="31">
        <v>40.567590000000003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1310.45</v>
      </c>
      <c r="D118" s="38">
        <v>1315.1333333333334</v>
      </c>
      <c r="E118" s="38">
        <v>1303.3166666666668</v>
      </c>
      <c r="F118" s="38">
        <v>1296.1833333333334</v>
      </c>
      <c r="G118" s="38">
        <v>1284.3666666666668</v>
      </c>
      <c r="H118" s="38">
        <v>1322.2666666666669</v>
      </c>
      <c r="I118" s="38">
        <v>1334.0833333333335</v>
      </c>
      <c r="J118" s="38">
        <v>1341.2166666666669</v>
      </c>
      <c r="K118" s="31">
        <v>1326.95</v>
      </c>
      <c r="L118" s="31">
        <v>1308</v>
      </c>
      <c r="M118" s="31">
        <v>0.98255000000000003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230.95</v>
      </c>
      <c r="D119" s="38">
        <v>230.5</v>
      </c>
      <c r="E119" s="38">
        <v>229</v>
      </c>
      <c r="F119" s="38">
        <v>227.05</v>
      </c>
      <c r="G119" s="38">
        <v>225.55</v>
      </c>
      <c r="H119" s="38">
        <v>232.45</v>
      </c>
      <c r="I119" s="38">
        <v>233.95</v>
      </c>
      <c r="J119" s="38">
        <v>235.89999999999998</v>
      </c>
      <c r="K119" s="31">
        <v>232</v>
      </c>
      <c r="L119" s="31">
        <v>228.55</v>
      </c>
      <c r="M119" s="31">
        <v>34.568950000000001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680.7</v>
      </c>
      <c r="D120" s="38">
        <v>677.18333333333339</v>
      </c>
      <c r="E120" s="38">
        <v>667.36666666666679</v>
      </c>
      <c r="F120" s="38">
        <v>654.03333333333342</v>
      </c>
      <c r="G120" s="38">
        <v>644.21666666666681</v>
      </c>
      <c r="H120" s="38">
        <v>690.51666666666677</v>
      </c>
      <c r="I120" s="38">
        <v>700.33333333333337</v>
      </c>
      <c r="J120" s="38">
        <v>713.66666666666674</v>
      </c>
      <c r="K120" s="31">
        <v>687</v>
      </c>
      <c r="L120" s="31">
        <v>663.85</v>
      </c>
      <c r="M120" s="31">
        <v>18.987130000000001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4725.7</v>
      </c>
      <c r="D121" s="38">
        <v>4705.4333333333334</v>
      </c>
      <c r="E121" s="38">
        <v>4662.8666666666668</v>
      </c>
      <c r="F121" s="38">
        <v>4600.0333333333338</v>
      </c>
      <c r="G121" s="38">
        <v>4557.4666666666672</v>
      </c>
      <c r="H121" s="38">
        <v>4768.2666666666664</v>
      </c>
      <c r="I121" s="38">
        <v>4810.8333333333339</v>
      </c>
      <c r="J121" s="38">
        <v>4873.6666666666661</v>
      </c>
      <c r="K121" s="31">
        <v>4748</v>
      </c>
      <c r="L121" s="31">
        <v>4642.6000000000004</v>
      </c>
      <c r="M121" s="31">
        <v>3.38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1888.6</v>
      </c>
      <c r="D122" s="38">
        <v>1870.7166666666665</v>
      </c>
      <c r="E122" s="38">
        <v>1843.083333333333</v>
      </c>
      <c r="F122" s="38">
        <v>1797.5666666666666</v>
      </c>
      <c r="G122" s="38">
        <v>1769.9333333333332</v>
      </c>
      <c r="H122" s="38">
        <v>1916.2333333333329</v>
      </c>
      <c r="I122" s="38">
        <v>1943.8666666666666</v>
      </c>
      <c r="J122" s="38">
        <v>1989.3833333333328</v>
      </c>
      <c r="K122" s="31">
        <v>1898.35</v>
      </c>
      <c r="L122" s="31">
        <v>1825.2</v>
      </c>
      <c r="M122" s="31">
        <v>12.04491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2335.9</v>
      </c>
      <c r="D123" s="38">
        <v>2331.9500000000003</v>
      </c>
      <c r="E123" s="38">
        <v>2298.9500000000007</v>
      </c>
      <c r="F123" s="38">
        <v>2262.0000000000005</v>
      </c>
      <c r="G123" s="38">
        <v>2229.0000000000009</v>
      </c>
      <c r="H123" s="38">
        <v>2368.9000000000005</v>
      </c>
      <c r="I123" s="38">
        <v>2401.8999999999996</v>
      </c>
      <c r="J123" s="38">
        <v>2438.8500000000004</v>
      </c>
      <c r="K123" s="31">
        <v>2364.9499999999998</v>
      </c>
      <c r="L123" s="31">
        <v>2295</v>
      </c>
      <c r="M123" s="31">
        <v>2.7554099999999999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680.55</v>
      </c>
      <c r="D124" s="38">
        <v>678</v>
      </c>
      <c r="E124" s="38">
        <v>668.55</v>
      </c>
      <c r="F124" s="38">
        <v>656.55</v>
      </c>
      <c r="G124" s="38">
        <v>647.09999999999991</v>
      </c>
      <c r="H124" s="38">
        <v>690</v>
      </c>
      <c r="I124" s="38">
        <v>699.45</v>
      </c>
      <c r="J124" s="38">
        <v>711.45</v>
      </c>
      <c r="K124" s="31">
        <v>687.45</v>
      </c>
      <c r="L124" s="31">
        <v>666</v>
      </c>
      <c r="M124" s="31">
        <v>9.0529499999999992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970.15</v>
      </c>
      <c r="D125" s="38">
        <v>973.26666666666677</v>
      </c>
      <c r="E125" s="38">
        <v>957.53333333333353</v>
      </c>
      <c r="F125" s="38">
        <v>944.91666666666674</v>
      </c>
      <c r="G125" s="38">
        <v>929.18333333333351</v>
      </c>
      <c r="H125" s="38">
        <v>985.88333333333355</v>
      </c>
      <c r="I125" s="38">
        <v>1001.6166666666669</v>
      </c>
      <c r="J125" s="38">
        <v>1014.2333333333336</v>
      </c>
      <c r="K125" s="31">
        <v>989</v>
      </c>
      <c r="L125" s="31">
        <v>960.65</v>
      </c>
      <c r="M125" s="31">
        <v>5.7784899999999997</v>
      </c>
      <c r="N125" s="1"/>
      <c r="O125" s="1"/>
    </row>
    <row r="126" spans="1:15" ht="12.75" customHeight="1">
      <c r="A126" s="33">
        <v>116</v>
      </c>
      <c r="B126" s="58" t="s">
        <v>878</v>
      </c>
      <c r="C126" s="31">
        <v>4756</v>
      </c>
      <c r="D126" s="38">
        <v>4746.8499999999995</v>
      </c>
      <c r="E126" s="38">
        <v>4530.6999999999989</v>
      </c>
      <c r="F126" s="38">
        <v>4305.3999999999996</v>
      </c>
      <c r="G126" s="38">
        <v>4089.2499999999991</v>
      </c>
      <c r="H126" s="38">
        <v>4972.1499999999987</v>
      </c>
      <c r="I126" s="38">
        <v>5188.2999999999984</v>
      </c>
      <c r="J126" s="38">
        <v>5413.5999999999985</v>
      </c>
      <c r="K126" s="31">
        <v>4963</v>
      </c>
      <c r="L126" s="31">
        <v>4521.55</v>
      </c>
      <c r="M126" s="31">
        <v>1.8387800000000001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1373</v>
      </c>
      <c r="D127" s="38">
        <v>1380.1666666666667</v>
      </c>
      <c r="E127" s="38">
        <v>1333.3833333333334</v>
      </c>
      <c r="F127" s="38">
        <v>1293.7666666666667</v>
      </c>
      <c r="G127" s="38">
        <v>1246.9833333333333</v>
      </c>
      <c r="H127" s="38">
        <v>1419.7833333333335</v>
      </c>
      <c r="I127" s="38">
        <v>1466.5666666666668</v>
      </c>
      <c r="J127" s="38">
        <v>1506.1833333333336</v>
      </c>
      <c r="K127" s="31">
        <v>1426.95</v>
      </c>
      <c r="L127" s="31">
        <v>1340.55</v>
      </c>
      <c r="M127" s="31">
        <v>29.22017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3830.7</v>
      </c>
      <c r="D128" s="38">
        <v>3850.5499999999997</v>
      </c>
      <c r="E128" s="38">
        <v>3782.1499999999996</v>
      </c>
      <c r="F128" s="38">
        <v>3733.6</v>
      </c>
      <c r="G128" s="38">
        <v>3665.2</v>
      </c>
      <c r="H128" s="38">
        <v>3899.0999999999995</v>
      </c>
      <c r="I128" s="38">
        <v>3967.5</v>
      </c>
      <c r="J128" s="38">
        <v>4016.0499999999993</v>
      </c>
      <c r="K128" s="31">
        <v>3918.95</v>
      </c>
      <c r="L128" s="31">
        <v>3802</v>
      </c>
      <c r="M128" s="31">
        <v>0.13372000000000001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289.89999999999998</v>
      </c>
      <c r="D129" s="38">
        <v>290.56666666666666</v>
      </c>
      <c r="E129" s="38">
        <v>288.93333333333334</v>
      </c>
      <c r="F129" s="38">
        <v>287.9666666666667</v>
      </c>
      <c r="G129" s="38">
        <v>286.33333333333337</v>
      </c>
      <c r="H129" s="38">
        <v>291.5333333333333</v>
      </c>
      <c r="I129" s="38">
        <v>293.16666666666663</v>
      </c>
      <c r="J129" s="38">
        <v>294.13333333333327</v>
      </c>
      <c r="K129" s="31">
        <v>292.2</v>
      </c>
      <c r="L129" s="31">
        <v>289.60000000000002</v>
      </c>
      <c r="M129" s="31">
        <v>23.739879999999999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286.8</v>
      </c>
      <c r="D130" s="38">
        <v>288.43333333333334</v>
      </c>
      <c r="E130" s="38">
        <v>283.81666666666666</v>
      </c>
      <c r="F130" s="38">
        <v>280.83333333333331</v>
      </c>
      <c r="G130" s="38">
        <v>276.21666666666664</v>
      </c>
      <c r="H130" s="38">
        <v>291.41666666666669</v>
      </c>
      <c r="I130" s="38">
        <v>296.03333333333336</v>
      </c>
      <c r="J130" s="38">
        <v>299.01666666666671</v>
      </c>
      <c r="K130" s="31">
        <v>293.05</v>
      </c>
      <c r="L130" s="31">
        <v>285.45</v>
      </c>
      <c r="M130" s="31">
        <v>4.0948200000000003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1902.1</v>
      </c>
      <c r="D131" s="38">
        <v>1900.0333333333335</v>
      </c>
      <c r="E131" s="38">
        <v>1885.0666666666671</v>
      </c>
      <c r="F131" s="38">
        <v>1868.0333333333335</v>
      </c>
      <c r="G131" s="38">
        <v>1853.0666666666671</v>
      </c>
      <c r="H131" s="38">
        <v>1917.0666666666671</v>
      </c>
      <c r="I131" s="38">
        <v>1932.0333333333338</v>
      </c>
      <c r="J131" s="38">
        <v>1949.0666666666671</v>
      </c>
      <c r="K131" s="31">
        <v>1915</v>
      </c>
      <c r="L131" s="31">
        <v>1883</v>
      </c>
      <c r="M131" s="31">
        <v>4.6488899999999997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1482.35</v>
      </c>
      <c r="D132" s="38">
        <v>1464.1499999999999</v>
      </c>
      <c r="E132" s="38">
        <v>1438.2999999999997</v>
      </c>
      <c r="F132" s="38">
        <v>1394.2499999999998</v>
      </c>
      <c r="G132" s="38">
        <v>1368.3999999999996</v>
      </c>
      <c r="H132" s="38">
        <v>1508.1999999999998</v>
      </c>
      <c r="I132" s="38">
        <v>1534.0499999999997</v>
      </c>
      <c r="J132" s="38">
        <v>1578.1</v>
      </c>
      <c r="K132" s="31">
        <v>1490</v>
      </c>
      <c r="L132" s="31">
        <v>1420.1</v>
      </c>
      <c r="M132" s="31">
        <v>3.59416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565.29999999999995</v>
      </c>
      <c r="D133" s="38">
        <v>565.5</v>
      </c>
      <c r="E133" s="38">
        <v>559.04999999999995</v>
      </c>
      <c r="F133" s="38">
        <v>552.79999999999995</v>
      </c>
      <c r="G133" s="38">
        <v>546.34999999999991</v>
      </c>
      <c r="H133" s="38">
        <v>571.75</v>
      </c>
      <c r="I133" s="38">
        <v>578.20000000000005</v>
      </c>
      <c r="J133" s="38">
        <v>584.45000000000005</v>
      </c>
      <c r="K133" s="31">
        <v>571.95000000000005</v>
      </c>
      <c r="L133" s="31">
        <v>559.25</v>
      </c>
      <c r="M133" s="31">
        <v>24.101379999999999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1900.25</v>
      </c>
      <c r="D134" s="38">
        <v>1900.3</v>
      </c>
      <c r="E134" s="38">
        <v>1880.6</v>
      </c>
      <c r="F134" s="38">
        <v>1860.95</v>
      </c>
      <c r="G134" s="38">
        <v>1841.25</v>
      </c>
      <c r="H134" s="38">
        <v>1919.9499999999998</v>
      </c>
      <c r="I134" s="38">
        <v>1939.65</v>
      </c>
      <c r="J134" s="38">
        <v>1959.2999999999997</v>
      </c>
      <c r="K134" s="31">
        <v>1920</v>
      </c>
      <c r="L134" s="31">
        <v>1880.65</v>
      </c>
      <c r="M134" s="31">
        <v>3.3649100000000001</v>
      </c>
      <c r="N134" s="1"/>
      <c r="O134" s="1"/>
    </row>
    <row r="135" spans="1:15" ht="12.75" customHeight="1">
      <c r="A135" s="33">
        <v>125</v>
      </c>
      <c r="B135" s="58" t="s">
        <v>879</v>
      </c>
      <c r="C135" s="31">
        <v>2012.25</v>
      </c>
      <c r="D135" s="38">
        <v>2027.7333333333333</v>
      </c>
      <c r="E135" s="38">
        <v>1985.5166666666669</v>
      </c>
      <c r="F135" s="38">
        <v>1958.7833333333335</v>
      </c>
      <c r="G135" s="38">
        <v>1916.5666666666671</v>
      </c>
      <c r="H135" s="38">
        <v>2054.4666666666667</v>
      </c>
      <c r="I135" s="38">
        <v>2096.6833333333334</v>
      </c>
      <c r="J135" s="38">
        <v>2123.4166666666665</v>
      </c>
      <c r="K135" s="31">
        <v>2069.9499999999998</v>
      </c>
      <c r="L135" s="31">
        <v>2001</v>
      </c>
      <c r="M135" s="31">
        <v>1.3529800000000001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904.05</v>
      </c>
      <c r="D136" s="38">
        <v>903.33333333333337</v>
      </c>
      <c r="E136" s="38">
        <v>890.7166666666667</v>
      </c>
      <c r="F136" s="38">
        <v>877.38333333333333</v>
      </c>
      <c r="G136" s="38">
        <v>864.76666666666665</v>
      </c>
      <c r="H136" s="38">
        <v>916.66666666666674</v>
      </c>
      <c r="I136" s="38">
        <v>929.2833333333333</v>
      </c>
      <c r="J136" s="38">
        <v>942.61666666666679</v>
      </c>
      <c r="K136" s="31">
        <v>915.95</v>
      </c>
      <c r="L136" s="31">
        <v>890</v>
      </c>
      <c r="M136" s="31">
        <v>0.52814000000000005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587.4</v>
      </c>
      <c r="D137" s="38">
        <v>590.5</v>
      </c>
      <c r="E137" s="38">
        <v>583.4</v>
      </c>
      <c r="F137" s="38">
        <v>579.4</v>
      </c>
      <c r="G137" s="38">
        <v>572.29999999999995</v>
      </c>
      <c r="H137" s="38">
        <v>594.5</v>
      </c>
      <c r="I137" s="38">
        <v>601.59999999999991</v>
      </c>
      <c r="J137" s="38">
        <v>605.6</v>
      </c>
      <c r="K137" s="31">
        <v>597.6</v>
      </c>
      <c r="L137" s="31">
        <v>586.5</v>
      </c>
      <c r="M137" s="31">
        <v>4.1680299999999999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1989.7</v>
      </c>
      <c r="D138" s="38">
        <v>1983.5999999999997</v>
      </c>
      <c r="E138" s="38">
        <v>1967.1999999999994</v>
      </c>
      <c r="F138" s="38">
        <v>1944.6999999999996</v>
      </c>
      <c r="G138" s="38">
        <v>1928.2999999999993</v>
      </c>
      <c r="H138" s="38">
        <v>2006.0999999999995</v>
      </c>
      <c r="I138" s="38">
        <v>2022.4999999999995</v>
      </c>
      <c r="J138" s="38">
        <v>2044.9999999999995</v>
      </c>
      <c r="K138" s="31">
        <v>2000</v>
      </c>
      <c r="L138" s="31">
        <v>1961.1</v>
      </c>
      <c r="M138" s="31">
        <v>3.8246199999999999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398.35</v>
      </c>
      <c r="D139" s="38">
        <v>400.78333333333336</v>
      </c>
      <c r="E139" s="38">
        <v>393.76666666666671</v>
      </c>
      <c r="F139" s="38">
        <v>389.18333333333334</v>
      </c>
      <c r="G139" s="38">
        <v>382.16666666666669</v>
      </c>
      <c r="H139" s="38">
        <v>405.36666666666673</v>
      </c>
      <c r="I139" s="38">
        <v>412.38333333333338</v>
      </c>
      <c r="J139" s="38">
        <v>416.96666666666675</v>
      </c>
      <c r="K139" s="31">
        <v>407.8</v>
      </c>
      <c r="L139" s="31">
        <v>396.2</v>
      </c>
      <c r="M139" s="31">
        <v>7.7281000000000004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188.65</v>
      </c>
      <c r="D140" s="38">
        <v>188.66666666666666</v>
      </c>
      <c r="E140" s="38">
        <v>186.58333333333331</v>
      </c>
      <c r="F140" s="38">
        <v>184.51666666666665</v>
      </c>
      <c r="G140" s="38">
        <v>182.43333333333331</v>
      </c>
      <c r="H140" s="38">
        <v>190.73333333333332</v>
      </c>
      <c r="I140" s="38">
        <v>192.81666666666663</v>
      </c>
      <c r="J140" s="38">
        <v>194.88333333333333</v>
      </c>
      <c r="K140" s="31">
        <v>190.75</v>
      </c>
      <c r="L140" s="31">
        <v>186.6</v>
      </c>
      <c r="M140" s="31">
        <v>42.912750000000003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195.5</v>
      </c>
      <c r="D141" s="38">
        <v>196.33333333333334</v>
      </c>
      <c r="E141" s="38">
        <v>193.7166666666667</v>
      </c>
      <c r="F141" s="38">
        <v>191.93333333333337</v>
      </c>
      <c r="G141" s="38">
        <v>189.31666666666672</v>
      </c>
      <c r="H141" s="38">
        <v>198.11666666666667</v>
      </c>
      <c r="I141" s="38">
        <v>200.73333333333329</v>
      </c>
      <c r="J141" s="38">
        <v>202.51666666666665</v>
      </c>
      <c r="K141" s="31">
        <v>198.95</v>
      </c>
      <c r="L141" s="31">
        <v>194.55</v>
      </c>
      <c r="M141" s="31">
        <v>6.8468200000000001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3686</v>
      </c>
      <c r="D142" s="38">
        <v>3684.3166666666671</v>
      </c>
      <c r="E142" s="38">
        <v>3658.6333333333341</v>
      </c>
      <c r="F142" s="38">
        <v>3631.2666666666669</v>
      </c>
      <c r="G142" s="38">
        <v>3605.5833333333339</v>
      </c>
      <c r="H142" s="38">
        <v>3711.6833333333343</v>
      </c>
      <c r="I142" s="38">
        <v>3737.3666666666677</v>
      </c>
      <c r="J142" s="38">
        <v>3764.7333333333345</v>
      </c>
      <c r="K142" s="31">
        <v>3710</v>
      </c>
      <c r="L142" s="31">
        <v>3656.95</v>
      </c>
      <c r="M142" s="31">
        <v>3.04318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4014.85</v>
      </c>
      <c r="D143" s="38">
        <v>4044.6166666666668</v>
      </c>
      <c r="E143" s="38">
        <v>3923.2333333333336</v>
      </c>
      <c r="F143" s="38">
        <v>3831.6166666666668</v>
      </c>
      <c r="G143" s="38">
        <v>3710.2333333333336</v>
      </c>
      <c r="H143" s="38">
        <v>4136.2333333333336</v>
      </c>
      <c r="I143" s="38">
        <v>4257.6166666666668</v>
      </c>
      <c r="J143" s="38">
        <v>4349.2333333333336</v>
      </c>
      <c r="K143" s="31">
        <v>4166</v>
      </c>
      <c r="L143" s="31">
        <v>3953</v>
      </c>
      <c r="M143" s="31">
        <v>9.7932000000000006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493.8</v>
      </c>
      <c r="D144" s="38">
        <v>496.7833333333333</v>
      </c>
      <c r="E144" s="38">
        <v>485.11666666666662</v>
      </c>
      <c r="F144" s="38">
        <v>476.43333333333334</v>
      </c>
      <c r="G144" s="38">
        <v>464.76666666666665</v>
      </c>
      <c r="H144" s="38">
        <v>505.46666666666658</v>
      </c>
      <c r="I144" s="38">
        <v>517.13333333333333</v>
      </c>
      <c r="J144" s="38">
        <v>525.81666666666661</v>
      </c>
      <c r="K144" s="31">
        <v>508.45</v>
      </c>
      <c r="L144" s="31">
        <v>488.1</v>
      </c>
      <c r="M144" s="31">
        <v>56.765450000000001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2346.35</v>
      </c>
      <c r="D145" s="38">
        <v>2332.7833333333333</v>
      </c>
      <c r="E145" s="38">
        <v>2300.6166666666668</v>
      </c>
      <c r="F145" s="38">
        <v>2254.8833333333337</v>
      </c>
      <c r="G145" s="38">
        <v>2222.7166666666672</v>
      </c>
      <c r="H145" s="38">
        <v>2378.5166666666664</v>
      </c>
      <c r="I145" s="38">
        <v>2410.6833333333334</v>
      </c>
      <c r="J145" s="38">
        <v>2456.4166666666661</v>
      </c>
      <c r="K145" s="31">
        <v>2364.9499999999998</v>
      </c>
      <c r="L145" s="31">
        <v>2287.0500000000002</v>
      </c>
      <c r="M145" s="31">
        <v>1.2029099999999999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5391.7</v>
      </c>
      <c r="D146" s="38">
        <v>5368.9333333333334</v>
      </c>
      <c r="E146" s="38">
        <v>5301.0166666666664</v>
      </c>
      <c r="F146" s="38">
        <v>5210.333333333333</v>
      </c>
      <c r="G146" s="38">
        <v>5142.4166666666661</v>
      </c>
      <c r="H146" s="38">
        <v>5459.6166666666668</v>
      </c>
      <c r="I146" s="38">
        <v>5527.5333333333328</v>
      </c>
      <c r="J146" s="38">
        <v>5618.2166666666672</v>
      </c>
      <c r="K146" s="31">
        <v>5436.85</v>
      </c>
      <c r="L146" s="31">
        <v>5278.25</v>
      </c>
      <c r="M146" s="31">
        <v>4.2390499999999998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480.7</v>
      </c>
      <c r="D147" s="38">
        <v>480.06666666666666</v>
      </c>
      <c r="E147" s="38">
        <v>472.63333333333333</v>
      </c>
      <c r="F147" s="38">
        <v>464.56666666666666</v>
      </c>
      <c r="G147" s="38">
        <v>457.13333333333333</v>
      </c>
      <c r="H147" s="38">
        <v>488.13333333333333</v>
      </c>
      <c r="I147" s="38">
        <v>495.56666666666661</v>
      </c>
      <c r="J147" s="38">
        <v>503.63333333333333</v>
      </c>
      <c r="K147" s="31">
        <v>487.5</v>
      </c>
      <c r="L147" s="31">
        <v>472</v>
      </c>
      <c r="M147" s="31">
        <v>9.0657999999999994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41.8</v>
      </c>
      <c r="D148" s="38">
        <v>42.033333333333339</v>
      </c>
      <c r="E148" s="38">
        <v>41.466666666666676</v>
      </c>
      <c r="F148" s="38">
        <v>41.13333333333334</v>
      </c>
      <c r="G148" s="38">
        <v>40.566666666666677</v>
      </c>
      <c r="H148" s="38">
        <v>42.366666666666674</v>
      </c>
      <c r="I148" s="38">
        <v>42.933333333333337</v>
      </c>
      <c r="J148" s="38">
        <v>43.266666666666673</v>
      </c>
      <c r="K148" s="31">
        <v>42.6</v>
      </c>
      <c r="L148" s="31">
        <v>41.7</v>
      </c>
      <c r="M148" s="31">
        <v>80.914850000000001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1775.15</v>
      </c>
      <c r="D149" s="38">
        <v>1773.4833333333333</v>
      </c>
      <c r="E149" s="38">
        <v>1741.9666666666667</v>
      </c>
      <c r="F149" s="38">
        <v>1708.7833333333333</v>
      </c>
      <c r="G149" s="38">
        <v>1677.2666666666667</v>
      </c>
      <c r="H149" s="38">
        <v>1806.6666666666667</v>
      </c>
      <c r="I149" s="38">
        <v>1838.1833333333336</v>
      </c>
      <c r="J149" s="38">
        <v>1871.3666666666668</v>
      </c>
      <c r="K149" s="31">
        <v>1805</v>
      </c>
      <c r="L149" s="31">
        <v>1740.3</v>
      </c>
      <c r="M149" s="31">
        <v>0.64114000000000004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3307.85</v>
      </c>
      <c r="D150" s="38">
        <v>3303.9</v>
      </c>
      <c r="E150" s="38">
        <v>3285.9500000000003</v>
      </c>
      <c r="F150" s="38">
        <v>3264.05</v>
      </c>
      <c r="G150" s="38">
        <v>3246.1000000000004</v>
      </c>
      <c r="H150" s="38">
        <v>3325.8</v>
      </c>
      <c r="I150" s="38">
        <v>3343.75</v>
      </c>
      <c r="J150" s="38">
        <v>3365.65</v>
      </c>
      <c r="K150" s="31">
        <v>3321.85</v>
      </c>
      <c r="L150" s="31">
        <v>3282</v>
      </c>
      <c r="M150" s="31">
        <v>5.1700699999999999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218.1</v>
      </c>
      <c r="D151" s="38">
        <v>217.5</v>
      </c>
      <c r="E151" s="38">
        <v>215.3</v>
      </c>
      <c r="F151" s="38">
        <v>212.5</v>
      </c>
      <c r="G151" s="38">
        <v>210.3</v>
      </c>
      <c r="H151" s="38">
        <v>220.3</v>
      </c>
      <c r="I151" s="38">
        <v>222.5</v>
      </c>
      <c r="J151" s="38">
        <v>225.3</v>
      </c>
      <c r="K151" s="31">
        <v>219.7</v>
      </c>
      <c r="L151" s="31">
        <v>214.7</v>
      </c>
      <c r="M151" s="31">
        <v>5.7008400000000004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555.25</v>
      </c>
      <c r="D152" s="38">
        <v>557.5</v>
      </c>
      <c r="E152" s="38">
        <v>551.29999999999995</v>
      </c>
      <c r="F152" s="38">
        <v>547.34999999999991</v>
      </c>
      <c r="G152" s="38">
        <v>541.14999999999986</v>
      </c>
      <c r="H152" s="38">
        <v>561.45000000000005</v>
      </c>
      <c r="I152" s="38">
        <v>567.65000000000009</v>
      </c>
      <c r="J152" s="38">
        <v>571.60000000000014</v>
      </c>
      <c r="K152" s="31">
        <v>563.70000000000005</v>
      </c>
      <c r="L152" s="31">
        <v>553.54999999999995</v>
      </c>
      <c r="M152" s="31">
        <v>1.1819200000000001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420.75</v>
      </c>
      <c r="D153" s="38">
        <v>421.16666666666669</v>
      </c>
      <c r="E153" s="38">
        <v>418.38333333333338</v>
      </c>
      <c r="F153" s="38">
        <v>416.01666666666671</v>
      </c>
      <c r="G153" s="38">
        <v>413.23333333333341</v>
      </c>
      <c r="H153" s="38">
        <v>423.53333333333336</v>
      </c>
      <c r="I153" s="38">
        <v>426.31666666666666</v>
      </c>
      <c r="J153" s="38">
        <v>428.68333333333334</v>
      </c>
      <c r="K153" s="31">
        <v>423.95</v>
      </c>
      <c r="L153" s="31">
        <v>418.8</v>
      </c>
      <c r="M153" s="31">
        <v>1.1792800000000001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1699.15</v>
      </c>
      <c r="D154" s="38">
        <v>1696.1333333333332</v>
      </c>
      <c r="E154" s="38">
        <v>1680.0166666666664</v>
      </c>
      <c r="F154" s="38">
        <v>1660.8833333333332</v>
      </c>
      <c r="G154" s="38">
        <v>1644.7666666666664</v>
      </c>
      <c r="H154" s="38">
        <v>1715.2666666666664</v>
      </c>
      <c r="I154" s="38">
        <v>1731.3833333333332</v>
      </c>
      <c r="J154" s="38">
        <v>1750.5166666666664</v>
      </c>
      <c r="K154" s="31">
        <v>1712.25</v>
      </c>
      <c r="L154" s="31">
        <v>1677</v>
      </c>
      <c r="M154" s="31">
        <v>1.67113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141.44999999999999</v>
      </c>
      <c r="D155" s="38">
        <v>139.81666666666669</v>
      </c>
      <c r="E155" s="38">
        <v>137.23333333333338</v>
      </c>
      <c r="F155" s="38">
        <v>133.01666666666668</v>
      </c>
      <c r="G155" s="38">
        <v>130.43333333333337</v>
      </c>
      <c r="H155" s="38">
        <v>144.03333333333339</v>
      </c>
      <c r="I155" s="38">
        <v>146.6166666666667</v>
      </c>
      <c r="J155" s="38">
        <v>150.8333333333334</v>
      </c>
      <c r="K155" s="31">
        <v>142.4</v>
      </c>
      <c r="L155" s="31">
        <v>135.6</v>
      </c>
      <c r="M155" s="31">
        <v>148.61078000000001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221.6</v>
      </c>
      <c r="D156" s="38">
        <v>222.66666666666666</v>
      </c>
      <c r="E156" s="38">
        <v>219.43333333333331</v>
      </c>
      <c r="F156" s="38">
        <v>217.26666666666665</v>
      </c>
      <c r="G156" s="38">
        <v>214.0333333333333</v>
      </c>
      <c r="H156" s="38">
        <v>224.83333333333331</v>
      </c>
      <c r="I156" s="38">
        <v>228.06666666666666</v>
      </c>
      <c r="J156" s="38">
        <v>230.23333333333332</v>
      </c>
      <c r="K156" s="31">
        <v>225.9</v>
      </c>
      <c r="L156" s="31">
        <v>220.5</v>
      </c>
      <c r="M156" s="31">
        <v>3.5946099999999999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95.45</v>
      </c>
      <c r="D157" s="38">
        <v>96.5</v>
      </c>
      <c r="E157" s="38">
        <v>93.95</v>
      </c>
      <c r="F157" s="38">
        <v>92.45</v>
      </c>
      <c r="G157" s="38">
        <v>89.9</v>
      </c>
      <c r="H157" s="38">
        <v>98</v>
      </c>
      <c r="I157" s="38">
        <v>100.55000000000001</v>
      </c>
      <c r="J157" s="38">
        <v>102.05</v>
      </c>
      <c r="K157" s="31">
        <v>99.05</v>
      </c>
      <c r="L157" s="31">
        <v>95</v>
      </c>
      <c r="M157" s="31">
        <v>30.810210000000001</v>
      </c>
      <c r="N157" s="1"/>
      <c r="O157" s="1"/>
    </row>
    <row r="158" spans="1:15" ht="12.75" customHeight="1">
      <c r="A158" s="33">
        <v>148</v>
      </c>
      <c r="B158" s="58" t="s">
        <v>880</v>
      </c>
      <c r="C158" s="31">
        <v>753.9</v>
      </c>
      <c r="D158" s="38">
        <v>752.80000000000007</v>
      </c>
      <c r="E158" s="38">
        <v>746.10000000000014</v>
      </c>
      <c r="F158" s="38">
        <v>738.30000000000007</v>
      </c>
      <c r="G158" s="38">
        <v>731.60000000000014</v>
      </c>
      <c r="H158" s="38">
        <v>760.60000000000014</v>
      </c>
      <c r="I158" s="38">
        <v>767.30000000000018</v>
      </c>
      <c r="J158" s="38">
        <v>775.10000000000014</v>
      </c>
      <c r="K158" s="31">
        <v>759.5</v>
      </c>
      <c r="L158" s="31">
        <v>745</v>
      </c>
      <c r="M158" s="31">
        <v>2.6385200000000002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2358.75</v>
      </c>
      <c r="D159" s="38">
        <v>2352.35</v>
      </c>
      <c r="E159" s="38">
        <v>2338.6999999999998</v>
      </c>
      <c r="F159" s="38">
        <v>2318.65</v>
      </c>
      <c r="G159" s="38">
        <v>2305</v>
      </c>
      <c r="H159" s="38">
        <v>2372.3999999999996</v>
      </c>
      <c r="I159" s="38">
        <v>2386.0500000000002</v>
      </c>
      <c r="J159" s="38">
        <v>2406.0999999999995</v>
      </c>
      <c r="K159" s="31">
        <v>2366</v>
      </c>
      <c r="L159" s="31">
        <v>2332.3000000000002</v>
      </c>
      <c r="M159" s="31">
        <v>2.0836100000000002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251.5</v>
      </c>
      <c r="D160" s="38">
        <v>251.33333333333334</v>
      </c>
      <c r="E160" s="38">
        <v>249.2166666666667</v>
      </c>
      <c r="F160" s="38">
        <v>246.93333333333337</v>
      </c>
      <c r="G160" s="38">
        <v>244.81666666666672</v>
      </c>
      <c r="H160" s="38">
        <v>253.61666666666667</v>
      </c>
      <c r="I160" s="38">
        <v>255.73333333333329</v>
      </c>
      <c r="J160" s="38">
        <v>258.01666666666665</v>
      </c>
      <c r="K160" s="31">
        <v>253.45</v>
      </c>
      <c r="L160" s="31">
        <v>249.05</v>
      </c>
      <c r="M160" s="31">
        <v>20.84432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341.55</v>
      </c>
      <c r="D161" s="38">
        <v>339.66666666666669</v>
      </c>
      <c r="E161" s="38">
        <v>335.38333333333338</v>
      </c>
      <c r="F161" s="38">
        <v>329.2166666666667</v>
      </c>
      <c r="G161" s="38">
        <v>324.93333333333339</v>
      </c>
      <c r="H161" s="38">
        <v>345.83333333333337</v>
      </c>
      <c r="I161" s="38">
        <v>350.11666666666667</v>
      </c>
      <c r="J161" s="38">
        <v>356.28333333333336</v>
      </c>
      <c r="K161" s="31">
        <v>343.95</v>
      </c>
      <c r="L161" s="31">
        <v>333.5</v>
      </c>
      <c r="M161" s="31">
        <v>3.51342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133.94999999999999</v>
      </c>
      <c r="D162" s="38">
        <v>134.21666666666667</v>
      </c>
      <c r="E162" s="38">
        <v>133.13333333333333</v>
      </c>
      <c r="F162" s="38">
        <v>132.31666666666666</v>
      </c>
      <c r="G162" s="38">
        <v>131.23333333333332</v>
      </c>
      <c r="H162" s="38">
        <v>135.03333333333333</v>
      </c>
      <c r="I162" s="38">
        <v>136.11666666666665</v>
      </c>
      <c r="J162" s="38">
        <v>136.93333333333334</v>
      </c>
      <c r="K162" s="31">
        <v>135.30000000000001</v>
      </c>
      <c r="L162" s="31">
        <v>133.4</v>
      </c>
      <c r="M162" s="31">
        <v>114.38342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485</v>
      </c>
      <c r="D163" s="38">
        <v>487.5</v>
      </c>
      <c r="E163" s="38">
        <v>480</v>
      </c>
      <c r="F163" s="38">
        <v>475</v>
      </c>
      <c r="G163" s="38">
        <v>467.5</v>
      </c>
      <c r="H163" s="38">
        <v>492.5</v>
      </c>
      <c r="I163" s="38">
        <v>500</v>
      </c>
      <c r="J163" s="38">
        <v>505</v>
      </c>
      <c r="K163" s="31">
        <v>495</v>
      </c>
      <c r="L163" s="31">
        <v>482.5</v>
      </c>
      <c r="M163" s="31">
        <v>7.4139099999999996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4689.8500000000004</v>
      </c>
      <c r="D164" s="38">
        <v>4699.95</v>
      </c>
      <c r="E164" s="38">
        <v>4664.8999999999996</v>
      </c>
      <c r="F164" s="38">
        <v>4639.95</v>
      </c>
      <c r="G164" s="38">
        <v>4604.8999999999996</v>
      </c>
      <c r="H164" s="38">
        <v>4724.8999999999996</v>
      </c>
      <c r="I164" s="38">
        <v>4759.9500000000007</v>
      </c>
      <c r="J164" s="38">
        <v>4784.8999999999996</v>
      </c>
      <c r="K164" s="31">
        <v>4735</v>
      </c>
      <c r="L164" s="31">
        <v>4675</v>
      </c>
      <c r="M164" s="31">
        <v>0.19026999999999999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1025.55</v>
      </c>
      <c r="D165" s="38">
        <v>1014.5833333333334</v>
      </c>
      <c r="E165" s="38">
        <v>991.16666666666674</v>
      </c>
      <c r="F165" s="38">
        <v>956.78333333333342</v>
      </c>
      <c r="G165" s="38">
        <v>933.36666666666679</v>
      </c>
      <c r="H165" s="38">
        <v>1048.9666666666667</v>
      </c>
      <c r="I165" s="38">
        <v>1072.3833333333334</v>
      </c>
      <c r="J165" s="38">
        <v>1106.7666666666667</v>
      </c>
      <c r="K165" s="31">
        <v>1038</v>
      </c>
      <c r="L165" s="31">
        <v>980.2</v>
      </c>
      <c r="M165" s="31">
        <v>9.1985200000000003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190.05</v>
      </c>
      <c r="D166" s="38">
        <v>191</v>
      </c>
      <c r="E166" s="38">
        <v>188.1</v>
      </c>
      <c r="F166" s="38">
        <v>186.15</v>
      </c>
      <c r="G166" s="38">
        <v>183.25</v>
      </c>
      <c r="H166" s="38">
        <v>192.95</v>
      </c>
      <c r="I166" s="38">
        <v>195.84999999999997</v>
      </c>
      <c r="J166" s="38">
        <v>197.79999999999998</v>
      </c>
      <c r="K166" s="31">
        <v>193.9</v>
      </c>
      <c r="L166" s="31">
        <v>189.05</v>
      </c>
      <c r="M166" s="31">
        <v>12.35655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138.44999999999999</v>
      </c>
      <c r="D167" s="38">
        <v>138.83333333333334</v>
      </c>
      <c r="E167" s="38">
        <v>136.66666666666669</v>
      </c>
      <c r="F167" s="38">
        <v>134.88333333333335</v>
      </c>
      <c r="G167" s="38">
        <v>132.7166666666667</v>
      </c>
      <c r="H167" s="38">
        <v>140.61666666666667</v>
      </c>
      <c r="I167" s="38">
        <v>142.78333333333336</v>
      </c>
      <c r="J167" s="38">
        <v>144.56666666666666</v>
      </c>
      <c r="K167" s="31">
        <v>141</v>
      </c>
      <c r="L167" s="31">
        <v>137.05000000000001</v>
      </c>
      <c r="M167" s="31">
        <v>20.231850000000001</v>
      </c>
      <c r="N167" s="1"/>
      <c r="O167" s="1"/>
    </row>
    <row r="168" spans="1:15" ht="12.75" customHeight="1">
      <c r="A168" s="33">
        <v>158</v>
      </c>
      <c r="B168" s="58" t="s">
        <v>881</v>
      </c>
      <c r="C168" s="31">
        <v>661</v>
      </c>
      <c r="D168" s="38">
        <v>665.44999999999993</v>
      </c>
      <c r="E168" s="38">
        <v>648.04999999999984</v>
      </c>
      <c r="F168" s="38">
        <v>635.09999999999991</v>
      </c>
      <c r="G168" s="38">
        <v>617.69999999999982</v>
      </c>
      <c r="H168" s="38">
        <v>678.39999999999986</v>
      </c>
      <c r="I168" s="38">
        <v>695.8</v>
      </c>
      <c r="J168" s="38">
        <v>708.74999999999989</v>
      </c>
      <c r="K168" s="31">
        <v>682.85</v>
      </c>
      <c r="L168" s="31">
        <v>652.5</v>
      </c>
      <c r="M168" s="31">
        <v>2.6415999999999999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336.05</v>
      </c>
      <c r="D169" s="38">
        <v>335.59999999999997</v>
      </c>
      <c r="E169" s="38">
        <v>332.94999999999993</v>
      </c>
      <c r="F169" s="38">
        <v>329.84999999999997</v>
      </c>
      <c r="G169" s="38">
        <v>327.19999999999993</v>
      </c>
      <c r="H169" s="38">
        <v>338.69999999999993</v>
      </c>
      <c r="I169" s="38">
        <v>341.34999999999991</v>
      </c>
      <c r="J169" s="38">
        <v>344.44999999999993</v>
      </c>
      <c r="K169" s="31">
        <v>338.25</v>
      </c>
      <c r="L169" s="31">
        <v>332.5</v>
      </c>
      <c r="M169" s="31">
        <v>25.188890000000001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145</v>
      </c>
      <c r="D170" s="38">
        <v>144.70000000000002</v>
      </c>
      <c r="E170" s="38">
        <v>143.85000000000002</v>
      </c>
      <c r="F170" s="38">
        <v>142.70000000000002</v>
      </c>
      <c r="G170" s="38">
        <v>141.85000000000002</v>
      </c>
      <c r="H170" s="38">
        <v>145.85000000000002</v>
      </c>
      <c r="I170" s="38">
        <v>146.69999999999999</v>
      </c>
      <c r="J170" s="38">
        <v>147.85000000000002</v>
      </c>
      <c r="K170" s="31">
        <v>145.55000000000001</v>
      </c>
      <c r="L170" s="31">
        <v>143.55000000000001</v>
      </c>
      <c r="M170" s="31">
        <v>32.252429999999997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1276.75</v>
      </c>
      <c r="D171" s="38">
        <v>1279.9333333333334</v>
      </c>
      <c r="E171" s="38">
        <v>1264.8666666666668</v>
      </c>
      <c r="F171" s="38">
        <v>1252.9833333333333</v>
      </c>
      <c r="G171" s="38">
        <v>1237.9166666666667</v>
      </c>
      <c r="H171" s="38">
        <v>1291.8166666666668</v>
      </c>
      <c r="I171" s="38">
        <v>1306.8833333333334</v>
      </c>
      <c r="J171" s="38">
        <v>1318.7666666666669</v>
      </c>
      <c r="K171" s="31">
        <v>1295</v>
      </c>
      <c r="L171" s="31">
        <v>1268.05</v>
      </c>
      <c r="M171" s="31">
        <v>0.19405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112.05</v>
      </c>
      <c r="D172" s="38">
        <v>112.53333333333335</v>
      </c>
      <c r="E172" s="38">
        <v>111.06666666666669</v>
      </c>
      <c r="F172" s="38">
        <v>110.08333333333334</v>
      </c>
      <c r="G172" s="38">
        <v>108.61666666666669</v>
      </c>
      <c r="H172" s="38">
        <v>113.51666666666669</v>
      </c>
      <c r="I172" s="38">
        <v>114.98333333333336</v>
      </c>
      <c r="J172" s="38">
        <v>115.9666666666667</v>
      </c>
      <c r="K172" s="31">
        <v>114</v>
      </c>
      <c r="L172" s="31">
        <v>111.55</v>
      </c>
      <c r="M172" s="31">
        <v>138.72166999999999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2676.6</v>
      </c>
      <c r="D173" s="38">
        <v>2677.4333333333329</v>
      </c>
      <c r="E173" s="38">
        <v>2654.1666666666661</v>
      </c>
      <c r="F173" s="38">
        <v>2631.7333333333331</v>
      </c>
      <c r="G173" s="38">
        <v>2608.4666666666662</v>
      </c>
      <c r="H173" s="38">
        <v>2699.8666666666659</v>
      </c>
      <c r="I173" s="38">
        <v>2723.1333333333332</v>
      </c>
      <c r="J173" s="38">
        <v>2745.5666666666657</v>
      </c>
      <c r="K173" s="31">
        <v>2700.7</v>
      </c>
      <c r="L173" s="31">
        <v>2655</v>
      </c>
      <c r="M173" s="31">
        <v>0.10158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3084.75</v>
      </c>
      <c r="D174" s="38">
        <v>3083.5666666666671</v>
      </c>
      <c r="E174" s="38">
        <v>3051.1833333333343</v>
      </c>
      <c r="F174" s="38">
        <v>3017.6166666666672</v>
      </c>
      <c r="G174" s="38">
        <v>2985.2333333333345</v>
      </c>
      <c r="H174" s="38">
        <v>3117.1333333333341</v>
      </c>
      <c r="I174" s="38">
        <v>3149.5166666666664</v>
      </c>
      <c r="J174" s="38">
        <v>3183.0833333333339</v>
      </c>
      <c r="K174" s="31">
        <v>3115.95</v>
      </c>
      <c r="L174" s="31">
        <v>3050</v>
      </c>
      <c r="M174" s="31">
        <v>0.12352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198.45</v>
      </c>
      <c r="D175" s="38">
        <v>201.33333333333334</v>
      </c>
      <c r="E175" s="38">
        <v>192.7166666666667</v>
      </c>
      <c r="F175" s="38">
        <v>186.98333333333335</v>
      </c>
      <c r="G175" s="38">
        <v>178.3666666666667</v>
      </c>
      <c r="H175" s="38">
        <v>207.06666666666669</v>
      </c>
      <c r="I175" s="38">
        <v>215.68333333333331</v>
      </c>
      <c r="J175" s="38">
        <v>221.41666666666669</v>
      </c>
      <c r="K175" s="31">
        <v>209.95</v>
      </c>
      <c r="L175" s="31">
        <v>195.6</v>
      </c>
      <c r="M175" s="31">
        <v>75.445679999999996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1239.3499999999999</v>
      </c>
      <c r="D176" s="38">
        <v>1232.2833333333335</v>
      </c>
      <c r="E176" s="38">
        <v>1218.116666666667</v>
      </c>
      <c r="F176" s="38">
        <v>1196.8833333333334</v>
      </c>
      <c r="G176" s="38">
        <v>1182.7166666666669</v>
      </c>
      <c r="H176" s="38">
        <v>1253.5166666666671</v>
      </c>
      <c r="I176" s="38">
        <v>1267.6833333333336</v>
      </c>
      <c r="J176" s="38">
        <v>1288.9166666666672</v>
      </c>
      <c r="K176" s="31">
        <v>1246.45</v>
      </c>
      <c r="L176" s="31">
        <v>1211.05</v>
      </c>
      <c r="M176" s="31">
        <v>4.02752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1391.9</v>
      </c>
      <c r="D177" s="38">
        <v>1395.45</v>
      </c>
      <c r="E177" s="38">
        <v>1381.7</v>
      </c>
      <c r="F177" s="38">
        <v>1371.5</v>
      </c>
      <c r="G177" s="38">
        <v>1357.75</v>
      </c>
      <c r="H177" s="38">
        <v>1405.65</v>
      </c>
      <c r="I177" s="38">
        <v>1419.4</v>
      </c>
      <c r="J177" s="38">
        <v>1429.6000000000001</v>
      </c>
      <c r="K177" s="31">
        <v>1409.2</v>
      </c>
      <c r="L177" s="31">
        <v>1385.25</v>
      </c>
      <c r="M177" s="31">
        <v>0.43476999999999999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788.3</v>
      </c>
      <c r="D178" s="38">
        <v>778.76666666666677</v>
      </c>
      <c r="E178" s="38">
        <v>763.53333333333353</v>
      </c>
      <c r="F178" s="38">
        <v>738.76666666666677</v>
      </c>
      <c r="G178" s="38">
        <v>723.53333333333353</v>
      </c>
      <c r="H178" s="38">
        <v>803.53333333333353</v>
      </c>
      <c r="I178" s="38">
        <v>818.76666666666688</v>
      </c>
      <c r="J178" s="38">
        <v>843.53333333333353</v>
      </c>
      <c r="K178" s="31">
        <v>794</v>
      </c>
      <c r="L178" s="31">
        <v>754</v>
      </c>
      <c r="M178" s="31">
        <v>27.618659999999998</v>
      </c>
      <c r="N178" s="1"/>
      <c r="O178" s="1"/>
    </row>
    <row r="179" spans="1:15" ht="12.75" customHeight="1">
      <c r="A179" s="33">
        <v>169</v>
      </c>
      <c r="B179" s="58" t="s">
        <v>887</v>
      </c>
      <c r="C179" s="31">
        <v>707.05</v>
      </c>
      <c r="D179" s="38">
        <v>712.36666666666667</v>
      </c>
      <c r="E179" s="38">
        <v>695.7833333333333</v>
      </c>
      <c r="F179" s="38">
        <v>684.51666666666665</v>
      </c>
      <c r="G179" s="38">
        <v>667.93333333333328</v>
      </c>
      <c r="H179" s="38">
        <v>723.63333333333333</v>
      </c>
      <c r="I179" s="38">
        <v>740.21666666666658</v>
      </c>
      <c r="J179" s="38">
        <v>751.48333333333335</v>
      </c>
      <c r="K179" s="31">
        <v>728.95</v>
      </c>
      <c r="L179" s="31">
        <v>701.1</v>
      </c>
      <c r="M179" s="31">
        <v>1.9912799999999999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1466.7</v>
      </c>
      <c r="D180" s="38">
        <v>1468.8500000000001</v>
      </c>
      <c r="E180" s="38">
        <v>1458.9000000000003</v>
      </c>
      <c r="F180" s="38">
        <v>1451.1000000000001</v>
      </c>
      <c r="G180" s="38">
        <v>1441.1500000000003</v>
      </c>
      <c r="H180" s="38">
        <v>1476.6500000000003</v>
      </c>
      <c r="I180" s="38">
        <v>1486.6000000000001</v>
      </c>
      <c r="J180" s="38">
        <v>1494.4000000000003</v>
      </c>
      <c r="K180" s="31">
        <v>1478.8</v>
      </c>
      <c r="L180" s="31">
        <v>1461.05</v>
      </c>
      <c r="M180" s="31">
        <v>0.44773000000000002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46.5</v>
      </c>
      <c r="D181" s="38">
        <v>45.949999999999996</v>
      </c>
      <c r="E181" s="38">
        <v>45.149999999999991</v>
      </c>
      <c r="F181" s="38">
        <v>43.8</v>
      </c>
      <c r="G181" s="38">
        <v>42.999999999999993</v>
      </c>
      <c r="H181" s="38">
        <v>47.29999999999999</v>
      </c>
      <c r="I181" s="38">
        <v>48.099999999999987</v>
      </c>
      <c r="J181" s="38">
        <v>49.449999999999989</v>
      </c>
      <c r="K181" s="31">
        <v>46.75</v>
      </c>
      <c r="L181" s="31">
        <v>44.6</v>
      </c>
      <c r="M181" s="31">
        <v>200.28835000000001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1167.3499999999999</v>
      </c>
      <c r="D182" s="38">
        <v>1164.3666666666666</v>
      </c>
      <c r="E182" s="38">
        <v>1149.1333333333332</v>
      </c>
      <c r="F182" s="38">
        <v>1130.9166666666667</v>
      </c>
      <c r="G182" s="38">
        <v>1115.6833333333334</v>
      </c>
      <c r="H182" s="38">
        <v>1182.583333333333</v>
      </c>
      <c r="I182" s="38">
        <v>1197.8166666666662</v>
      </c>
      <c r="J182" s="38">
        <v>1216.0333333333328</v>
      </c>
      <c r="K182" s="31">
        <v>1179.5999999999999</v>
      </c>
      <c r="L182" s="31">
        <v>1146.1500000000001</v>
      </c>
      <c r="M182" s="31">
        <v>1.1044499999999999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1647.85</v>
      </c>
      <c r="D183" s="38">
        <v>1645.6166666666668</v>
      </c>
      <c r="E183" s="38">
        <v>1637.2333333333336</v>
      </c>
      <c r="F183" s="38">
        <v>1626.6166666666668</v>
      </c>
      <c r="G183" s="38">
        <v>1618.2333333333336</v>
      </c>
      <c r="H183" s="38">
        <v>1656.2333333333336</v>
      </c>
      <c r="I183" s="38">
        <v>1664.6166666666668</v>
      </c>
      <c r="J183" s="38">
        <v>1675.2333333333336</v>
      </c>
      <c r="K183" s="31">
        <v>1654</v>
      </c>
      <c r="L183" s="31">
        <v>1635</v>
      </c>
      <c r="M183" s="31">
        <v>0.46649000000000002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483.3</v>
      </c>
      <c r="D184" s="38">
        <v>486.5333333333333</v>
      </c>
      <c r="E184" s="38">
        <v>477.11666666666662</v>
      </c>
      <c r="F184" s="38">
        <v>470.93333333333334</v>
      </c>
      <c r="G184" s="38">
        <v>461.51666666666665</v>
      </c>
      <c r="H184" s="38">
        <v>492.71666666666658</v>
      </c>
      <c r="I184" s="38">
        <v>502.13333333333333</v>
      </c>
      <c r="J184" s="38">
        <v>508.31666666666655</v>
      </c>
      <c r="K184" s="31">
        <v>495.95</v>
      </c>
      <c r="L184" s="31">
        <v>480.35</v>
      </c>
      <c r="M184" s="31">
        <v>1.1004499999999999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1036.4000000000001</v>
      </c>
      <c r="D185" s="38">
        <v>1041.0666666666666</v>
      </c>
      <c r="E185" s="38">
        <v>1025.5333333333333</v>
      </c>
      <c r="F185" s="38">
        <v>1014.6666666666667</v>
      </c>
      <c r="G185" s="38">
        <v>999.13333333333344</v>
      </c>
      <c r="H185" s="38">
        <v>1051.9333333333332</v>
      </c>
      <c r="I185" s="38">
        <v>1067.4666666666665</v>
      </c>
      <c r="J185" s="38">
        <v>1078.333333333333</v>
      </c>
      <c r="K185" s="31">
        <v>1056.5999999999999</v>
      </c>
      <c r="L185" s="31">
        <v>1030.2</v>
      </c>
      <c r="M185" s="31">
        <v>10.560309999999999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481.25</v>
      </c>
      <c r="D186" s="38">
        <v>483.18333333333334</v>
      </c>
      <c r="E186" s="38">
        <v>478.06666666666666</v>
      </c>
      <c r="F186" s="38">
        <v>474.88333333333333</v>
      </c>
      <c r="G186" s="38">
        <v>469.76666666666665</v>
      </c>
      <c r="H186" s="38">
        <v>486.36666666666667</v>
      </c>
      <c r="I186" s="38">
        <v>491.48333333333335</v>
      </c>
      <c r="J186" s="38">
        <v>494.66666666666669</v>
      </c>
      <c r="K186" s="31">
        <v>488.3</v>
      </c>
      <c r="L186" s="31">
        <v>480</v>
      </c>
      <c r="M186" s="31">
        <v>1.6084700000000001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1648.4</v>
      </c>
      <c r="D187" s="38">
        <v>1640.6166666666668</v>
      </c>
      <c r="E187" s="38">
        <v>1624.2833333333335</v>
      </c>
      <c r="F187" s="38">
        <v>1600.1666666666667</v>
      </c>
      <c r="G187" s="38">
        <v>1583.8333333333335</v>
      </c>
      <c r="H187" s="38">
        <v>1664.7333333333336</v>
      </c>
      <c r="I187" s="38">
        <v>1681.0666666666666</v>
      </c>
      <c r="J187" s="38">
        <v>1705.1833333333336</v>
      </c>
      <c r="K187" s="31">
        <v>1656.95</v>
      </c>
      <c r="L187" s="31">
        <v>1616.5</v>
      </c>
      <c r="M187" s="31">
        <v>6.1193099999999996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306.95</v>
      </c>
      <c r="D188" s="38">
        <v>308.40000000000003</v>
      </c>
      <c r="E188" s="38">
        <v>304.60000000000008</v>
      </c>
      <c r="F188" s="38">
        <v>302.25000000000006</v>
      </c>
      <c r="G188" s="38">
        <v>298.4500000000001</v>
      </c>
      <c r="H188" s="38">
        <v>310.75000000000006</v>
      </c>
      <c r="I188" s="38">
        <v>314.55</v>
      </c>
      <c r="J188" s="38">
        <v>316.90000000000003</v>
      </c>
      <c r="K188" s="31">
        <v>312.2</v>
      </c>
      <c r="L188" s="31">
        <v>306.05</v>
      </c>
      <c r="M188" s="31">
        <v>9.1415400000000009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410.05</v>
      </c>
      <c r="D189" s="38">
        <v>409.66666666666669</v>
      </c>
      <c r="E189" s="38">
        <v>405.33333333333337</v>
      </c>
      <c r="F189" s="38">
        <v>400.61666666666667</v>
      </c>
      <c r="G189" s="38">
        <v>396.28333333333336</v>
      </c>
      <c r="H189" s="38">
        <v>414.38333333333338</v>
      </c>
      <c r="I189" s="38">
        <v>418.71666666666675</v>
      </c>
      <c r="J189" s="38">
        <v>423.43333333333339</v>
      </c>
      <c r="K189" s="31">
        <v>414</v>
      </c>
      <c r="L189" s="31">
        <v>404.95</v>
      </c>
      <c r="M189" s="31">
        <v>7.5631199999999996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1813.05</v>
      </c>
      <c r="D190" s="38">
        <v>1815.3</v>
      </c>
      <c r="E190" s="38">
        <v>1787.8</v>
      </c>
      <c r="F190" s="38">
        <v>1762.55</v>
      </c>
      <c r="G190" s="38">
        <v>1735.05</v>
      </c>
      <c r="H190" s="38">
        <v>1840.55</v>
      </c>
      <c r="I190" s="38">
        <v>1868.05</v>
      </c>
      <c r="J190" s="38">
        <v>1893.3</v>
      </c>
      <c r="K190" s="31">
        <v>1842.8</v>
      </c>
      <c r="L190" s="31">
        <v>1790.05</v>
      </c>
      <c r="M190" s="31">
        <v>7.79732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777.6</v>
      </c>
      <c r="D191" s="38">
        <v>779.51666666666677</v>
      </c>
      <c r="E191" s="38">
        <v>764.08333333333348</v>
      </c>
      <c r="F191" s="38">
        <v>750.56666666666672</v>
      </c>
      <c r="G191" s="38">
        <v>735.13333333333344</v>
      </c>
      <c r="H191" s="38">
        <v>793.03333333333353</v>
      </c>
      <c r="I191" s="38">
        <v>808.4666666666667</v>
      </c>
      <c r="J191" s="38">
        <v>821.98333333333358</v>
      </c>
      <c r="K191" s="31">
        <v>794.95</v>
      </c>
      <c r="L191" s="31">
        <v>766</v>
      </c>
      <c r="M191" s="31">
        <v>2.5367000000000002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362.15</v>
      </c>
      <c r="D192" s="38">
        <v>361.83333333333331</v>
      </c>
      <c r="E192" s="38">
        <v>356.66666666666663</v>
      </c>
      <c r="F192" s="38">
        <v>351.18333333333334</v>
      </c>
      <c r="G192" s="38">
        <v>346.01666666666665</v>
      </c>
      <c r="H192" s="38">
        <v>367.31666666666661</v>
      </c>
      <c r="I192" s="38">
        <v>372.48333333333323</v>
      </c>
      <c r="J192" s="38">
        <v>377.96666666666658</v>
      </c>
      <c r="K192" s="31">
        <v>367</v>
      </c>
      <c r="L192" s="31">
        <v>356.35</v>
      </c>
      <c r="M192" s="31">
        <v>6.4085900000000002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2149.9</v>
      </c>
      <c r="D193" s="38">
        <v>2167.2999999999997</v>
      </c>
      <c r="E193" s="38">
        <v>2126.5999999999995</v>
      </c>
      <c r="F193" s="38">
        <v>2103.2999999999997</v>
      </c>
      <c r="G193" s="38">
        <v>2062.5999999999995</v>
      </c>
      <c r="H193" s="38">
        <v>2190.5999999999995</v>
      </c>
      <c r="I193" s="38">
        <v>2231.2999999999993</v>
      </c>
      <c r="J193" s="38">
        <v>2254.5999999999995</v>
      </c>
      <c r="K193" s="31">
        <v>2208</v>
      </c>
      <c r="L193" s="31">
        <v>2144</v>
      </c>
      <c r="M193" s="31">
        <v>0.26099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663.2</v>
      </c>
      <c r="D194" s="38">
        <v>665.98333333333335</v>
      </c>
      <c r="E194" s="38">
        <v>659.4666666666667</v>
      </c>
      <c r="F194" s="38">
        <v>655.73333333333335</v>
      </c>
      <c r="G194" s="38">
        <v>649.2166666666667</v>
      </c>
      <c r="H194" s="38">
        <v>669.7166666666667</v>
      </c>
      <c r="I194" s="38">
        <v>676.23333333333335</v>
      </c>
      <c r="J194" s="38">
        <v>679.9666666666667</v>
      </c>
      <c r="K194" s="31">
        <v>672.5</v>
      </c>
      <c r="L194" s="31">
        <v>662.25</v>
      </c>
      <c r="M194" s="31">
        <v>0.74082000000000003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259.8</v>
      </c>
      <c r="D195" s="38">
        <v>261.35000000000002</v>
      </c>
      <c r="E195" s="38">
        <v>256.55000000000007</v>
      </c>
      <c r="F195" s="38">
        <v>253.30000000000007</v>
      </c>
      <c r="G195" s="38">
        <v>248.50000000000011</v>
      </c>
      <c r="H195" s="38">
        <v>264.60000000000002</v>
      </c>
      <c r="I195" s="38">
        <v>269.39999999999998</v>
      </c>
      <c r="J195" s="38">
        <v>272.64999999999998</v>
      </c>
      <c r="K195" s="31">
        <v>266.14999999999998</v>
      </c>
      <c r="L195" s="31">
        <v>258.10000000000002</v>
      </c>
      <c r="M195" s="31">
        <v>5.70892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2719.75</v>
      </c>
      <c r="D196" s="38">
        <v>2745.7666666666664</v>
      </c>
      <c r="E196" s="38">
        <v>2685.9833333333327</v>
      </c>
      <c r="F196" s="38">
        <v>2652.2166666666662</v>
      </c>
      <c r="G196" s="38">
        <v>2592.4333333333325</v>
      </c>
      <c r="H196" s="38">
        <v>2779.5333333333328</v>
      </c>
      <c r="I196" s="38">
        <v>2839.3166666666666</v>
      </c>
      <c r="J196" s="38">
        <v>2873.083333333333</v>
      </c>
      <c r="K196" s="31">
        <v>2805.55</v>
      </c>
      <c r="L196" s="31">
        <v>2712</v>
      </c>
      <c r="M196" s="31">
        <v>1.3297300000000001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466.95</v>
      </c>
      <c r="D197" s="38">
        <v>466.66666666666669</v>
      </c>
      <c r="E197" s="38">
        <v>462.38333333333338</v>
      </c>
      <c r="F197" s="38">
        <v>457.81666666666672</v>
      </c>
      <c r="G197" s="38">
        <v>453.53333333333342</v>
      </c>
      <c r="H197" s="38">
        <v>471.23333333333335</v>
      </c>
      <c r="I197" s="38">
        <v>475.51666666666665</v>
      </c>
      <c r="J197" s="38">
        <v>480.08333333333331</v>
      </c>
      <c r="K197" s="31">
        <v>470.95</v>
      </c>
      <c r="L197" s="31">
        <v>462.1</v>
      </c>
      <c r="M197" s="31">
        <v>11.094200000000001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590.45000000000005</v>
      </c>
      <c r="D198" s="38">
        <v>591.68333333333339</v>
      </c>
      <c r="E198" s="38">
        <v>586.86666666666679</v>
      </c>
      <c r="F198" s="38">
        <v>583.28333333333342</v>
      </c>
      <c r="G198" s="38">
        <v>578.46666666666681</v>
      </c>
      <c r="H198" s="38">
        <v>595.26666666666677</v>
      </c>
      <c r="I198" s="38">
        <v>600.08333333333337</v>
      </c>
      <c r="J198" s="38">
        <v>603.66666666666674</v>
      </c>
      <c r="K198" s="31">
        <v>596.5</v>
      </c>
      <c r="L198" s="31">
        <v>588.1</v>
      </c>
      <c r="M198" s="31">
        <v>6.2454499999999999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122.4</v>
      </c>
      <c r="D199" s="38">
        <v>122.76666666666667</v>
      </c>
      <c r="E199" s="38">
        <v>121.63333333333333</v>
      </c>
      <c r="F199" s="38">
        <v>120.86666666666666</v>
      </c>
      <c r="G199" s="38">
        <v>119.73333333333332</v>
      </c>
      <c r="H199" s="38">
        <v>123.53333333333333</v>
      </c>
      <c r="I199" s="38">
        <v>124.66666666666669</v>
      </c>
      <c r="J199" s="38">
        <v>125.43333333333334</v>
      </c>
      <c r="K199" s="31">
        <v>123.9</v>
      </c>
      <c r="L199" s="31">
        <v>122</v>
      </c>
      <c r="M199" s="31">
        <v>10.89245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167.5</v>
      </c>
      <c r="D200" s="38">
        <v>167.86666666666667</v>
      </c>
      <c r="E200" s="38">
        <v>166.53333333333336</v>
      </c>
      <c r="F200" s="38">
        <v>165.56666666666669</v>
      </c>
      <c r="G200" s="38">
        <v>164.23333333333338</v>
      </c>
      <c r="H200" s="38">
        <v>168.83333333333334</v>
      </c>
      <c r="I200" s="38">
        <v>170.16666666666666</v>
      </c>
      <c r="J200" s="38">
        <v>171.13333333333333</v>
      </c>
      <c r="K200" s="31">
        <v>169.2</v>
      </c>
      <c r="L200" s="31">
        <v>166.9</v>
      </c>
      <c r="M200" s="31">
        <v>11.189360000000001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290.3</v>
      </c>
      <c r="D201" s="38">
        <v>289.43333333333334</v>
      </c>
      <c r="E201" s="38">
        <v>286.91666666666669</v>
      </c>
      <c r="F201" s="38">
        <v>283.53333333333336</v>
      </c>
      <c r="G201" s="38">
        <v>281.01666666666671</v>
      </c>
      <c r="H201" s="38">
        <v>292.81666666666666</v>
      </c>
      <c r="I201" s="38">
        <v>295.33333333333331</v>
      </c>
      <c r="J201" s="38">
        <v>298.71666666666664</v>
      </c>
      <c r="K201" s="31">
        <v>291.95</v>
      </c>
      <c r="L201" s="31">
        <v>286.05</v>
      </c>
      <c r="M201" s="31">
        <v>2.5872299999999999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1609.35</v>
      </c>
      <c r="D202" s="38">
        <v>1616.95</v>
      </c>
      <c r="E202" s="38">
        <v>1596.45</v>
      </c>
      <c r="F202" s="38">
        <v>1583.55</v>
      </c>
      <c r="G202" s="38">
        <v>1563.05</v>
      </c>
      <c r="H202" s="38">
        <v>1629.8500000000001</v>
      </c>
      <c r="I202" s="38">
        <v>1650.3500000000001</v>
      </c>
      <c r="J202" s="38">
        <v>1663.2500000000002</v>
      </c>
      <c r="K202" s="31">
        <v>1637.45</v>
      </c>
      <c r="L202" s="31">
        <v>1604.05</v>
      </c>
      <c r="M202" s="31">
        <v>1.97675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931.5</v>
      </c>
      <c r="D203" s="38">
        <v>934.86666666666667</v>
      </c>
      <c r="E203" s="38">
        <v>926.63333333333333</v>
      </c>
      <c r="F203" s="38">
        <v>921.76666666666665</v>
      </c>
      <c r="G203" s="38">
        <v>913.5333333333333</v>
      </c>
      <c r="H203" s="38">
        <v>939.73333333333335</v>
      </c>
      <c r="I203" s="38">
        <v>947.9666666666667</v>
      </c>
      <c r="J203" s="38">
        <v>952.83333333333337</v>
      </c>
      <c r="K203" s="31">
        <v>943.1</v>
      </c>
      <c r="L203" s="31">
        <v>930</v>
      </c>
      <c r="M203" s="31">
        <v>2.9084599999999998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1296.7</v>
      </c>
      <c r="D204" s="38">
        <v>1299.75</v>
      </c>
      <c r="E204" s="38">
        <v>1287.55</v>
      </c>
      <c r="F204" s="38">
        <v>1278.3999999999999</v>
      </c>
      <c r="G204" s="38">
        <v>1266.1999999999998</v>
      </c>
      <c r="H204" s="38">
        <v>1308.9000000000001</v>
      </c>
      <c r="I204" s="38">
        <v>1321.1</v>
      </c>
      <c r="J204" s="38">
        <v>1330.2500000000002</v>
      </c>
      <c r="K204" s="31">
        <v>1311.95</v>
      </c>
      <c r="L204" s="31">
        <v>1290.5999999999999</v>
      </c>
      <c r="M204" s="31">
        <v>6.9974100000000004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1112.9000000000001</v>
      </c>
      <c r="D205" s="38">
        <v>1117.2</v>
      </c>
      <c r="E205" s="38">
        <v>1106.7</v>
      </c>
      <c r="F205" s="38">
        <v>1100.5</v>
      </c>
      <c r="G205" s="38">
        <v>1090</v>
      </c>
      <c r="H205" s="38">
        <v>1123.4000000000001</v>
      </c>
      <c r="I205" s="38">
        <v>1133.9000000000001</v>
      </c>
      <c r="J205" s="38">
        <v>1140.1000000000001</v>
      </c>
      <c r="K205" s="31">
        <v>1127.7</v>
      </c>
      <c r="L205" s="31">
        <v>1111</v>
      </c>
      <c r="M205" s="31">
        <v>26.72505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2497.5500000000002</v>
      </c>
      <c r="D206" s="38">
        <v>2497</v>
      </c>
      <c r="E206" s="38">
        <v>2450.5500000000002</v>
      </c>
      <c r="F206" s="38">
        <v>2403.5500000000002</v>
      </c>
      <c r="G206" s="38">
        <v>2357.1000000000004</v>
      </c>
      <c r="H206" s="38">
        <v>2544</v>
      </c>
      <c r="I206" s="38">
        <v>2590.4499999999998</v>
      </c>
      <c r="J206" s="38">
        <v>2637.45</v>
      </c>
      <c r="K206" s="31">
        <v>2543.4499999999998</v>
      </c>
      <c r="L206" s="31">
        <v>2450</v>
      </c>
      <c r="M206" s="31">
        <v>12.054309999999999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1678.4</v>
      </c>
      <c r="D207" s="38">
        <v>1677.7166666666665</v>
      </c>
      <c r="E207" s="38">
        <v>1670.7833333333328</v>
      </c>
      <c r="F207" s="38">
        <v>1663.1666666666663</v>
      </c>
      <c r="G207" s="38">
        <v>1656.2333333333327</v>
      </c>
      <c r="H207" s="38">
        <v>1685.333333333333</v>
      </c>
      <c r="I207" s="38">
        <v>1692.2666666666669</v>
      </c>
      <c r="J207" s="38">
        <v>1699.8833333333332</v>
      </c>
      <c r="K207" s="31">
        <v>1684.65</v>
      </c>
      <c r="L207" s="31">
        <v>1670.1</v>
      </c>
      <c r="M207" s="31">
        <v>160.89722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653.15</v>
      </c>
      <c r="D208" s="38">
        <v>653.13333333333333</v>
      </c>
      <c r="E208" s="38">
        <v>646.06666666666661</v>
      </c>
      <c r="F208" s="38">
        <v>638.98333333333323</v>
      </c>
      <c r="G208" s="38">
        <v>631.91666666666652</v>
      </c>
      <c r="H208" s="38">
        <v>660.2166666666667</v>
      </c>
      <c r="I208" s="38">
        <v>667.28333333333353</v>
      </c>
      <c r="J208" s="38">
        <v>674.36666666666679</v>
      </c>
      <c r="K208" s="31">
        <v>660.2</v>
      </c>
      <c r="L208" s="31">
        <v>646.04999999999995</v>
      </c>
      <c r="M208" s="31">
        <v>77.818359999999998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3134.05</v>
      </c>
      <c r="D209" s="38">
        <v>3126.3666666666668</v>
      </c>
      <c r="E209" s="38">
        <v>3097.7333333333336</v>
      </c>
      <c r="F209" s="38">
        <v>3061.416666666667</v>
      </c>
      <c r="G209" s="38">
        <v>3032.7833333333338</v>
      </c>
      <c r="H209" s="38">
        <v>3162.6833333333334</v>
      </c>
      <c r="I209" s="38">
        <v>3191.3166666666666</v>
      </c>
      <c r="J209" s="38">
        <v>3227.6333333333332</v>
      </c>
      <c r="K209" s="31">
        <v>3155</v>
      </c>
      <c r="L209" s="31">
        <v>3090.05</v>
      </c>
      <c r="M209" s="31">
        <v>7.8454100000000002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64.55</v>
      </c>
      <c r="D210" s="38">
        <v>64.816666666666663</v>
      </c>
      <c r="E210" s="38">
        <v>64.23333333333332</v>
      </c>
      <c r="F210" s="38">
        <v>63.916666666666657</v>
      </c>
      <c r="G210" s="38">
        <v>63.333333333333314</v>
      </c>
      <c r="H210" s="38">
        <v>65.133333333333326</v>
      </c>
      <c r="I210" s="38">
        <v>65.716666666666669</v>
      </c>
      <c r="J210" s="38">
        <v>66.033333333333331</v>
      </c>
      <c r="K210" s="31">
        <v>65.400000000000006</v>
      </c>
      <c r="L210" s="31">
        <v>64.5</v>
      </c>
      <c r="M210" s="31">
        <v>26.63983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280.39999999999998</v>
      </c>
      <c r="D211" s="38">
        <v>283.41666666666663</v>
      </c>
      <c r="E211" s="38">
        <v>274.88333333333327</v>
      </c>
      <c r="F211" s="38">
        <v>269.36666666666662</v>
      </c>
      <c r="G211" s="38">
        <v>260.83333333333326</v>
      </c>
      <c r="H211" s="38">
        <v>288.93333333333328</v>
      </c>
      <c r="I211" s="38">
        <v>297.46666666666658</v>
      </c>
      <c r="J211" s="38">
        <v>302.98333333333329</v>
      </c>
      <c r="K211" s="31">
        <v>291.95</v>
      </c>
      <c r="L211" s="31">
        <v>277.89999999999998</v>
      </c>
      <c r="M211" s="31">
        <v>13.115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432.95</v>
      </c>
      <c r="D212" s="38">
        <v>434</v>
      </c>
      <c r="E212" s="38">
        <v>430.45</v>
      </c>
      <c r="F212" s="38">
        <v>427.95</v>
      </c>
      <c r="G212" s="38">
        <v>424.4</v>
      </c>
      <c r="H212" s="38">
        <v>436.5</v>
      </c>
      <c r="I212" s="38">
        <v>440.04999999999995</v>
      </c>
      <c r="J212" s="38">
        <v>442.55</v>
      </c>
      <c r="K212" s="31">
        <v>437.55</v>
      </c>
      <c r="L212" s="31">
        <v>431.5</v>
      </c>
      <c r="M212" s="31">
        <v>33.995809999999999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1051.5999999999999</v>
      </c>
      <c r="D213" s="38">
        <v>1057.7166666666665</v>
      </c>
      <c r="E213" s="38">
        <v>1042.883333333333</v>
      </c>
      <c r="F213" s="38">
        <v>1034.1666666666665</v>
      </c>
      <c r="G213" s="38">
        <v>1019.333333333333</v>
      </c>
      <c r="H213" s="38">
        <v>1066.4333333333329</v>
      </c>
      <c r="I213" s="38">
        <v>1081.2666666666664</v>
      </c>
      <c r="J213" s="38">
        <v>1089.9833333333329</v>
      </c>
      <c r="K213" s="31">
        <v>1072.55</v>
      </c>
      <c r="L213" s="31">
        <v>1049</v>
      </c>
      <c r="M213" s="31">
        <v>0.26776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3885.25</v>
      </c>
      <c r="D214" s="38">
        <v>3884.7166666666667</v>
      </c>
      <c r="E214" s="38">
        <v>3850.5333333333333</v>
      </c>
      <c r="F214" s="38">
        <v>3815.8166666666666</v>
      </c>
      <c r="G214" s="38">
        <v>3781.6333333333332</v>
      </c>
      <c r="H214" s="38">
        <v>3919.4333333333334</v>
      </c>
      <c r="I214" s="38">
        <v>3953.6166666666668</v>
      </c>
      <c r="J214" s="38">
        <v>3988.3333333333335</v>
      </c>
      <c r="K214" s="31">
        <v>3918.9</v>
      </c>
      <c r="L214" s="31">
        <v>3850</v>
      </c>
      <c r="M214" s="31">
        <v>9.4815100000000001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118.15</v>
      </c>
      <c r="D215" s="38">
        <v>118.76666666666667</v>
      </c>
      <c r="E215" s="38">
        <v>117.33333333333333</v>
      </c>
      <c r="F215" s="38">
        <v>116.51666666666667</v>
      </c>
      <c r="G215" s="38">
        <v>115.08333333333333</v>
      </c>
      <c r="H215" s="38">
        <v>119.58333333333333</v>
      </c>
      <c r="I215" s="38">
        <v>121.01666666666667</v>
      </c>
      <c r="J215" s="38">
        <v>121.83333333333333</v>
      </c>
      <c r="K215" s="31">
        <v>120.2</v>
      </c>
      <c r="L215" s="31">
        <v>117.95</v>
      </c>
      <c r="M215" s="31">
        <v>26.053360000000001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300.95</v>
      </c>
      <c r="D216" s="38">
        <v>301.73333333333335</v>
      </c>
      <c r="E216" s="38">
        <v>298.9666666666667</v>
      </c>
      <c r="F216" s="38">
        <v>296.98333333333335</v>
      </c>
      <c r="G216" s="38">
        <v>294.2166666666667</v>
      </c>
      <c r="H216" s="38">
        <v>303.7166666666667</v>
      </c>
      <c r="I216" s="38">
        <v>306.48333333333335</v>
      </c>
      <c r="J216" s="38">
        <v>308.4666666666667</v>
      </c>
      <c r="K216" s="31">
        <v>304.5</v>
      </c>
      <c r="L216" s="31">
        <v>299.75</v>
      </c>
      <c r="M216" s="31">
        <v>26.193349999999999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2580.25</v>
      </c>
      <c r="D217" s="38">
        <v>2587.0666666666666</v>
      </c>
      <c r="E217" s="38">
        <v>2568.1833333333334</v>
      </c>
      <c r="F217" s="38">
        <v>2556.1166666666668</v>
      </c>
      <c r="G217" s="38">
        <v>2537.2333333333336</v>
      </c>
      <c r="H217" s="38">
        <v>2599.1333333333332</v>
      </c>
      <c r="I217" s="38">
        <v>2618.0166666666664</v>
      </c>
      <c r="J217" s="38">
        <v>2630.083333333333</v>
      </c>
      <c r="K217" s="31">
        <v>2605.9499999999998</v>
      </c>
      <c r="L217" s="31">
        <v>2575</v>
      </c>
      <c r="M217" s="31">
        <v>17.77469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316.55</v>
      </c>
      <c r="D218" s="38">
        <v>315.84999999999997</v>
      </c>
      <c r="E218" s="38">
        <v>313.69999999999993</v>
      </c>
      <c r="F218" s="38">
        <v>310.84999999999997</v>
      </c>
      <c r="G218" s="38">
        <v>308.69999999999993</v>
      </c>
      <c r="H218" s="38">
        <v>318.69999999999993</v>
      </c>
      <c r="I218" s="38">
        <v>320.84999999999991</v>
      </c>
      <c r="J218" s="38">
        <v>323.69999999999993</v>
      </c>
      <c r="K218" s="31">
        <v>318</v>
      </c>
      <c r="L218" s="31">
        <v>313</v>
      </c>
      <c r="M218" s="31">
        <v>7.6334900000000001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4121.7</v>
      </c>
      <c r="D219" s="38">
        <v>4150.7166666666662</v>
      </c>
      <c r="E219" s="38">
        <v>4072.4833333333327</v>
      </c>
      <c r="F219" s="38">
        <v>4023.2666666666664</v>
      </c>
      <c r="G219" s="38">
        <v>3945.0333333333328</v>
      </c>
      <c r="H219" s="38">
        <v>4199.9333333333325</v>
      </c>
      <c r="I219" s="38">
        <v>4278.1666666666661</v>
      </c>
      <c r="J219" s="38">
        <v>4327.3833333333323</v>
      </c>
      <c r="K219" s="31">
        <v>4228.95</v>
      </c>
      <c r="L219" s="31">
        <v>4101.5</v>
      </c>
      <c r="M219" s="31">
        <v>0.31899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657.8</v>
      </c>
      <c r="D220" s="38">
        <v>657.98333333333323</v>
      </c>
      <c r="E220" s="38">
        <v>651.31666666666649</v>
      </c>
      <c r="F220" s="38">
        <v>644.83333333333326</v>
      </c>
      <c r="G220" s="38">
        <v>638.16666666666652</v>
      </c>
      <c r="H220" s="38">
        <v>664.46666666666647</v>
      </c>
      <c r="I220" s="38">
        <v>671.13333333333321</v>
      </c>
      <c r="J220" s="38">
        <v>677.61666666666645</v>
      </c>
      <c r="K220" s="31">
        <v>664.65</v>
      </c>
      <c r="L220" s="31">
        <v>651.5</v>
      </c>
      <c r="M220" s="31">
        <v>0.45478000000000002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834.2</v>
      </c>
      <c r="D221" s="38">
        <v>830.19999999999993</v>
      </c>
      <c r="E221" s="38">
        <v>815.39999999999986</v>
      </c>
      <c r="F221" s="38">
        <v>796.59999999999991</v>
      </c>
      <c r="G221" s="38">
        <v>781.79999999999984</v>
      </c>
      <c r="H221" s="38">
        <v>848.99999999999989</v>
      </c>
      <c r="I221" s="38">
        <v>863.79999999999984</v>
      </c>
      <c r="J221" s="38">
        <v>882.59999999999991</v>
      </c>
      <c r="K221" s="31">
        <v>845</v>
      </c>
      <c r="L221" s="31">
        <v>811.4</v>
      </c>
      <c r="M221" s="31">
        <v>1.8202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42030.45</v>
      </c>
      <c r="D222" s="38">
        <v>42118.816666666666</v>
      </c>
      <c r="E222" s="38">
        <v>41537.683333333334</v>
      </c>
      <c r="F222" s="38">
        <v>41044.916666666672</v>
      </c>
      <c r="G222" s="38">
        <v>40463.78333333334</v>
      </c>
      <c r="H222" s="38">
        <v>42611.583333333328</v>
      </c>
      <c r="I222" s="38">
        <v>43192.71666666666</v>
      </c>
      <c r="J222" s="38">
        <v>43685.483333333323</v>
      </c>
      <c r="K222" s="31">
        <v>42699.95</v>
      </c>
      <c r="L222" s="31">
        <v>41626.050000000003</v>
      </c>
      <c r="M222" s="31">
        <v>1.6199999999999999E-2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62.6</v>
      </c>
      <c r="D223" s="38">
        <v>62.483333333333327</v>
      </c>
      <c r="E223" s="38">
        <v>60.566666666666649</v>
      </c>
      <c r="F223" s="38">
        <v>58.533333333333324</v>
      </c>
      <c r="G223" s="38">
        <v>56.616666666666646</v>
      </c>
      <c r="H223" s="38">
        <v>64.516666666666652</v>
      </c>
      <c r="I223" s="38">
        <v>66.433333333333323</v>
      </c>
      <c r="J223" s="38">
        <v>68.466666666666654</v>
      </c>
      <c r="K223" s="31">
        <v>64.400000000000006</v>
      </c>
      <c r="L223" s="31">
        <v>60.45</v>
      </c>
      <c r="M223" s="31">
        <v>249.72173000000001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992</v>
      </c>
      <c r="D224" s="38">
        <v>996.93333333333339</v>
      </c>
      <c r="E224" s="38">
        <v>985.16666666666674</v>
      </c>
      <c r="F224" s="38">
        <v>978.33333333333337</v>
      </c>
      <c r="G224" s="38">
        <v>966.56666666666672</v>
      </c>
      <c r="H224" s="38">
        <v>1003.7666666666668</v>
      </c>
      <c r="I224" s="38">
        <v>1015.5333333333334</v>
      </c>
      <c r="J224" s="38">
        <v>1022.3666666666668</v>
      </c>
      <c r="K224" s="31">
        <v>1008.7</v>
      </c>
      <c r="L224" s="31">
        <v>990.1</v>
      </c>
      <c r="M224" s="31">
        <v>216.87719000000001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1387.5</v>
      </c>
      <c r="D225" s="38">
        <v>1391.7</v>
      </c>
      <c r="E225" s="38">
        <v>1373.4</v>
      </c>
      <c r="F225" s="38">
        <v>1359.3</v>
      </c>
      <c r="G225" s="38">
        <v>1341</v>
      </c>
      <c r="H225" s="38">
        <v>1405.8000000000002</v>
      </c>
      <c r="I225" s="38">
        <v>1424.1</v>
      </c>
      <c r="J225" s="38">
        <v>1438.2000000000003</v>
      </c>
      <c r="K225" s="31">
        <v>1410</v>
      </c>
      <c r="L225" s="31">
        <v>1377.6</v>
      </c>
      <c r="M225" s="31">
        <v>4.8464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570.20000000000005</v>
      </c>
      <c r="D226" s="38">
        <v>564.83333333333337</v>
      </c>
      <c r="E226" s="38">
        <v>556.66666666666674</v>
      </c>
      <c r="F226" s="38">
        <v>543.13333333333333</v>
      </c>
      <c r="G226" s="38">
        <v>534.9666666666667</v>
      </c>
      <c r="H226" s="38">
        <v>578.36666666666679</v>
      </c>
      <c r="I226" s="38">
        <v>586.53333333333353</v>
      </c>
      <c r="J226" s="38">
        <v>600.06666666666683</v>
      </c>
      <c r="K226" s="31">
        <v>573</v>
      </c>
      <c r="L226" s="31">
        <v>551.29999999999995</v>
      </c>
      <c r="M226" s="31">
        <v>25.60127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634</v>
      </c>
      <c r="D227" s="38">
        <v>635.25</v>
      </c>
      <c r="E227" s="38">
        <v>629.95000000000005</v>
      </c>
      <c r="F227" s="38">
        <v>625.90000000000009</v>
      </c>
      <c r="G227" s="38">
        <v>620.60000000000014</v>
      </c>
      <c r="H227" s="38">
        <v>639.29999999999995</v>
      </c>
      <c r="I227" s="38">
        <v>644.59999999999991</v>
      </c>
      <c r="J227" s="38">
        <v>648.64999999999986</v>
      </c>
      <c r="K227" s="31">
        <v>640.54999999999995</v>
      </c>
      <c r="L227" s="31">
        <v>631.20000000000005</v>
      </c>
      <c r="M227" s="31">
        <v>4.2457200000000004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57.9</v>
      </c>
      <c r="D228" s="38">
        <v>58.183333333333337</v>
      </c>
      <c r="E228" s="38">
        <v>57.416666666666671</v>
      </c>
      <c r="F228" s="38">
        <v>56.933333333333337</v>
      </c>
      <c r="G228" s="38">
        <v>56.166666666666671</v>
      </c>
      <c r="H228" s="38">
        <v>58.666666666666671</v>
      </c>
      <c r="I228" s="38">
        <v>59.433333333333337</v>
      </c>
      <c r="J228" s="38">
        <v>59.916666666666671</v>
      </c>
      <c r="K228" s="31">
        <v>58.95</v>
      </c>
      <c r="L228" s="31">
        <v>57.7</v>
      </c>
      <c r="M228" s="31">
        <v>167.077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83.7</v>
      </c>
      <c r="D229" s="38">
        <v>84.1</v>
      </c>
      <c r="E229" s="38">
        <v>82.699999999999989</v>
      </c>
      <c r="F229" s="38">
        <v>81.699999999999989</v>
      </c>
      <c r="G229" s="38">
        <v>80.299999999999983</v>
      </c>
      <c r="H229" s="38">
        <v>85.1</v>
      </c>
      <c r="I229" s="38">
        <v>86.5</v>
      </c>
      <c r="J229" s="38">
        <v>87.5</v>
      </c>
      <c r="K229" s="31">
        <v>85.5</v>
      </c>
      <c r="L229" s="31">
        <v>83.1</v>
      </c>
      <c r="M229" s="31">
        <v>527.48590000000002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113.75</v>
      </c>
      <c r="D230" s="38">
        <v>114.36666666666667</v>
      </c>
      <c r="E230" s="38">
        <v>112.73333333333335</v>
      </c>
      <c r="F230" s="38">
        <v>111.71666666666667</v>
      </c>
      <c r="G230" s="38">
        <v>110.08333333333334</v>
      </c>
      <c r="H230" s="38">
        <v>115.38333333333335</v>
      </c>
      <c r="I230" s="38">
        <v>117.01666666666668</v>
      </c>
      <c r="J230" s="38">
        <v>118.03333333333336</v>
      </c>
      <c r="K230" s="31">
        <v>116</v>
      </c>
      <c r="L230" s="31">
        <v>113.35</v>
      </c>
      <c r="M230" s="31">
        <v>84.882670000000005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842.95</v>
      </c>
      <c r="D231" s="38">
        <v>848.26666666666677</v>
      </c>
      <c r="E231" s="38">
        <v>830.73333333333358</v>
      </c>
      <c r="F231" s="38">
        <v>818.51666666666677</v>
      </c>
      <c r="G231" s="38">
        <v>800.98333333333358</v>
      </c>
      <c r="H231" s="38">
        <v>860.48333333333358</v>
      </c>
      <c r="I231" s="38">
        <v>878.01666666666665</v>
      </c>
      <c r="J231" s="38">
        <v>890.23333333333358</v>
      </c>
      <c r="K231" s="31">
        <v>865.8</v>
      </c>
      <c r="L231" s="31">
        <v>836.05</v>
      </c>
      <c r="M231" s="31">
        <v>3.05308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565.35</v>
      </c>
      <c r="D232" s="38">
        <v>569.13333333333333</v>
      </c>
      <c r="E232" s="38">
        <v>558.56666666666661</v>
      </c>
      <c r="F232" s="38">
        <v>551.7833333333333</v>
      </c>
      <c r="G232" s="38">
        <v>541.21666666666658</v>
      </c>
      <c r="H232" s="38">
        <v>575.91666666666663</v>
      </c>
      <c r="I232" s="38">
        <v>586.48333333333346</v>
      </c>
      <c r="J232" s="38">
        <v>593.26666666666665</v>
      </c>
      <c r="K232" s="31">
        <v>579.70000000000005</v>
      </c>
      <c r="L232" s="31">
        <v>562.35</v>
      </c>
      <c r="M232" s="31">
        <v>3.3176199999999998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207.85</v>
      </c>
      <c r="D233" s="38">
        <v>209.45000000000002</v>
      </c>
      <c r="E233" s="38">
        <v>205.50000000000003</v>
      </c>
      <c r="F233" s="38">
        <v>203.15</v>
      </c>
      <c r="G233" s="38">
        <v>199.20000000000002</v>
      </c>
      <c r="H233" s="38">
        <v>211.80000000000004</v>
      </c>
      <c r="I233" s="38">
        <v>215.75000000000003</v>
      </c>
      <c r="J233" s="38">
        <v>218.10000000000005</v>
      </c>
      <c r="K233" s="31">
        <v>213.4</v>
      </c>
      <c r="L233" s="31">
        <v>207.1</v>
      </c>
      <c r="M233" s="31">
        <v>24.94613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121.6</v>
      </c>
      <c r="D234" s="38">
        <v>121.81666666666668</v>
      </c>
      <c r="E234" s="38">
        <v>120.93333333333335</v>
      </c>
      <c r="F234" s="38">
        <v>120.26666666666668</v>
      </c>
      <c r="G234" s="38">
        <v>119.38333333333335</v>
      </c>
      <c r="H234" s="38">
        <v>122.48333333333335</v>
      </c>
      <c r="I234" s="38">
        <v>123.36666666666667</v>
      </c>
      <c r="J234" s="38">
        <v>124.03333333333335</v>
      </c>
      <c r="K234" s="31">
        <v>122.7</v>
      </c>
      <c r="L234" s="31">
        <v>121.15</v>
      </c>
      <c r="M234" s="31">
        <v>48.823250000000002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67.05</v>
      </c>
      <c r="D235" s="38">
        <v>67.533333333333331</v>
      </c>
      <c r="E235" s="38">
        <v>65.86666666666666</v>
      </c>
      <c r="F235" s="38">
        <v>64.683333333333323</v>
      </c>
      <c r="G235" s="38">
        <v>63.016666666666652</v>
      </c>
      <c r="H235" s="38">
        <v>68.716666666666669</v>
      </c>
      <c r="I235" s="38">
        <v>70.383333333333354</v>
      </c>
      <c r="J235" s="38">
        <v>71.566666666666677</v>
      </c>
      <c r="K235" s="31">
        <v>69.2</v>
      </c>
      <c r="L235" s="31">
        <v>66.349999999999994</v>
      </c>
      <c r="M235" s="31">
        <v>78.276809999999998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3046.6</v>
      </c>
      <c r="D236" s="38">
        <v>3083.0499999999997</v>
      </c>
      <c r="E236" s="38">
        <v>2996.2499999999995</v>
      </c>
      <c r="F236" s="38">
        <v>2945.8999999999996</v>
      </c>
      <c r="G236" s="38">
        <v>2859.0999999999995</v>
      </c>
      <c r="H236" s="38">
        <v>3133.3999999999996</v>
      </c>
      <c r="I236" s="38">
        <v>3220.2</v>
      </c>
      <c r="J236" s="38">
        <v>3270.5499999999997</v>
      </c>
      <c r="K236" s="31">
        <v>3169.85</v>
      </c>
      <c r="L236" s="31">
        <v>3032.7</v>
      </c>
      <c r="M236" s="31">
        <v>5.10989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335.9</v>
      </c>
      <c r="D237" s="38">
        <v>333.81666666666666</v>
      </c>
      <c r="E237" s="38">
        <v>330.73333333333335</v>
      </c>
      <c r="F237" s="38">
        <v>325.56666666666666</v>
      </c>
      <c r="G237" s="38">
        <v>322.48333333333335</v>
      </c>
      <c r="H237" s="38">
        <v>338.98333333333335</v>
      </c>
      <c r="I237" s="38">
        <v>342.06666666666672</v>
      </c>
      <c r="J237" s="38">
        <v>347.23333333333335</v>
      </c>
      <c r="K237" s="31">
        <v>336.9</v>
      </c>
      <c r="L237" s="31">
        <v>328.65</v>
      </c>
      <c r="M237" s="31">
        <v>22.898060000000001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123.45</v>
      </c>
      <c r="D238" s="38">
        <v>123.63333333333333</v>
      </c>
      <c r="E238" s="38">
        <v>122.51666666666665</v>
      </c>
      <c r="F238" s="38">
        <v>121.58333333333333</v>
      </c>
      <c r="G238" s="38">
        <v>120.46666666666665</v>
      </c>
      <c r="H238" s="38">
        <v>124.56666666666665</v>
      </c>
      <c r="I238" s="38">
        <v>125.68333333333332</v>
      </c>
      <c r="J238" s="38">
        <v>126.61666666666665</v>
      </c>
      <c r="K238" s="31">
        <v>124.75</v>
      </c>
      <c r="L238" s="31">
        <v>122.7</v>
      </c>
      <c r="M238" s="31">
        <v>56.830159999999999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391.6</v>
      </c>
      <c r="D239" s="38">
        <v>391.26666666666665</v>
      </c>
      <c r="E239" s="38">
        <v>387.33333333333331</v>
      </c>
      <c r="F239" s="38">
        <v>383.06666666666666</v>
      </c>
      <c r="G239" s="38">
        <v>379.13333333333333</v>
      </c>
      <c r="H239" s="38">
        <v>395.5333333333333</v>
      </c>
      <c r="I239" s="38">
        <v>399.4666666666667</v>
      </c>
      <c r="J239" s="38">
        <v>403.73333333333329</v>
      </c>
      <c r="K239" s="31">
        <v>395.2</v>
      </c>
      <c r="L239" s="31">
        <v>387</v>
      </c>
      <c r="M239" s="31">
        <v>31.30735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99.85</v>
      </c>
      <c r="D240" s="38">
        <v>100.01666666666667</v>
      </c>
      <c r="E240" s="38">
        <v>99.333333333333329</v>
      </c>
      <c r="F240" s="38">
        <v>98.816666666666663</v>
      </c>
      <c r="G240" s="38">
        <v>98.133333333333326</v>
      </c>
      <c r="H240" s="38">
        <v>100.53333333333333</v>
      </c>
      <c r="I240" s="38">
        <v>101.21666666666667</v>
      </c>
      <c r="J240" s="38">
        <v>101.73333333333333</v>
      </c>
      <c r="K240" s="31">
        <v>100.7</v>
      </c>
      <c r="L240" s="31">
        <v>99.5</v>
      </c>
      <c r="M240" s="31">
        <v>190.73238000000001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26.35</v>
      </c>
      <c r="D241" s="38">
        <v>26.616666666666664</v>
      </c>
      <c r="E241" s="38">
        <v>25.883333333333326</v>
      </c>
      <c r="F241" s="38">
        <v>25.416666666666661</v>
      </c>
      <c r="G241" s="38">
        <v>24.683333333333323</v>
      </c>
      <c r="H241" s="38">
        <v>27.083333333333329</v>
      </c>
      <c r="I241" s="38">
        <v>27.81666666666667</v>
      </c>
      <c r="J241" s="38">
        <v>28.283333333333331</v>
      </c>
      <c r="K241" s="31">
        <v>27.35</v>
      </c>
      <c r="L241" s="31">
        <v>26.15</v>
      </c>
      <c r="M241" s="31">
        <v>134.59798000000001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620.29999999999995</v>
      </c>
      <c r="D242" s="38">
        <v>621.88333333333333</v>
      </c>
      <c r="E242" s="38">
        <v>616.76666666666665</v>
      </c>
      <c r="F242" s="38">
        <v>613.23333333333335</v>
      </c>
      <c r="G242" s="38">
        <v>608.11666666666667</v>
      </c>
      <c r="H242" s="38">
        <v>625.41666666666663</v>
      </c>
      <c r="I242" s="38">
        <v>630.53333333333319</v>
      </c>
      <c r="J242" s="38">
        <v>634.06666666666661</v>
      </c>
      <c r="K242" s="31">
        <v>627</v>
      </c>
      <c r="L242" s="31">
        <v>618.35</v>
      </c>
      <c r="M242" s="31">
        <v>8.7513900000000007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35.1</v>
      </c>
      <c r="D243" s="38">
        <v>35.300000000000004</v>
      </c>
      <c r="E243" s="38">
        <v>34.500000000000007</v>
      </c>
      <c r="F243" s="38">
        <v>33.900000000000006</v>
      </c>
      <c r="G243" s="38">
        <v>33.100000000000009</v>
      </c>
      <c r="H243" s="38">
        <v>35.900000000000006</v>
      </c>
      <c r="I243" s="38">
        <v>36.700000000000003</v>
      </c>
      <c r="J243" s="38">
        <v>37.300000000000004</v>
      </c>
      <c r="K243" s="31">
        <v>36.1</v>
      </c>
      <c r="L243" s="31">
        <v>34.700000000000003</v>
      </c>
      <c r="M243" s="31">
        <v>899.31586000000004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1493.15</v>
      </c>
      <c r="D244" s="38">
        <v>1497.1499999999999</v>
      </c>
      <c r="E244" s="38">
        <v>1481.9999999999998</v>
      </c>
      <c r="F244" s="38">
        <v>1470.85</v>
      </c>
      <c r="G244" s="38">
        <v>1455.6999999999998</v>
      </c>
      <c r="H244" s="38">
        <v>1508.2999999999997</v>
      </c>
      <c r="I244" s="38">
        <v>1523.4499999999998</v>
      </c>
      <c r="J244" s="38">
        <v>1534.5999999999997</v>
      </c>
      <c r="K244" s="31">
        <v>1512.3</v>
      </c>
      <c r="L244" s="31">
        <v>1486</v>
      </c>
      <c r="M244" s="31">
        <v>0.61936999999999998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470.55</v>
      </c>
      <c r="D245" s="38">
        <v>477.14999999999992</v>
      </c>
      <c r="E245" s="38">
        <v>460.29999999999984</v>
      </c>
      <c r="F245" s="38">
        <v>450.0499999999999</v>
      </c>
      <c r="G245" s="38">
        <v>433.19999999999982</v>
      </c>
      <c r="H245" s="38">
        <v>487.39999999999986</v>
      </c>
      <c r="I245" s="38">
        <v>504.24999999999989</v>
      </c>
      <c r="J245" s="38">
        <v>514.49999999999989</v>
      </c>
      <c r="K245" s="31">
        <v>494</v>
      </c>
      <c r="L245" s="31">
        <v>466.9</v>
      </c>
      <c r="M245" s="31">
        <v>43.120469999999997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169.45</v>
      </c>
      <c r="D246" s="38">
        <v>170</v>
      </c>
      <c r="E246" s="38">
        <v>168.1</v>
      </c>
      <c r="F246" s="38">
        <v>166.75</v>
      </c>
      <c r="G246" s="38">
        <v>164.85</v>
      </c>
      <c r="H246" s="38">
        <v>171.35</v>
      </c>
      <c r="I246" s="38">
        <v>173.24999999999997</v>
      </c>
      <c r="J246" s="38">
        <v>174.6</v>
      </c>
      <c r="K246" s="31">
        <v>171.9</v>
      </c>
      <c r="L246" s="31">
        <v>168.65</v>
      </c>
      <c r="M246" s="31">
        <v>44.728369999999998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1435.7</v>
      </c>
      <c r="D247" s="38">
        <v>1426.8000000000002</v>
      </c>
      <c r="E247" s="38">
        <v>1414.2000000000003</v>
      </c>
      <c r="F247" s="38">
        <v>1392.7</v>
      </c>
      <c r="G247" s="38">
        <v>1380.1000000000001</v>
      </c>
      <c r="H247" s="38">
        <v>1448.3000000000004</v>
      </c>
      <c r="I247" s="38">
        <v>1460.9000000000003</v>
      </c>
      <c r="J247" s="38">
        <v>1482.4000000000005</v>
      </c>
      <c r="K247" s="31">
        <v>1439.4</v>
      </c>
      <c r="L247" s="31">
        <v>1405.3</v>
      </c>
      <c r="M247" s="31">
        <v>27.38185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14.9</v>
      </c>
      <c r="D248" s="38">
        <v>14.950000000000001</v>
      </c>
      <c r="E248" s="38">
        <v>14.800000000000002</v>
      </c>
      <c r="F248" s="38">
        <v>14.700000000000001</v>
      </c>
      <c r="G248" s="38">
        <v>14.550000000000002</v>
      </c>
      <c r="H248" s="38">
        <v>15.050000000000002</v>
      </c>
      <c r="I248" s="38">
        <v>15.200000000000001</v>
      </c>
      <c r="J248" s="38">
        <v>15.300000000000002</v>
      </c>
      <c r="K248" s="31">
        <v>15.1</v>
      </c>
      <c r="L248" s="31">
        <v>14.85</v>
      </c>
      <c r="M248" s="31">
        <v>39.74521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4568.05</v>
      </c>
      <c r="D249" s="38">
        <v>4595.7</v>
      </c>
      <c r="E249" s="38">
        <v>4532.3999999999996</v>
      </c>
      <c r="F249" s="38">
        <v>4496.75</v>
      </c>
      <c r="G249" s="38">
        <v>4433.45</v>
      </c>
      <c r="H249" s="38">
        <v>4631.3499999999995</v>
      </c>
      <c r="I249" s="38">
        <v>4694.6500000000005</v>
      </c>
      <c r="J249" s="38">
        <v>4730.2999999999993</v>
      </c>
      <c r="K249" s="31">
        <v>4659</v>
      </c>
      <c r="L249" s="31">
        <v>4560.05</v>
      </c>
      <c r="M249" s="31">
        <v>1.2746299999999999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1336.6</v>
      </c>
      <c r="D250" s="38">
        <v>1340.25</v>
      </c>
      <c r="E250" s="38">
        <v>1330.6</v>
      </c>
      <c r="F250" s="38">
        <v>1324.6</v>
      </c>
      <c r="G250" s="38">
        <v>1314.9499999999998</v>
      </c>
      <c r="H250" s="38">
        <v>1346.25</v>
      </c>
      <c r="I250" s="38">
        <v>1355.9</v>
      </c>
      <c r="J250" s="38">
        <v>1361.9</v>
      </c>
      <c r="K250" s="31">
        <v>1349.9</v>
      </c>
      <c r="L250" s="31">
        <v>1334.25</v>
      </c>
      <c r="M250" s="31">
        <v>88.597890000000007</v>
      </c>
      <c r="N250" s="1"/>
      <c r="O250" s="1"/>
    </row>
    <row r="251" spans="1:15" ht="12.75" customHeight="1">
      <c r="A251" s="33">
        <v>241</v>
      </c>
      <c r="B251" s="58" t="s">
        <v>882</v>
      </c>
      <c r="C251" s="31">
        <v>2857.6</v>
      </c>
      <c r="D251" s="38">
        <v>2838.0333333333333</v>
      </c>
      <c r="E251" s="38">
        <v>2792.5666666666666</v>
      </c>
      <c r="F251" s="38">
        <v>2727.5333333333333</v>
      </c>
      <c r="G251" s="38">
        <v>2682.0666666666666</v>
      </c>
      <c r="H251" s="38">
        <v>2903.0666666666666</v>
      </c>
      <c r="I251" s="38">
        <v>2948.5333333333328</v>
      </c>
      <c r="J251" s="38">
        <v>3013.5666666666666</v>
      </c>
      <c r="K251" s="31">
        <v>2883.5</v>
      </c>
      <c r="L251" s="31">
        <v>2773</v>
      </c>
      <c r="M251" s="31">
        <v>0.17954000000000001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630.6</v>
      </c>
      <c r="D252" s="38">
        <v>633.9666666666667</v>
      </c>
      <c r="E252" s="38">
        <v>623.13333333333344</v>
      </c>
      <c r="F252" s="38">
        <v>615.66666666666674</v>
      </c>
      <c r="G252" s="38">
        <v>604.83333333333348</v>
      </c>
      <c r="H252" s="38">
        <v>641.43333333333339</v>
      </c>
      <c r="I252" s="38">
        <v>652.26666666666665</v>
      </c>
      <c r="J252" s="38">
        <v>659.73333333333335</v>
      </c>
      <c r="K252" s="31">
        <v>644.79999999999995</v>
      </c>
      <c r="L252" s="31">
        <v>626.5</v>
      </c>
      <c r="M252" s="31">
        <v>8.9549400000000006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2670.65</v>
      </c>
      <c r="D253" s="38">
        <v>2675.0666666666671</v>
      </c>
      <c r="E253" s="38">
        <v>2646.233333333334</v>
      </c>
      <c r="F253" s="38">
        <v>2621.8166666666671</v>
      </c>
      <c r="G253" s="38">
        <v>2592.983333333334</v>
      </c>
      <c r="H253" s="38">
        <v>2699.483333333334</v>
      </c>
      <c r="I253" s="38">
        <v>2728.3166666666671</v>
      </c>
      <c r="J253" s="38">
        <v>2752.733333333334</v>
      </c>
      <c r="K253" s="31">
        <v>2703.9</v>
      </c>
      <c r="L253" s="31">
        <v>2650.65</v>
      </c>
      <c r="M253" s="31">
        <v>2.3571599999999999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792.5</v>
      </c>
      <c r="D254" s="38">
        <v>792.48333333333323</v>
      </c>
      <c r="E254" s="38">
        <v>786.31666666666649</v>
      </c>
      <c r="F254" s="38">
        <v>780.13333333333321</v>
      </c>
      <c r="G254" s="38">
        <v>773.96666666666647</v>
      </c>
      <c r="H254" s="38">
        <v>798.66666666666652</v>
      </c>
      <c r="I254" s="38">
        <v>804.83333333333326</v>
      </c>
      <c r="J254" s="38">
        <v>811.01666666666654</v>
      </c>
      <c r="K254" s="31">
        <v>798.65</v>
      </c>
      <c r="L254" s="31">
        <v>786.3</v>
      </c>
      <c r="M254" s="31">
        <v>1.47925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25.6</v>
      </c>
      <c r="D255" s="38">
        <v>25.75</v>
      </c>
      <c r="E255" s="38">
        <v>25.35</v>
      </c>
      <c r="F255" s="38">
        <v>25.1</v>
      </c>
      <c r="G255" s="38">
        <v>24.700000000000003</v>
      </c>
      <c r="H255" s="38">
        <v>26</v>
      </c>
      <c r="I255" s="38">
        <v>26.4</v>
      </c>
      <c r="J255" s="38">
        <v>26.65</v>
      </c>
      <c r="K255" s="31">
        <v>26.15</v>
      </c>
      <c r="L255" s="31">
        <v>25.5</v>
      </c>
      <c r="M255" s="31">
        <v>48.595199999999998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471.35</v>
      </c>
      <c r="D256" s="38">
        <v>479.73333333333329</v>
      </c>
      <c r="E256" s="38">
        <v>459.76666666666659</v>
      </c>
      <c r="F256" s="38">
        <v>448.18333333333328</v>
      </c>
      <c r="G256" s="38">
        <v>428.21666666666658</v>
      </c>
      <c r="H256" s="38">
        <v>491.31666666666661</v>
      </c>
      <c r="I256" s="38">
        <v>511.2833333333333</v>
      </c>
      <c r="J256" s="38">
        <v>522.86666666666656</v>
      </c>
      <c r="K256" s="31">
        <v>499.7</v>
      </c>
      <c r="L256" s="31">
        <v>468.15</v>
      </c>
      <c r="M256" s="31">
        <v>389.76814999999999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109.65</v>
      </c>
      <c r="D257" s="38">
        <v>110.03333333333335</v>
      </c>
      <c r="E257" s="38">
        <v>108.81666666666669</v>
      </c>
      <c r="F257" s="38">
        <v>107.98333333333335</v>
      </c>
      <c r="G257" s="38">
        <v>106.76666666666669</v>
      </c>
      <c r="H257" s="38">
        <v>110.86666666666669</v>
      </c>
      <c r="I257" s="38">
        <v>112.08333333333336</v>
      </c>
      <c r="J257" s="38">
        <v>112.91666666666669</v>
      </c>
      <c r="K257" s="31">
        <v>111.25</v>
      </c>
      <c r="L257" s="31">
        <v>109.2</v>
      </c>
      <c r="M257" s="31">
        <v>3.3658299999999999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2437.4499999999998</v>
      </c>
      <c r="D258" s="38">
        <v>2460.5833333333335</v>
      </c>
      <c r="E258" s="38">
        <v>2401.166666666667</v>
      </c>
      <c r="F258" s="38">
        <v>2364.8833333333337</v>
      </c>
      <c r="G258" s="38">
        <v>2305.4666666666672</v>
      </c>
      <c r="H258" s="38">
        <v>2496.8666666666668</v>
      </c>
      <c r="I258" s="38">
        <v>2556.2833333333338</v>
      </c>
      <c r="J258" s="38">
        <v>2592.5666666666666</v>
      </c>
      <c r="K258" s="31">
        <v>2520</v>
      </c>
      <c r="L258" s="31">
        <v>2424.3000000000002</v>
      </c>
      <c r="M258" s="31">
        <v>0.23633000000000001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3147.9</v>
      </c>
      <c r="D259" s="38">
        <v>3162.6</v>
      </c>
      <c r="E259" s="38">
        <v>3126.75</v>
      </c>
      <c r="F259" s="38">
        <v>3105.6</v>
      </c>
      <c r="G259" s="38">
        <v>3069.75</v>
      </c>
      <c r="H259" s="38">
        <v>3183.75</v>
      </c>
      <c r="I259" s="38">
        <v>3219.5999999999995</v>
      </c>
      <c r="J259" s="38">
        <v>3240.75</v>
      </c>
      <c r="K259" s="31">
        <v>3198.45</v>
      </c>
      <c r="L259" s="31">
        <v>3141.45</v>
      </c>
      <c r="M259" s="31">
        <v>0.73118000000000005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108.6</v>
      </c>
      <c r="D260" s="38">
        <v>109.18333333333332</v>
      </c>
      <c r="E260" s="38">
        <v>107.51666666666665</v>
      </c>
      <c r="F260" s="38">
        <v>106.43333333333332</v>
      </c>
      <c r="G260" s="38">
        <v>104.76666666666665</v>
      </c>
      <c r="H260" s="38">
        <v>110.26666666666665</v>
      </c>
      <c r="I260" s="38">
        <v>111.93333333333331</v>
      </c>
      <c r="J260" s="38">
        <v>113.01666666666665</v>
      </c>
      <c r="K260" s="31">
        <v>110.85</v>
      </c>
      <c r="L260" s="31">
        <v>108.1</v>
      </c>
      <c r="M260" s="31">
        <v>13.556889999999999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1354.9</v>
      </c>
      <c r="D261" s="38">
        <v>1372.3166666666666</v>
      </c>
      <c r="E261" s="38">
        <v>1331.5833333333333</v>
      </c>
      <c r="F261" s="38">
        <v>1308.2666666666667</v>
      </c>
      <c r="G261" s="38">
        <v>1267.5333333333333</v>
      </c>
      <c r="H261" s="38">
        <v>1395.6333333333332</v>
      </c>
      <c r="I261" s="38">
        <v>1436.3666666666668</v>
      </c>
      <c r="J261" s="38">
        <v>1459.6833333333332</v>
      </c>
      <c r="K261" s="31">
        <v>1413.05</v>
      </c>
      <c r="L261" s="31">
        <v>1349</v>
      </c>
      <c r="M261" s="31">
        <v>2.2239499999999999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360.15</v>
      </c>
      <c r="D262" s="38">
        <v>363.75</v>
      </c>
      <c r="E262" s="38">
        <v>352</v>
      </c>
      <c r="F262" s="38">
        <v>343.85</v>
      </c>
      <c r="G262" s="38">
        <v>332.1</v>
      </c>
      <c r="H262" s="38">
        <v>371.9</v>
      </c>
      <c r="I262" s="38">
        <v>383.65</v>
      </c>
      <c r="J262" s="38">
        <v>391.79999999999995</v>
      </c>
      <c r="K262" s="31">
        <v>375.5</v>
      </c>
      <c r="L262" s="31">
        <v>355.6</v>
      </c>
      <c r="M262" s="31">
        <v>4.71882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629.35</v>
      </c>
      <c r="D263" s="38">
        <v>629.16666666666663</v>
      </c>
      <c r="E263" s="38">
        <v>625.18333333333328</v>
      </c>
      <c r="F263" s="38">
        <v>621.01666666666665</v>
      </c>
      <c r="G263" s="38">
        <v>617.0333333333333</v>
      </c>
      <c r="H263" s="38">
        <v>633.33333333333326</v>
      </c>
      <c r="I263" s="38">
        <v>637.31666666666661</v>
      </c>
      <c r="J263" s="38">
        <v>641.48333333333323</v>
      </c>
      <c r="K263" s="31">
        <v>633.15</v>
      </c>
      <c r="L263" s="31">
        <v>625</v>
      </c>
      <c r="M263" s="31">
        <v>9.9779499999999999</v>
      </c>
      <c r="N263" s="1"/>
      <c r="O263" s="1"/>
    </row>
    <row r="264" spans="1:15" ht="12.75" customHeight="1">
      <c r="A264" s="33">
        <v>254</v>
      </c>
      <c r="B264" s="58" t="s">
        <v>883</v>
      </c>
      <c r="C264" s="31">
        <v>315.60000000000002</v>
      </c>
      <c r="D264" s="38">
        <v>317.63333333333333</v>
      </c>
      <c r="E264" s="38">
        <v>310.31666666666666</v>
      </c>
      <c r="F264" s="38">
        <v>305.03333333333336</v>
      </c>
      <c r="G264" s="38">
        <v>297.7166666666667</v>
      </c>
      <c r="H264" s="38">
        <v>322.91666666666663</v>
      </c>
      <c r="I264" s="38">
        <v>330.23333333333323</v>
      </c>
      <c r="J264" s="38">
        <v>335.51666666666659</v>
      </c>
      <c r="K264" s="31">
        <v>324.95</v>
      </c>
      <c r="L264" s="31">
        <v>312.35000000000002</v>
      </c>
      <c r="M264" s="31">
        <v>0.98443000000000003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669.45</v>
      </c>
      <c r="D265" s="38">
        <v>668.26666666666665</v>
      </c>
      <c r="E265" s="38">
        <v>662.63333333333333</v>
      </c>
      <c r="F265" s="38">
        <v>655.81666666666672</v>
      </c>
      <c r="G265" s="38">
        <v>650.18333333333339</v>
      </c>
      <c r="H265" s="38">
        <v>675.08333333333326</v>
      </c>
      <c r="I265" s="38">
        <v>680.71666666666647</v>
      </c>
      <c r="J265" s="38">
        <v>687.53333333333319</v>
      </c>
      <c r="K265" s="31">
        <v>673.9</v>
      </c>
      <c r="L265" s="31">
        <v>661.45</v>
      </c>
      <c r="M265" s="31">
        <v>1.0226299999999999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313.3</v>
      </c>
      <c r="D266" s="38">
        <v>314.7833333333333</v>
      </c>
      <c r="E266" s="38">
        <v>310.56666666666661</v>
      </c>
      <c r="F266" s="38">
        <v>307.83333333333331</v>
      </c>
      <c r="G266" s="38">
        <v>303.61666666666662</v>
      </c>
      <c r="H266" s="38">
        <v>317.51666666666659</v>
      </c>
      <c r="I266" s="38">
        <v>321.73333333333329</v>
      </c>
      <c r="J266" s="38">
        <v>324.46666666666658</v>
      </c>
      <c r="K266" s="31">
        <v>319</v>
      </c>
      <c r="L266" s="31">
        <v>312.05</v>
      </c>
      <c r="M266" s="31">
        <v>5.3248699999999998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72.849999999999994</v>
      </c>
      <c r="D267" s="38">
        <v>73.066666666666677</v>
      </c>
      <c r="E267" s="38">
        <v>72.183333333333351</v>
      </c>
      <c r="F267" s="38">
        <v>71.51666666666668</v>
      </c>
      <c r="G267" s="38">
        <v>70.633333333333354</v>
      </c>
      <c r="H267" s="38">
        <v>73.733333333333348</v>
      </c>
      <c r="I267" s="38">
        <v>74.616666666666674</v>
      </c>
      <c r="J267" s="38">
        <v>75.283333333333346</v>
      </c>
      <c r="K267" s="31">
        <v>73.95</v>
      </c>
      <c r="L267" s="31">
        <v>72.400000000000006</v>
      </c>
      <c r="M267" s="31">
        <v>6.8081300000000002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286.39999999999998</v>
      </c>
      <c r="D268" s="38">
        <v>287.96666666666664</v>
      </c>
      <c r="E268" s="38">
        <v>283.43333333333328</v>
      </c>
      <c r="F268" s="38">
        <v>280.46666666666664</v>
      </c>
      <c r="G268" s="38">
        <v>275.93333333333328</v>
      </c>
      <c r="H268" s="38">
        <v>290.93333333333328</v>
      </c>
      <c r="I268" s="38">
        <v>295.4666666666667</v>
      </c>
      <c r="J268" s="38">
        <v>298.43333333333328</v>
      </c>
      <c r="K268" s="31">
        <v>292.5</v>
      </c>
      <c r="L268" s="31">
        <v>285</v>
      </c>
      <c r="M268" s="31">
        <v>20.256989999999998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775.65</v>
      </c>
      <c r="D269" s="38">
        <v>779.28333333333342</v>
      </c>
      <c r="E269" s="38">
        <v>769.56666666666683</v>
      </c>
      <c r="F269" s="38">
        <v>763.48333333333346</v>
      </c>
      <c r="G269" s="38">
        <v>753.76666666666688</v>
      </c>
      <c r="H269" s="38">
        <v>785.36666666666679</v>
      </c>
      <c r="I269" s="38">
        <v>795.08333333333326</v>
      </c>
      <c r="J269" s="38">
        <v>801.16666666666674</v>
      </c>
      <c r="K269" s="31">
        <v>789</v>
      </c>
      <c r="L269" s="31">
        <v>773.2</v>
      </c>
      <c r="M269" s="31">
        <v>27.107620000000001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467</v>
      </c>
      <c r="D270" s="38">
        <v>468.0333333333333</v>
      </c>
      <c r="E270" s="38">
        <v>464.46666666666658</v>
      </c>
      <c r="F270" s="38">
        <v>461.93333333333328</v>
      </c>
      <c r="G270" s="38">
        <v>458.36666666666656</v>
      </c>
      <c r="H270" s="38">
        <v>470.56666666666661</v>
      </c>
      <c r="I270" s="38">
        <v>474.13333333333333</v>
      </c>
      <c r="J270" s="38">
        <v>476.66666666666663</v>
      </c>
      <c r="K270" s="31">
        <v>471.6</v>
      </c>
      <c r="L270" s="31">
        <v>465.5</v>
      </c>
      <c r="M270" s="31">
        <v>13.40737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405.85</v>
      </c>
      <c r="D271" s="38">
        <v>407.18333333333334</v>
      </c>
      <c r="E271" s="38">
        <v>400.4666666666667</v>
      </c>
      <c r="F271" s="38">
        <v>395.08333333333337</v>
      </c>
      <c r="G271" s="38">
        <v>388.36666666666673</v>
      </c>
      <c r="H271" s="38">
        <v>412.56666666666666</v>
      </c>
      <c r="I271" s="38">
        <v>419.28333333333325</v>
      </c>
      <c r="J271" s="38">
        <v>424.66666666666663</v>
      </c>
      <c r="K271" s="31">
        <v>413.9</v>
      </c>
      <c r="L271" s="31">
        <v>401.8</v>
      </c>
      <c r="M271" s="31">
        <v>2.8392400000000002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372.45</v>
      </c>
      <c r="D272" s="38">
        <v>375.75</v>
      </c>
      <c r="E272" s="38">
        <v>368.3</v>
      </c>
      <c r="F272" s="38">
        <v>364.15000000000003</v>
      </c>
      <c r="G272" s="38">
        <v>356.70000000000005</v>
      </c>
      <c r="H272" s="38">
        <v>379.9</v>
      </c>
      <c r="I272" s="38">
        <v>387.35</v>
      </c>
      <c r="J272" s="38">
        <v>391.49999999999994</v>
      </c>
      <c r="K272" s="31">
        <v>383.2</v>
      </c>
      <c r="L272" s="31">
        <v>371.6</v>
      </c>
      <c r="M272" s="31">
        <v>0.89327000000000001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799.25</v>
      </c>
      <c r="D273" s="38">
        <v>800.41666666666663</v>
      </c>
      <c r="E273" s="38">
        <v>793.88333333333321</v>
      </c>
      <c r="F273" s="38">
        <v>788.51666666666654</v>
      </c>
      <c r="G273" s="38">
        <v>781.98333333333312</v>
      </c>
      <c r="H273" s="38">
        <v>805.7833333333333</v>
      </c>
      <c r="I273" s="38">
        <v>812.31666666666683</v>
      </c>
      <c r="J273" s="38">
        <v>817.68333333333339</v>
      </c>
      <c r="K273" s="31">
        <v>806.95</v>
      </c>
      <c r="L273" s="31">
        <v>795.05</v>
      </c>
      <c r="M273" s="31">
        <v>1.6775199999999999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242.45</v>
      </c>
      <c r="D274" s="38">
        <v>241.70000000000002</v>
      </c>
      <c r="E274" s="38">
        <v>238.50000000000003</v>
      </c>
      <c r="F274" s="38">
        <v>234.55</v>
      </c>
      <c r="G274" s="38">
        <v>231.35000000000002</v>
      </c>
      <c r="H274" s="38">
        <v>245.65000000000003</v>
      </c>
      <c r="I274" s="38">
        <v>248.85000000000002</v>
      </c>
      <c r="J274" s="38">
        <v>252.80000000000004</v>
      </c>
      <c r="K274" s="31">
        <v>244.9</v>
      </c>
      <c r="L274" s="31">
        <v>237.75</v>
      </c>
      <c r="M274" s="31">
        <v>5.9489099999999997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625.35</v>
      </c>
      <c r="D275" s="38">
        <v>633.11666666666667</v>
      </c>
      <c r="E275" s="38">
        <v>616.63333333333333</v>
      </c>
      <c r="F275" s="38">
        <v>607.91666666666663</v>
      </c>
      <c r="G275" s="38">
        <v>591.43333333333328</v>
      </c>
      <c r="H275" s="38">
        <v>641.83333333333337</v>
      </c>
      <c r="I275" s="38">
        <v>658.31666666666672</v>
      </c>
      <c r="J275" s="38">
        <v>667.03333333333342</v>
      </c>
      <c r="K275" s="31">
        <v>649.6</v>
      </c>
      <c r="L275" s="31">
        <v>624.4</v>
      </c>
      <c r="M275" s="31">
        <v>2.1704699999999999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1422.6</v>
      </c>
      <c r="D276" s="38">
        <v>1417.8333333333333</v>
      </c>
      <c r="E276" s="38">
        <v>1400.7666666666664</v>
      </c>
      <c r="F276" s="38">
        <v>1378.9333333333332</v>
      </c>
      <c r="G276" s="38">
        <v>1361.8666666666663</v>
      </c>
      <c r="H276" s="38">
        <v>1439.6666666666665</v>
      </c>
      <c r="I276" s="38">
        <v>1456.7333333333336</v>
      </c>
      <c r="J276" s="38">
        <v>1478.5666666666666</v>
      </c>
      <c r="K276" s="31">
        <v>1434.9</v>
      </c>
      <c r="L276" s="31">
        <v>1396</v>
      </c>
      <c r="M276" s="31">
        <v>3.0646200000000001</v>
      </c>
      <c r="N276" s="1"/>
      <c r="O276" s="1"/>
    </row>
    <row r="277" spans="1:15" ht="12.75" customHeight="1">
      <c r="A277" s="33">
        <v>267</v>
      </c>
      <c r="B277" s="58" t="s">
        <v>870</v>
      </c>
      <c r="C277" s="31">
        <v>575.15</v>
      </c>
      <c r="D277" s="38">
        <v>572.30000000000007</v>
      </c>
      <c r="E277" s="38">
        <v>567.20000000000016</v>
      </c>
      <c r="F277" s="38">
        <v>559.25000000000011</v>
      </c>
      <c r="G277" s="38">
        <v>554.1500000000002</v>
      </c>
      <c r="H277" s="38">
        <v>580.25000000000011</v>
      </c>
      <c r="I277" s="38">
        <v>585.35</v>
      </c>
      <c r="J277" s="38">
        <v>593.30000000000007</v>
      </c>
      <c r="K277" s="31">
        <v>577.4</v>
      </c>
      <c r="L277" s="31">
        <v>564.35</v>
      </c>
      <c r="M277" s="31">
        <v>3.66675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172.8</v>
      </c>
      <c r="D278" s="38">
        <v>172.65</v>
      </c>
      <c r="E278" s="38">
        <v>170.5</v>
      </c>
      <c r="F278" s="38">
        <v>168.2</v>
      </c>
      <c r="G278" s="38">
        <v>166.04999999999998</v>
      </c>
      <c r="H278" s="38">
        <v>174.95000000000002</v>
      </c>
      <c r="I278" s="38">
        <v>177.10000000000005</v>
      </c>
      <c r="J278" s="38">
        <v>179.40000000000003</v>
      </c>
      <c r="K278" s="31">
        <v>174.8</v>
      </c>
      <c r="L278" s="31">
        <v>170.35</v>
      </c>
      <c r="M278" s="31">
        <v>17.501390000000001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322.95</v>
      </c>
      <c r="D279" s="38">
        <v>323.26666666666671</v>
      </c>
      <c r="E279" s="38">
        <v>320.53333333333342</v>
      </c>
      <c r="F279" s="38">
        <v>318.11666666666673</v>
      </c>
      <c r="G279" s="38">
        <v>315.38333333333344</v>
      </c>
      <c r="H279" s="38">
        <v>325.68333333333339</v>
      </c>
      <c r="I279" s="38">
        <v>328.41666666666663</v>
      </c>
      <c r="J279" s="38">
        <v>330.83333333333337</v>
      </c>
      <c r="K279" s="31">
        <v>326</v>
      </c>
      <c r="L279" s="31">
        <v>320.85000000000002</v>
      </c>
      <c r="M279" s="31">
        <v>2.3235000000000001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129.35</v>
      </c>
      <c r="D280" s="38">
        <v>130.28333333333333</v>
      </c>
      <c r="E280" s="38">
        <v>128.26666666666665</v>
      </c>
      <c r="F280" s="38">
        <v>127.18333333333331</v>
      </c>
      <c r="G280" s="38">
        <v>125.16666666666663</v>
      </c>
      <c r="H280" s="38">
        <v>131.36666666666667</v>
      </c>
      <c r="I280" s="38">
        <v>133.38333333333338</v>
      </c>
      <c r="J280" s="38">
        <v>134.4666666666667</v>
      </c>
      <c r="K280" s="31">
        <v>132.30000000000001</v>
      </c>
      <c r="L280" s="31">
        <v>129.19999999999999</v>
      </c>
      <c r="M280" s="31">
        <v>17.194559999999999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637.15</v>
      </c>
      <c r="D281" s="38">
        <v>631.65</v>
      </c>
      <c r="E281" s="38">
        <v>624.29999999999995</v>
      </c>
      <c r="F281" s="38">
        <v>611.44999999999993</v>
      </c>
      <c r="G281" s="38">
        <v>604.09999999999991</v>
      </c>
      <c r="H281" s="38">
        <v>644.5</v>
      </c>
      <c r="I281" s="38">
        <v>651.85000000000014</v>
      </c>
      <c r="J281" s="38">
        <v>664.7</v>
      </c>
      <c r="K281" s="31">
        <v>639</v>
      </c>
      <c r="L281" s="31">
        <v>618.79999999999995</v>
      </c>
      <c r="M281" s="31">
        <v>7.1145800000000001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2623</v>
      </c>
      <c r="D282" s="38">
        <v>2613.7166666666667</v>
      </c>
      <c r="E282" s="38">
        <v>2572.9333333333334</v>
      </c>
      <c r="F282" s="38">
        <v>2522.8666666666668</v>
      </c>
      <c r="G282" s="38">
        <v>2482.0833333333335</v>
      </c>
      <c r="H282" s="38">
        <v>2663.7833333333333</v>
      </c>
      <c r="I282" s="38">
        <v>2704.5666666666671</v>
      </c>
      <c r="J282" s="38">
        <v>2754.6333333333332</v>
      </c>
      <c r="K282" s="31">
        <v>2654.5</v>
      </c>
      <c r="L282" s="31">
        <v>2563.65</v>
      </c>
      <c r="M282" s="31">
        <v>2.2107700000000001</v>
      </c>
      <c r="N282" s="1"/>
      <c r="O282" s="1"/>
    </row>
    <row r="283" spans="1:15" ht="12.75" customHeight="1">
      <c r="A283" s="33">
        <v>273</v>
      </c>
      <c r="B283" s="58" t="s">
        <v>884</v>
      </c>
      <c r="C283" s="31">
        <v>2580</v>
      </c>
      <c r="D283" s="38">
        <v>2595.9500000000003</v>
      </c>
      <c r="E283" s="38">
        <v>2554.0500000000006</v>
      </c>
      <c r="F283" s="38">
        <v>2528.1000000000004</v>
      </c>
      <c r="G283" s="38">
        <v>2486.2000000000007</v>
      </c>
      <c r="H283" s="38">
        <v>2621.9000000000005</v>
      </c>
      <c r="I283" s="38">
        <v>2663.8</v>
      </c>
      <c r="J283" s="38">
        <v>2689.7500000000005</v>
      </c>
      <c r="K283" s="31">
        <v>2637.85</v>
      </c>
      <c r="L283" s="31">
        <v>2570</v>
      </c>
      <c r="M283" s="31">
        <v>3.4119999999999998E-2</v>
      </c>
      <c r="N283" s="1"/>
      <c r="O283" s="1"/>
    </row>
    <row r="284" spans="1:15" ht="12.75" customHeight="1">
      <c r="A284" s="33">
        <v>274</v>
      </c>
      <c r="B284" s="58" t="s">
        <v>890</v>
      </c>
      <c r="C284" s="31">
        <v>606.45000000000005</v>
      </c>
      <c r="D284" s="38">
        <v>601.9</v>
      </c>
      <c r="E284" s="38">
        <v>595.79999999999995</v>
      </c>
      <c r="F284" s="38">
        <v>585.15</v>
      </c>
      <c r="G284" s="38">
        <v>579.04999999999995</v>
      </c>
      <c r="H284" s="38">
        <v>612.54999999999995</v>
      </c>
      <c r="I284" s="38">
        <v>618.65000000000009</v>
      </c>
      <c r="J284" s="38">
        <v>629.29999999999995</v>
      </c>
      <c r="K284" s="31">
        <v>608</v>
      </c>
      <c r="L284" s="31">
        <v>591.25</v>
      </c>
      <c r="M284" s="31">
        <v>0.18762000000000001</v>
      </c>
      <c r="N284" s="1"/>
      <c r="O284" s="1"/>
    </row>
    <row r="285" spans="1:15" ht="12.75" customHeight="1">
      <c r="A285" s="33">
        <v>275</v>
      </c>
      <c r="B285" s="58" t="s">
        <v>885</v>
      </c>
      <c r="C285" s="31">
        <v>373.3</v>
      </c>
      <c r="D285" s="38">
        <v>376.13333333333338</v>
      </c>
      <c r="E285" s="38">
        <v>367.26666666666677</v>
      </c>
      <c r="F285" s="38">
        <v>361.23333333333341</v>
      </c>
      <c r="G285" s="38">
        <v>352.36666666666679</v>
      </c>
      <c r="H285" s="38">
        <v>382.16666666666674</v>
      </c>
      <c r="I285" s="38">
        <v>391.03333333333342</v>
      </c>
      <c r="J285" s="38">
        <v>397.06666666666672</v>
      </c>
      <c r="K285" s="31">
        <v>385</v>
      </c>
      <c r="L285" s="31">
        <v>370.1</v>
      </c>
      <c r="M285" s="31">
        <v>1.6454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240.2</v>
      </c>
      <c r="D286" s="38">
        <v>241.80000000000004</v>
      </c>
      <c r="E286" s="38">
        <v>238.20000000000007</v>
      </c>
      <c r="F286" s="38">
        <v>236.20000000000005</v>
      </c>
      <c r="G286" s="38">
        <v>232.60000000000008</v>
      </c>
      <c r="H286" s="38">
        <v>243.80000000000007</v>
      </c>
      <c r="I286" s="38">
        <v>247.40000000000003</v>
      </c>
      <c r="J286" s="38">
        <v>249.40000000000006</v>
      </c>
      <c r="K286" s="31">
        <v>245.4</v>
      </c>
      <c r="L286" s="31">
        <v>239.8</v>
      </c>
      <c r="M286" s="31">
        <v>4.0135300000000003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1897.25</v>
      </c>
      <c r="D287" s="38">
        <v>1911.8166666666666</v>
      </c>
      <c r="E287" s="38">
        <v>1873.6333333333332</v>
      </c>
      <c r="F287" s="38">
        <v>1850.0166666666667</v>
      </c>
      <c r="G287" s="38">
        <v>1811.8333333333333</v>
      </c>
      <c r="H287" s="38">
        <v>1935.4333333333332</v>
      </c>
      <c r="I287" s="38">
        <v>1973.6166666666666</v>
      </c>
      <c r="J287" s="38">
        <v>1997.2333333333331</v>
      </c>
      <c r="K287" s="31">
        <v>1950</v>
      </c>
      <c r="L287" s="31">
        <v>1888.2</v>
      </c>
      <c r="M287" s="31">
        <v>70.330929999999995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1056.8</v>
      </c>
      <c r="D288" s="38">
        <v>1033.2666666666667</v>
      </c>
      <c r="E288" s="38">
        <v>984.5333333333333</v>
      </c>
      <c r="F288" s="38">
        <v>912.26666666666665</v>
      </c>
      <c r="G288" s="38">
        <v>863.5333333333333</v>
      </c>
      <c r="H288" s="38">
        <v>1105.5333333333333</v>
      </c>
      <c r="I288" s="38">
        <v>1154.2666666666664</v>
      </c>
      <c r="J288" s="38">
        <v>1226.5333333333333</v>
      </c>
      <c r="K288" s="31">
        <v>1082</v>
      </c>
      <c r="L288" s="31">
        <v>961</v>
      </c>
      <c r="M288" s="31">
        <v>50.887360000000001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379.9</v>
      </c>
      <c r="D289" s="38">
        <v>382.58333333333331</v>
      </c>
      <c r="E289" s="38">
        <v>375.16666666666663</v>
      </c>
      <c r="F289" s="38">
        <v>370.43333333333334</v>
      </c>
      <c r="G289" s="38">
        <v>363.01666666666665</v>
      </c>
      <c r="H289" s="38">
        <v>387.31666666666661</v>
      </c>
      <c r="I289" s="38">
        <v>394.73333333333323</v>
      </c>
      <c r="J289" s="38">
        <v>399.46666666666658</v>
      </c>
      <c r="K289" s="31">
        <v>390</v>
      </c>
      <c r="L289" s="31">
        <v>377.85</v>
      </c>
      <c r="M289" s="31">
        <v>11.67511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1906.5</v>
      </c>
      <c r="D290" s="38">
        <v>1895.4833333333333</v>
      </c>
      <c r="E290" s="38">
        <v>1856.0166666666667</v>
      </c>
      <c r="F290" s="38">
        <v>1805.5333333333333</v>
      </c>
      <c r="G290" s="38">
        <v>1766.0666666666666</v>
      </c>
      <c r="H290" s="38">
        <v>1945.9666666666667</v>
      </c>
      <c r="I290" s="38">
        <v>1985.4333333333334</v>
      </c>
      <c r="J290" s="38">
        <v>2035.9166666666667</v>
      </c>
      <c r="K290" s="31">
        <v>1934.95</v>
      </c>
      <c r="L290" s="31">
        <v>1845</v>
      </c>
      <c r="M290" s="31">
        <v>0.44896000000000003</v>
      </c>
      <c r="N290" s="1"/>
      <c r="O290" s="1"/>
    </row>
    <row r="291" spans="1:15" ht="12.75" customHeight="1">
      <c r="A291" s="33">
        <v>281</v>
      </c>
      <c r="B291" s="58" t="s">
        <v>886</v>
      </c>
      <c r="C291" s="31">
        <v>2179.5500000000002</v>
      </c>
      <c r="D291" s="38">
        <v>2190.0833333333335</v>
      </c>
      <c r="E291" s="38">
        <v>2143.4666666666672</v>
      </c>
      <c r="F291" s="38">
        <v>2107.3833333333337</v>
      </c>
      <c r="G291" s="38">
        <v>2060.7666666666673</v>
      </c>
      <c r="H291" s="38">
        <v>2226.166666666667</v>
      </c>
      <c r="I291" s="38">
        <v>2272.7833333333328</v>
      </c>
      <c r="J291" s="38">
        <v>2308.8666666666668</v>
      </c>
      <c r="K291" s="31">
        <v>2236.6999999999998</v>
      </c>
      <c r="L291" s="31">
        <v>2154</v>
      </c>
      <c r="M291" s="31">
        <v>0.33210000000000001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131.69999999999999</v>
      </c>
      <c r="D292" s="38">
        <v>130.86666666666667</v>
      </c>
      <c r="E292" s="38">
        <v>128.93333333333334</v>
      </c>
      <c r="F292" s="38">
        <v>126.16666666666666</v>
      </c>
      <c r="G292" s="38">
        <v>124.23333333333332</v>
      </c>
      <c r="H292" s="38">
        <v>133.63333333333335</v>
      </c>
      <c r="I292" s="38">
        <v>135.56666666666669</v>
      </c>
      <c r="J292" s="38">
        <v>138.33333333333337</v>
      </c>
      <c r="K292" s="31">
        <v>132.80000000000001</v>
      </c>
      <c r="L292" s="31">
        <v>128.1</v>
      </c>
      <c r="M292" s="31">
        <v>127.29165999999999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3993.75</v>
      </c>
      <c r="D293" s="38">
        <v>4012.9166666666665</v>
      </c>
      <c r="E293" s="38">
        <v>3965.833333333333</v>
      </c>
      <c r="F293" s="38">
        <v>3937.9166666666665</v>
      </c>
      <c r="G293" s="38">
        <v>3890.833333333333</v>
      </c>
      <c r="H293" s="38">
        <v>4040.833333333333</v>
      </c>
      <c r="I293" s="38">
        <v>4087.9166666666661</v>
      </c>
      <c r="J293" s="38">
        <v>4115.833333333333</v>
      </c>
      <c r="K293" s="31">
        <v>4060</v>
      </c>
      <c r="L293" s="31">
        <v>3985</v>
      </c>
      <c r="M293" s="31">
        <v>1.7826900000000001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13620.85</v>
      </c>
      <c r="D294" s="38">
        <v>13733.6</v>
      </c>
      <c r="E294" s="38">
        <v>13487.2</v>
      </c>
      <c r="F294" s="38">
        <v>13353.550000000001</v>
      </c>
      <c r="G294" s="38">
        <v>13107.150000000001</v>
      </c>
      <c r="H294" s="38">
        <v>13867.25</v>
      </c>
      <c r="I294" s="38">
        <v>14113.649999999998</v>
      </c>
      <c r="J294" s="38">
        <v>14247.3</v>
      </c>
      <c r="K294" s="31">
        <v>13980</v>
      </c>
      <c r="L294" s="31">
        <v>13599.95</v>
      </c>
      <c r="M294" s="31">
        <v>5.4809999999999998E-2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2605.25</v>
      </c>
      <c r="D295" s="38">
        <v>2609.0499999999997</v>
      </c>
      <c r="E295" s="38">
        <v>2580.0999999999995</v>
      </c>
      <c r="F295" s="38">
        <v>2554.9499999999998</v>
      </c>
      <c r="G295" s="38">
        <v>2525.9999999999995</v>
      </c>
      <c r="H295" s="38">
        <v>2634.1999999999994</v>
      </c>
      <c r="I295" s="38">
        <v>2663.1499999999992</v>
      </c>
      <c r="J295" s="38">
        <v>2688.2999999999993</v>
      </c>
      <c r="K295" s="31">
        <v>2638</v>
      </c>
      <c r="L295" s="31">
        <v>2583.9</v>
      </c>
      <c r="M295" s="31">
        <v>21.552969999999998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377.5</v>
      </c>
      <c r="D296" s="38">
        <v>380.2833333333333</v>
      </c>
      <c r="E296" s="38">
        <v>373.56666666666661</v>
      </c>
      <c r="F296" s="38">
        <v>369.63333333333333</v>
      </c>
      <c r="G296" s="38">
        <v>362.91666666666663</v>
      </c>
      <c r="H296" s="38">
        <v>384.21666666666658</v>
      </c>
      <c r="I296" s="38">
        <v>390.93333333333328</v>
      </c>
      <c r="J296" s="38">
        <v>394.86666666666656</v>
      </c>
      <c r="K296" s="31">
        <v>387</v>
      </c>
      <c r="L296" s="31">
        <v>376.35</v>
      </c>
      <c r="M296" s="31">
        <v>3.4676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348.65</v>
      </c>
      <c r="D297" s="38">
        <v>349.31666666666666</v>
      </c>
      <c r="E297" s="38">
        <v>346.13333333333333</v>
      </c>
      <c r="F297" s="38">
        <v>343.61666666666667</v>
      </c>
      <c r="G297" s="38">
        <v>340.43333333333334</v>
      </c>
      <c r="H297" s="38">
        <v>351.83333333333331</v>
      </c>
      <c r="I297" s="38">
        <v>355.01666666666659</v>
      </c>
      <c r="J297" s="38">
        <v>357.5333333333333</v>
      </c>
      <c r="K297" s="31">
        <v>352.5</v>
      </c>
      <c r="L297" s="31">
        <v>346.8</v>
      </c>
      <c r="M297" s="31">
        <v>11.10595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252.35</v>
      </c>
      <c r="D298" s="38">
        <v>253.46666666666667</v>
      </c>
      <c r="E298" s="38">
        <v>249.98333333333335</v>
      </c>
      <c r="F298" s="38">
        <v>247.61666666666667</v>
      </c>
      <c r="G298" s="38">
        <v>244.13333333333335</v>
      </c>
      <c r="H298" s="38">
        <v>255.83333333333334</v>
      </c>
      <c r="I298" s="38">
        <v>259.31666666666661</v>
      </c>
      <c r="J298" s="38">
        <v>261.68333333333334</v>
      </c>
      <c r="K298" s="31">
        <v>256.95</v>
      </c>
      <c r="L298" s="31">
        <v>251.1</v>
      </c>
      <c r="M298" s="31">
        <v>4.1790000000000003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91.15</v>
      </c>
      <c r="D299" s="38">
        <v>91.366666666666674</v>
      </c>
      <c r="E299" s="38">
        <v>90.833333333333343</v>
      </c>
      <c r="F299" s="38">
        <v>90.516666666666666</v>
      </c>
      <c r="G299" s="38">
        <v>89.983333333333334</v>
      </c>
      <c r="H299" s="38">
        <v>91.683333333333351</v>
      </c>
      <c r="I299" s="38">
        <v>92.216666666666683</v>
      </c>
      <c r="J299" s="38">
        <v>92.53333333333336</v>
      </c>
      <c r="K299" s="31">
        <v>91.9</v>
      </c>
      <c r="L299" s="31">
        <v>91.05</v>
      </c>
      <c r="M299" s="31">
        <v>21.85538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390.4</v>
      </c>
      <c r="D300" s="38">
        <v>389.8</v>
      </c>
      <c r="E300" s="38">
        <v>385.6</v>
      </c>
      <c r="F300" s="38">
        <v>380.8</v>
      </c>
      <c r="G300" s="38">
        <v>376.6</v>
      </c>
      <c r="H300" s="38">
        <v>394.6</v>
      </c>
      <c r="I300" s="38">
        <v>398.79999999999995</v>
      </c>
      <c r="J300" s="38">
        <v>403.6</v>
      </c>
      <c r="K300" s="31">
        <v>394</v>
      </c>
      <c r="L300" s="31">
        <v>385</v>
      </c>
      <c r="M300" s="31">
        <v>16.739159999999998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626.65</v>
      </c>
      <c r="D301" s="38">
        <v>630.55000000000007</v>
      </c>
      <c r="E301" s="38">
        <v>621.10000000000014</v>
      </c>
      <c r="F301" s="38">
        <v>615.55000000000007</v>
      </c>
      <c r="G301" s="38">
        <v>606.10000000000014</v>
      </c>
      <c r="H301" s="38">
        <v>636.10000000000014</v>
      </c>
      <c r="I301" s="38">
        <v>645.55000000000018</v>
      </c>
      <c r="J301" s="38">
        <v>651.10000000000014</v>
      </c>
      <c r="K301" s="31">
        <v>640</v>
      </c>
      <c r="L301" s="31">
        <v>625</v>
      </c>
      <c r="M301" s="31">
        <v>9.2751400000000004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4593.95</v>
      </c>
      <c r="D302" s="38">
        <v>4596.75</v>
      </c>
      <c r="E302" s="38">
        <v>4558.55</v>
      </c>
      <c r="F302" s="38">
        <v>4523.1500000000005</v>
      </c>
      <c r="G302" s="38">
        <v>4484.9500000000007</v>
      </c>
      <c r="H302" s="38">
        <v>4632.1499999999996</v>
      </c>
      <c r="I302" s="38">
        <v>4670.3500000000004</v>
      </c>
      <c r="J302" s="38">
        <v>4705.7499999999991</v>
      </c>
      <c r="K302" s="31">
        <v>4634.95</v>
      </c>
      <c r="L302" s="31">
        <v>4561.3500000000004</v>
      </c>
      <c r="M302" s="31">
        <v>0.22636999999999999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4879.05</v>
      </c>
      <c r="D303" s="38">
        <v>4902.55</v>
      </c>
      <c r="E303" s="38">
        <v>4842.5</v>
      </c>
      <c r="F303" s="38">
        <v>4805.95</v>
      </c>
      <c r="G303" s="38">
        <v>4745.8999999999996</v>
      </c>
      <c r="H303" s="38">
        <v>4939.1000000000004</v>
      </c>
      <c r="I303" s="38">
        <v>4999.1500000000015</v>
      </c>
      <c r="J303" s="38">
        <v>5035.7000000000007</v>
      </c>
      <c r="K303" s="31">
        <v>4962.6000000000004</v>
      </c>
      <c r="L303" s="31">
        <v>4866</v>
      </c>
      <c r="M303" s="31">
        <v>2.5426299999999999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936.8</v>
      </c>
      <c r="D304" s="38">
        <v>938.48333333333323</v>
      </c>
      <c r="E304" s="38">
        <v>932.11666666666645</v>
      </c>
      <c r="F304" s="38">
        <v>927.43333333333317</v>
      </c>
      <c r="G304" s="38">
        <v>921.06666666666638</v>
      </c>
      <c r="H304" s="38">
        <v>943.16666666666652</v>
      </c>
      <c r="I304" s="38">
        <v>949.5333333333333</v>
      </c>
      <c r="J304" s="38">
        <v>954.21666666666658</v>
      </c>
      <c r="K304" s="31">
        <v>944.85</v>
      </c>
      <c r="L304" s="31">
        <v>933.8</v>
      </c>
      <c r="M304" s="31">
        <v>4.2186399999999997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1481.2</v>
      </c>
      <c r="D305" s="38">
        <v>1474.45</v>
      </c>
      <c r="E305" s="38">
        <v>1457.2</v>
      </c>
      <c r="F305" s="38">
        <v>1433.2</v>
      </c>
      <c r="G305" s="38">
        <v>1415.95</v>
      </c>
      <c r="H305" s="38">
        <v>1498.45</v>
      </c>
      <c r="I305" s="38">
        <v>1515.7</v>
      </c>
      <c r="J305" s="38">
        <v>1539.7</v>
      </c>
      <c r="K305" s="31">
        <v>1491.7</v>
      </c>
      <c r="L305" s="31">
        <v>1450.45</v>
      </c>
      <c r="M305" s="31">
        <v>0.25324000000000002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721.4</v>
      </c>
      <c r="D306" s="38">
        <v>719.33333333333337</v>
      </c>
      <c r="E306" s="38">
        <v>704.2166666666667</v>
      </c>
      <c r="F306" s="38">
        <v>687.0333333333333</v>
      </c>
      <c r="G306" s="38">
        <v>671.91666666666663</v>
      </c>
      <c r="H306" s="38">
        <v>736.51666666666677</v>
      </c>
      <c r="I306" s="38">
        <v>751.63333333333333</v>
      </c>
      <c r="J306" s="38">
        <v>768.81666666666683</v>
      </c>
      <c r="K306" s="31">
        <v>734.45</v>
      </c>
      <c r="L306" s="31">
        <v>702.15</v>
      </c>
      <c r="M306" s="31">
        <v>23.877939999999999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1048.8</v>
      </c>
      <c r="D307" s="38">
        <v>1056.7833333333331</v>
      </c>
      <c r="E307" s="38">
        <v>1035.9666666666662</v>
      </c>
      <c r="F307" s="38">
        <v>1023.1333333333332</v>
      </c>
      <c r="G307" s="38">
        <v>1002.3166666666664</v>
      </c>
      <c r="H307" s="38">
        <v>1069.6166666666661</v>
      </c>
      <c r="I307" s="38">
        <v>1090.4333333333332</v>
      </c>
      <c r="J307" s="38">
        <v>1103.266666666666</v>
      </c>
      <c r="K307" s="31">
        <v>1077.5999999999999</v>
      </c>
      <c r="L307" s="31">
        <v>1043.95</v>
      </c>
      <c r="M307" s="31">
        <v>2.645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321.25</v>
      </c>
      <c r="D308" s="38">
        <v>318.66666666666669</v>
      </c>
      <c r="E308" s="38">
        <v>315.33333333333337</v>
      </c>
      <c r="F308" s="38">
        <v>309.41666666666669</v>
      </c>
      <c r="G308" s="38">
        <v>306.08333333333337</v>
      </c>
      <c r="H308" s="38">
        <v>324.58333333333337</v>
      </c>
      <c r="I308" s="38">
        <v>327.91666666666674</v>
      </c>
      <c r="J308" s="38">
        <v>333.83333333333337</v>
      </c>
      <c r="K308" s="31">
        <v>322</v>
      </c>
      <c r="L308" s="31">
        <v>312.75</v>
      </c>
      <c r="M308" s="31">
        <v>33.775750000000002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1546.85</v>
      </c>
      <c r="D309" s="38">
        <v>1539.6000000000001</v>
      </c>
      <c r="E309" s="38">
        <v>1522.2000000000003</v>
      </c>
      <c r="F309" s="38">
        <v>1497.5500000000002</v>
      </c>
      <c r="G309" s="38">
        <v>1480.1500000000003</v>
      </c>
      <c r="H309" s="38">
        <v>1564.2500000000002</v>
      </c>
      <c r="I309" s="38">
        <v>1581.6500000000003</v>
      </c>
      <c r="J309" s="38">
        <v>1606.3000000000002</v>
      </c>
      <c r="K309" s="31">
        <v>1557</v>
      </c>
      <c r="L309" s="31">
        <v>1514.95</v>
      </c>
      <c r="M309" s="31">
        <v>21.297059999999998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359.95</v>
      </c>
      <c r="D310" s="38">
        <v>359.81666666666661</v>
      </c>
      <c r="E310" s="38">
        <v>351.73333333333323</v>
      </c>
      <c r="F310" s="38">
        <v>343.51666666666665</v>
      </c>
      <c r="G310" s="38">
        <v>335.43333333333328</v>
      </c>
      <c r="H310" s="38">
        <v>368.03333333333319</v>
      </c>
      <c r="I310" s="38">
        <v>376.11666666666656</v>
      </c>
      <c r="J310" s="38">
        <v>384.33333333333314</v>
      </c>
      <c r="K310" s="31">
        <v>367.9</v>
      </c>
      <c r="L310" s="31">
        <v>351.6</v>
      </c>
      <c r="M310" s="31">
        <v>9.9672300000000007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478.65</v>
      </c>
      <c r="D311" s="38">
        <v>479.31666666666661</v>
      </c>
      <c r="E311" s="38">
        <v>473.18333333333322</v>
      </c>
      <c r="F311" s="38">
        <v>467.71666666666664</v>
      </c>
      <c r="G311" s="38">
        <v>461.58333333333326</v>
      </c>
      <c r="H311" s="38">
        <v>484.78333333333319</v>
      </c>
      <c r="I311" s="38">
        <v>490.91666666666663</v>
      </c>
      <c r="J311" s="38">
        <v>496.38333333333316</v>
      </c>
      <c r="K311" s="31">
        <v>485.45</v>
      </c>
      <c r="L311" s="31">
        <v>473.85</v>
      </c>
      <c r="M311" s="31">
        <v>1.43408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398.05</v>
      </c>
      <c r="D312" s="38">
        <v>401.68333333333334</v>
      </c>
      <c r="E312" s="38">
        <v>382.86666666666667</v>
      </c>
      <c r="F312" s="38">
        <v>367.68333333333334</v>
      </c>
      <c r="G312" s="38">
        <v>348.86666666666667</v>
      </c>
      <c r="H312" s="38">
        <v>416.86666666666667</v>
      </c>
      <c r="I312" s="38">
        <v>435.68333333333339</v>
      </c>
      <c r="J312" s="38">
        <v>450.86666666666667</v>
      </c>
      <c r="K312" s="31">
        <v>420.5</v>
      </c>
      <c r="L312" s="31">
        <v>386.5</v>
      </c>
      <c r="M312" s="31">
        <v>6.1873399999999998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126.1</v>
      </c>
      <c r="D313" s="38">
        <v>127.3</v>
      </c>
      <c r="E313" s="38">
        <v>124.44999999999999</v>
      </c>
      <c r="F313" s="38">
        <v>122.8</v>
      </c>
      <c r="G313" s="38">
        <v>119.94999999999999</v>
      </c>
      <c r="H313" s="38">
        <v>128.94999999999999</v>
      </c>
      <c r="I313" s="38">
        <v>131.79999999999998</v>
      </c>
      <c r="J313" s="38">
        <v>133.44999999999999</v>
      </c>
      <c r="K313" s="31">
        <v>130.15</v>
      </c>
      <c r="L313" s="31">
        <v>125.65</v>
      </c>
      <c r="M313" s="31">
        <v>61.148159999999997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87.35</v>
      </c>
      <c r="D314" s="38">
        <v>87.983333333333334</v>
      </c>
      <c r="E314" s="38">
        <v>86.166666666666671</v>
      </c>
      <c r="F314" s="38">
        <v>84.983333333333334</v>
      </c>
      <c r="G314" s="38">
        <v>83.166666666666671</v>
      </c>
      <c r="H314" s="38">
        <v>89.166666666666671</v>
      </c>
      <c r="I314" s="38">
        <v>90.983333333333334</v>
      </c>
      <c r="J314" s="38">
        <v>92.166666666666671</v>
      </c>
      <c r="K314" s="31">
        <v>89.8</v>
      </c>
      <c r="L314" s="31">
        <v>86.8</v>
      </c>
      <c r="M314" s="31">
        <v>43.921030000000002</v>
      </c>
      <c r="N314" s="1"/>
      <c r="O314" s="1"/>
    </row>
    <row r="315" spans="1:15" ht="12.75" customHeight="1">
      <c r="A315" s="33">
        <v>305</v>
      </c>
      <c r="B315" s="58" t="s">
        <v>1080</v>
      </c>
      <c r="C315" s="31">
        <v>1901.8</v>
      </c>
      <c r="D315" s="38">
        <v>1916.4333333333334</v>
      </c>
      <c r="E315" s="38">
        <v>1883.8666666666668</v>
      </c>
      <c r="F315" s="38">
        <v>1865.9333333333334</v>
      </c>
      <c r="G315" s="38">
        <v>1833.3666666666668</v>
      </c>
      <c r="H315" s="38">
        <v>1934.3666666666668</v>
      </c>
      <c r="I315" s="38">
        <v>1966.9333333333334</v>
      </c>
      <c r="J315" s="38">
        <v>1984.8666666666668</v>
      </c>
      <c r="K315" s="31">
        <v>1949</v>
      </c>
      <c r="L315" s="31">
        <v>1898.5</v>
      </c>
      <c r="M315" s="31">
        <v>2.19482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535.4</v>
      </c>
      <c r="D316" s="38">
        <v>535.85</v>
      </c>
      <c r="E316" s="38">
        <v>530.6</v>
      </c>
      <c r="F316" s="38">
        <v>525.79999999999995</v>
      </c>
      <c r="G316" s="38">
        <v>520.54999999999995</v>
      </c>
      <c r="H316" s="38">
        <v>540.65000000000009</v>
      </c>
      <c r="I316" s="38">
        <v>545.90000000000009</v>
      </c>
      <c r="J316" s="38">
        <v>550.70000000000016</v>
      </c>
      <c r="K316" s="31">
        <v>541.1</v>
      </c>
      <c r="L316" s="31">
        <v>531.04999999999995</v>
      </c>
      <c r="M316" s="31">
        <v>8.2271000000000001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9694.7999999999993</v>
      </c>
      <c r="D317" s="38">
        <v>9729.9333333333325</v>
      </c>
      <c r="E317" s="38">
        <v>9644.866666666665</v>
      </c>
      <c r="F317" s="38">
        <v>9594.9333333333325</v>
      </c>
      <c r="G317" s="38">
        <v>9509.866666666665</v>
      </c>
      <c r="H317" s="38">
        <v>9779.866666666665</v>
      </c>
      <c r="I317" s="38">
        <v>9864.9333333333343</v>
      </c>
      <c r="J317" s="38">
        <v>9914.866666666665</v>
      </c>
      <c r="K317" s="31">
        <v>9815</v>
      </c>
      <c r="L317" s="31">
        <v>9680</v>
      </c>
      <c r="M317" s="31">
        <v>3.5850599999999999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2135.4</v>
      </c>
      <c r="D318" s="38">
        <v>2139.7999999999997</v>
      </c>
      <c r="E318" s="38">
        <v>2115.9499999999994</v>
      </c>
      <c r="F318" s="38">
        <v>2096.4999999999995</v>
      </c>
      <c r="G318" s="38">
        <v>2072.6499999999992</v>
      </c>
      <c r="H318" s="38">
        <v>2159.2499999999995</v>
      </c>
      <c r="I318" s="38">
        <v>2183.1</v>
      </c>
      <c r="J318" s="38">
        <v>2202.5499999999997</v>
      </c>
      <c r="K318" s="31">
        <v>2163.65</v>
      </c>
      <c r="L318" s="31">
        <v>2120.35</v>
      </c>
      <c r="M318" s="31">
        <v>1.2973399999999999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806.8</v>
      </c>
      <c r="D319" s="38">
        <v>804.94999999999993</v>
      </c>
      <c r="E319" s="38">
        <v>793.19999999999982</v>
      </c>
      <c r="F319" s="38">
        <v>779.59999999999991</v>
      </c>
      <c r="G319" s="38">
        <v>767.8499999999998</v>
      </c>
      <c r="H319" s="38">
        <v>818.54999999999984</v>
      </c>
      <c r="I319" s="38">
        <v>830.30000000000007</v>
      </c>
      <c r="J319" s="38">
        <v>843.89999999999986</v>
      </c>
      <c r="K319" s="31">
        <v>816.7</v>
      </c>
      <c r="L319" s="31">
        <v>791.35</v>
      </c>
      <c r="M319" s="31">
        <v>4.6028599999999997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611.65</v>
      </c>
      <c r="D320" s="38">
        <v>608.88333333333333</v>
      </c>
      <c r="E320" s="38">
        <v>602.76666666666665</v>
      </c>
      <c r="F320" s="38">
        <v>593.88333333333333</v>
      </c>
      <c r="G320" s="38">
        <v>587.76666666666665</v>
      </c>
      <c r="H320" s="38">
        <v>617.76666666666665</v>
      </c>
      <c r="I320" s="38">
        <v>623.88333333333321</v>
      </c>
      <c r="J320" s="38">
        <v>632.76666666666665</v>
      </c>
      <c r="K320" s="31">
        <v>615</v>
      </c>
      <c r="L320" s="31">
        <v>600</v>
      </c>
      <c r="M320" s="31">
        <v>11.270049999999999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1955</v>
      </c>
      <c r="D321" s="38">
        <v>1926.95</v>
      </c>
      <c r="E321" s="38">
        <v>1896.1000000000001</v>
      </c>
      <c r="F321" s="38">
        <v>1837.2</v>
      </c>
      <c r="G321" s="38">
        <v>1806.3500000000001</v>
      </c>
      <c r="H321" s="38">
        <v>1985.8500000000001</v>
      </c>
      <c r="I321" s="38">
        <v>2016.7</v>
      </c>
      <c r="J321" s="38">
        <v>2075.6000000000004</v>
      </c>
      <c r="K321" s="31">
        <v>1957.8</v>
      </c>
      <c r="L321" s="31">
        <v>1868.05</v>
      </c>
      <c r="M321" s="31">
        <v>24.39254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921.3</v>
      </c>
      <c r="D322" s="38">
        <v>931.76666666666677</v>
      </c>
      <c r="E322" s="38">
        <v>905.43333333333351</v>
      </c>
      <c r="F322" s="38">
        <v>889.56666666666672</v>
      </c>
      <c r="G322" s="38">
        <v>863.23333333333346</v>
      </c>
      <c r="H322" s="38">
        <v>947.63333333333355</v>
      </c>
      <c r="I322" s="38">
        <v>973.96666666666681</v>
      </c>
      <c r="J322" s="38">
        <v>989.8333333333336</v>
      </c>
      <c r="K322" s="31">
        <v>958.1</v>
      </c>
      <c r="L322" s="31">
        <v>915.9</v>
      </c>
      <c r="M322" s="31">
        <v>1.89375</v>
      </c>
      <c r="N322" s="1"/>
      <c r="O322" s="1"/>
    </row>
    <row r="323" spans="1:15" ht="12.75" customHeight="1">
      <c r="A323" s="33">
        <v>313</v>
      </c>
      <c r="B323" s="58" t="s">
        <v>888</v>
      </c>
      <c r="C323" s="31">
        <v>950.4</v>
      </c>
      <c r="D323" s="38">
        <v>960.11666666666667</v>
      </c>
      <c r="E323" s="38">
        <v>937.68333333333339</v>
      </c>
      <c r="F323" s="38">
        <v>924.9666666666667</v>
      </c>
      <c r="G323" s="38">
        <v>902.53333333333342</v>
      </c>
      <c r="H323" s="38">
        <v>972.83333333333337</v>
      </c>
      <c r="I323" s="38">
        <v>995.26666666666654</v>
      </c>
      <c r="J323" s="38">
        <v>1007.9833333333333</v>
      </c>
      <c r="K323" s="31">
        <v>982.55</v>
      </c>
      <c r="L323" s="31">
        <v>947.4</v>
      </c>
      <c r="M323" s="31">
        <v>0.62919999999999998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1084.2</v>
      </c>
      <c r="D324" s="38">
        <v>1083.3833333333332</v>
      </c>
      <c r="E324" s="38">
        <v>1073.5166666666664</v>
      </c>
      <c r="F324" s="38">
        <v>1062.8333333333333</v>
      </c>
      <c r="G324" s="38">
        <v>1052.9666666666665</v>
      </c>
      <c r="H324" s="38">
        <v>1094.0666666666664</v>
      </c>
      <c r="I324" s="38">
        <v>1103.9333333333332</v>
      </c>
      <c r="J324" s="38">
        <v>1114.6166666666663</v>
      </c>
      <c r="K324" s="31">
        <v>1093.25</v>
      </c>
      <c r="L324" s="31">
        <v>1072.7</v>
      </c>
      <c r="M324" s="31">
        <v>1.7569900000000001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1407.85</v>
      </c>
      <c r="D325" s="38">
        <v>1400.6000000000001</v>
      </c>
      <c r="E325" s="38">
        <v>1384.5500000000002</v>
      </c>
      <c r="F325" s="38">
        <v>1361.25</v>
      </c>
      <c r="G325" s="38">
        <v>1345.2</v>
      </c>
      <c r="H325" s="38">
        <v>1423.9000000000003</v>
      </c>
      <c r="I325" s="38">
        <v>1439.95</v>
      </c>
      <c r="J325" s="38">
        <v>1463.2500000000005</v>
      </c>
      <c r="K325" s="31">
        <v>1416.65</v>
      </c>
      <c r="L325" s="31">
        <v>1377.3</v>
      </c>
      <c r="M325" s="31">
        <v>1.7849699999999999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33.700000000000003</v>
      </c>
      <c r="D326" s="38">
        <v>33.966666666666669</v>
      </c>
      <c r="E326" s="38">
        <v>33.333333333333336</v>
      </c>
      <c r="F326" s="38">
        <v>32.966666666666669</v>
      </c>
      <c r="G326" s="38">
        <v>32.333333333333336</v>
      </c>
      <c r="H326" s="38">
        <v>34.333333333333336</v>
      </c>
      <c r="I326" s="38">
        <v>34.966666666666661</v>
      </c>
      <c r="J326" s="38">
        <v>35.333333333333336</v>
      </c>
      <c r="K326" s="31">
        <v>34.6</v>
      </c>
      <c r="L326" s="31">
        <v>33.6</v>
      </c>
      <c r="M326" s="31">
        <v>17.17033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57.95</v>
      </c>
      <c r="D327" s="38">
        <v>58.133333333333326</v>
      </c>
      <c r="E327" s="38">
        <v>57.616666666666653</v>
      </c>
      <c r="F327" s="38">
        <v>57.283333333333324</v>
      </c>
      <c r="G327" s="38">
        <v>56.766666666666652</v>
      </c>
      <c r="H327" s="38">
        <v>58.466666666666654</v>
      </c>
      <c r="I327" s="38">
        <v>58.983333333333334</v>
      </c>
      <c r="J327" s="38">
        <v>59.316666666666656</v>
      </c>
      <c r="K327" s="31">
        <v>58.65</v>
      </c>
      <c r="L327" s="31">
        <v>57.8</v>
      </c>
      <c r="M327" s="31">
        <v>158.82171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742.75</v>
      </c>
      <c r="D328" s="38">
        <v>738.4</v>
      </c>
      <c r="E328" s="38">
        <v>730.55</v>
      </c>
      <c r="F328" s="38">
        <v>718.35</v>
      </c>
      <c r="G328" s="38">
        <v>710.5</v>
      </c>
      <c r="H328" s="38">
        <v>750.59999999999991</v>
      </c>
      <c r="I328" s="38">
        <v>758.45</v>
      </c>
      <c r="J328" s="38">
        <v>770.64999999999986</v>
      </c>
      <c r="K328" s="31">
        <v>746.25</v>
      </c>
      <c r="L328" s="31">
        <v>726.2</v>
      </c>
      <c r="M328" s="31">
        <v>1.08883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2272.6</v>
      </c>
      <c r="D329" s="38">
        <v>2274.1333333333332</v>
      </c>
      <c r="E329" s="38">
        <v>2217.4166666666665</v>
      </c>
      <c r="F329" s="38">
        <v>2162.2333333333331</v>
      </c>
      <c r="G329" s="38">
        <v>2105.5166666666664</v>
      </c>
      <c r="H329" s="38">
        <v>2329.3166666666666</v>
      </c>
      <c r="I329" s="38">
        <v>2386.0333333333338</v>
      </c>
      <c r="J329" s="38">
        <v>2441.2166666666667</v>
      </c>
      <c r="K329" s="31">
        <v>2330.85</v>
      </c>
      <c r="L329" s="31">
        <v>2218.9499999999998</v>
      </c>
      <c r="M329" s="31">
        <v>13.411580000000001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102723.5</v>
      </c>
      <c r="D330" s="38">
        <v>102553.40000000001</v>
      </c>
      <c r="E330" s="38">
        <v>101920.10000000002</v>
      </c>
      <c r="F330" s="38">
        <v>101116.70000000001</v>
      </c>
      <c r="G330" s="38">
        <v>100483.40000000002</v>
      </c>
      <c r="H330" s="38">
        <v>103356.80000000002</v>
      </c>
      <c r="I330" s="38">
        <v>103990.1</v>
      </c>
      <c r="J330" s="38">
        <v>104793.50000000001</v>
      </c>
      <c r="K330" s="31">
        <v>103186.7</v>
      </c>
      <c r="L330" s="31">
        <v>101750</v>
      </c>
      <c r="M330" s="31">
        <v>4.02E-2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2116.15</v>
      </c>
      <c r="D331" s="38">
        <v>2123.5166666666669</v>
      </c>
      <c r="E331" s="38">
        <v>2102.6833333333338</v>
      </c>
      <c r="F331" s="38">
        <v>2089.2166666666672</v>
      </c>
      <c r="G331" s="38">
        <v>2068.3833333333341</v>
      </c>
      <c r="H331" s="38">
        <v>2136.9833333333336</v>
      </c>
      <c r="I331" s="38">
        <v>2157.8166666666666</v>
      </c>
      <c r="J331" s="38">
        <v>2171.2833333333333</v>
      </c>
      <c r="K331" s="31">
        <v>2144.35</v>
      </c>
      <c r="L331" s="31">
        <v>2110.0500000000002</v>
      </c>
      <c r="M331" s="31">
        <v>1.03132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1656.35</v>
      </c>
      <c r="D332" s="38">
        <v>1654.7833333333335</v>
      </c>
      <c r="E332" s="38">
        <v>1612.616666666667</v>
      </c>
      <c r="F332" s="38">
        <v>1568.8833333333334</v>
      </c>
      <c r="G332" s="38">
        <v>1526.7166666666669</v>
      </c>
      <c r="H332" s="38">
        <v>1698.5166666666671</v>
      </c>
      <c r="I332" s="38">
        <v>1740.6833333333336</v>
      </c>
      <c r="J332" s="38">
        <v>1784.4166666666672</v>
      </c>
      <c r="K332" s="31">
        <v>1696.95</v>
      </c>
      <c r="L332" s="31">
        <v>1611.05</v>
      </c>
      <c r="M332" s="31">
        <v>6.3168899999999999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1296.75</v>
      </c>
      <c r="D333" s="38">
        <v>1289.75</v>
      </c>
      <c r="E333" s="38">
        <v>1279</v>
      </c>
      <c r="F333" s="38">
        <v>1261.25</v>
      </c>
      <c r="G333" s="38">
        <v>1250.5</v>
      </c>
      <c r="H333" s="38">
        <v>1307.5</v>
      </c>
      <c r="I333" s="38">
        <v>1318.25</v>
      </c>
      <c r="J333" s="38">
        <v>1336</v>
      </c>
      <c r="K333" s="31">
        <v>1300.5</v>
      </c>
      <c r="L333" s="31">
        <v>1272</v>
      </c>
      <c r="M333" s="31">
        <v>2.80464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1036.3</v>
      </c>
      <c r="D334" s="38">
        <v>1032.1000000000001</v>
      </c>
      <c r="E334" s="38">
        <v>1020.2000000000003</v>
      </c>
      <c r="F334" s="38">
        <v>1004.1000000000001</v>
      </c>
      <c r="G334" s="38">
        <v>992.20000000000027</v>
      </c>
      <c r="H334" s="38">
        <v>1048.2000000000003</v>
      </c>
      <c r="I334" s="38">
        <v>1060.1000000000004</v>
      </c>
      <c r="J334" s="38">
        <v>1076.2000000000003</v>
      </c>
      <c r="K334" s="31">
        <v>1044</v>
      </c>
      <c r="L334" s="31">
        <v>1016</v>
      </c>
      <c r="M334" s="31">
        <v>1.09389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769.75</v>
      </c>
      <c r="D335" s="38">
        <v>763.58333333333337</v>
      </c>
      <c r="E335" s="38">
        <v>754.16666666666674</v>
      </c>
      <c r="F335" s="38">
        <v>738.58333333333337</v>
      </c>
      <c r="G335" s="38">
        <v>729.16666666666674</v>
      </c>
      <c r="H335" s="38">
        <v>779.16666666666674</v>
      </c>
      <c r="I335" s="38">
        <v>788.58333333333348</v>
      </c>
      <c r="J335" s="38">
        <v>804.16666666666674</v>
      </c>
      <c r="K335" s="31">
        <v>773</v>
      </c>
      <c r="L335" s="31">
        <v>748</v>
      </c>
      <c r="M335" s="31">
        <v>6.53789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92.15</v>
      </c>
      <c r="D336" s="38">
        <v>92.083333333333329</v>
      </c>
      <c r="E336" s="38">
        <v>91.716666666666654</v>
      </c>
      <c r="F336" s="38">
        <v>91.283333333333331</v>
      </c>
      <c r="G336" s="38">
        <v>90.916666666666657</v>
      </c>
      <c r="H336" s="38">
        <v>92.516666666666652</v>
      </c>
      <c r="I336" s="38">
        <v>92.883333333333326</v>
      </c>
      <c r="J336" s="38">
        <v>93.316666666666649</v>
      </c>
      <c r="K336" s="31">
        <v>92.45</v>
      </c>
      <c r="L336" s="31">
        <v>91.65</v>
      </c>
      <c r="M336" s="31">
        <v>48.376300000000001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4422.5</v>
      </c>
      <c r="D337" s="38">
        <v>4401.9666666666662</v>
      </c>
      <c r="E337" s="38">
        <v>4376.5333333333328</v>
      </c>
      <c r="F337" s="38">
        <v>4330.5666666666666</v>
      </c>
      <c r="G337" s="38">
        <v>4305.1333333333332</v>
      </c>
      <c r="H337" s="38">
        <v>4447.9333333333325</v>
      </c>
      <c r="I337" s="38">
        <v>4473.366666666665</v>
      </c>
      <c r="J337" s="38">
        <v>4519.3333333333321</v>
      </c>
      <c r="K337" s="31">
        <v>4427.3999999999996</v>
      </c>
      <c r="L337" s="31">
        <v>4356</v>
      </c>
      <c r="M337" s="31">
        <v>3.3016100000000002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650.35</v>
      </c>
      <c r="D338" s="38">
        <v>651.65</v>
      </c>
      <c r="E338" s="38">
        <v>645.69999999999993</v>
      </c>
      <c r="F338" s="38">
        <v>641.04999999999995</v>
      </c>
      <c r="G338" s="38">
        <v>635.09999999999991</v>
      </c>
      <c r="H338" s="38">
        <v>656.3</v>
      </c>
      <c r="I338" s="38">
        <v>662.25</v>
      </c>
      <c r="J338" s="38">
        <v>666.9</v>
      </c>
      <c r="K338" s="31">
        <v>657.6</v>
      </c>
      <c r="L338" s="31">
        <v>647</v>
      </c>
      <c r="M338" s="31">
        <v>1.96085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41.85</v>
      </c>
      <c r="D339" s="38">
        <v>41.900000000000006</v>
      </c>
      <c r="E339" s="38">
        <v>41.350000000000009</v>
      </c>
      <c r="F339" s="38">
        <v>40.85</v>
      </c>
      <c r="G339" s="38">
        <v>40.300000000000004</v>
      </c>
      <c r="H339" s="38">
        <v>42.400000000000013</v>
      </c>
      <c r="I339" s="38">
        <v>42.95000000000001</v>
      </c>
      <c r="J339" s="38">
        <v>43.450000000000017</v>
      </c>
      <c r="K339" s="31">
        <v>42.45</v>
      </c>
      <c r="L339" s="31">
        <v>41.4</v>
      </c>
      <c r="M339" s="31">
        <v>99.197800000000001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138.44999999999999</v>
      </c>
      <c r="D340" s="38">
        <v>139.28333333333333</v>
      </c>
      <c r="E340" s="38">
        <v>136.21666666666667</v>
      </c>
      <c r="F340" s="38">
        <v>133.98333333333335</v>
      </c>
      <c r="G340" s="38">
        <v>130.91666666666669</v>
      </c>
      <c r="H340" s="38">
        <v>141.51666666666665</v>
      </c>
      <c r="I340" s="38">
        <v>144.58333333333331</v>
      </c>
      <c r="J340" s="38">
        <v>146.81666666666663</v>
      </c>
      <c r="K340" s="31">
        <v>142.35</v>
      </c>
      <c r="L340" s="31">
        <v>137.05000000000001</v>
      </c>
      <c r="M340" s="31">
        <v>19.248169999999998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22820.1</v>
      </c>
      <c r="D341" s="38">
        <v>22858.816666666666</v>
      </c>
      <c r="E341" s="38">
        <v>22669.033333333333</v>
      </c>
      <c r="F341" s="38">
        <v>22517.966666666667</v>
      </c>
      <c r="G341" s="38">
        <v>22328.183333333334</v>
      </c>
      <c r="H341" s="38">
        <v>23009.883333333331</v>
      </c>
      <c r="I341" s="38">
        <v>23199.666666666664</v>
      </c>
      <c r="J341" s="38">
        <v>23350.73333333333</v>
      </c>
      <c r="K341" s="31">
        <v>23048.6</v>
      </c>
      <c r="L341" s="31">
        <v>22707.75</v>
      </c>
      <c r="M341" s="31">
        <v>0.42081000000000002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58.25</v>
      </c>
      <c r="D342" s="38">
        <v>58.633333333333326</v>
      </c>
      <c r="E342" s="38">
        <v>57.66666666666665</v>
      </c>
      <c r="F342" s="38">
        <v>57.083333333333321</v>
      </c>
      <c r="G342" s="38">
        <v>56.116666666666646</v>
      </c>
      <c r="H342" s="38">
        <v>59.216666666666654</v>
      </c>
      <c r="I342" s="38">
        <v>60.183333333333323</v>
      </c>
      <c r="J342" s="38">
        <v>60.766666666666659</v>
      </c>
      <c r="K342" s="31">
        <v>59.6</v>
      </c>
      <c r="L342" s="31">
        <v>58.05</v>
      </c>
      <c r="M342" s="31">
        <v>15.69713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49.9</v>
      </c>
      <c r="D343" s="38">
        <v>49.533333333333331</v>
      </c>
      <c r="E343" s="38">
        <v>47.766666666666666</v>
      </c>
      <c r="F343" s="38">
        <v>45.633333333333333</v>
      </c>
      <c r="G343" s="38">
        <v>43.866666666666667</v>
      </c>
      <c r="H343" s="38">
        <v>51.666666666666664</v>
      </c>
      <c r="I343" s="38">
        <v>53.43333333333333</v>
      </c>
      <c r="J343" s="38">
        <v>55.566666666666663</v>
      </c>
      <c r="K343" s="31">
        <v>51.3</v>
      </c>
      <c r="L343" s="31">
        <v>47.4</v>
      </c>
      <c r="M343" s="31">
        <v>500.26661000000001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316</v>
      </c>
      <c r="D344" s="38">
        <v>313.38333333333338</v>
      </c>
      <c r="E344" s="38">
        <v>309.91666666666674</v>
      </c>
      <c r="F344" s="38">
        <v>303.83333333333337</v>
      </c>
      <c r="G344" s="38">
        <v>300.36666666666673</v>
      </c>
      <c r="H344" s="38">
        <v>319.46666666666675</v>
      </c>
      <c r="I344" s="38">
        <v>322.93333333333334</v>
      </c>
      <c r="J344" s="38">
        <v>329.01666666666677</v>
      </c>
      <c r="K344" s="31">
        <v>316.85000000000002</v>
      </c>
      <c r="L344" s="31">
        <v>307.3</v>
      </c>
      <c r="M344" s="31">
        <v>6.7964500000000001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117.75</v>
      </c>
      <c r="D345" s="38">
        <v>118.64999999999999</v>
      </c>
      <c r="E345" s="38">
        <v>116.29999999999998</v>
      </c>
      <c r="F345" s="38">
        <v>114.85</v>
      </c>
      <c r="G345" s="38">
        <v>112.49999999999999</v>
      </c>
      <c r="H345" s="38">
        <v>120.09999999999998</v>
      </c>
      <c r="I345" s="38">
        <v>122.44999999999997</v>
      </c>
      <c r="J345" s="38">
        <v>123.89999999999998</v>
      </c>
      <c r="K345" s="31">
        <v>121</v>
      </c>
      <c r="L345" s="31">
        <v>117.2</v>
      </c>
      <c r="M345" s="31">
        <v>27.775649999999999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111</v>
      </c>
      <c r="D346" s="38">
        <v>110.95</v>
      </c>
      <c r="E346" s="38">
        <v>110.4</v>
      </c>
      <c r="F346" s="38">
        <v>109.8</v>
      </c>
      <c r="G346" s="38">
        <v>109.25</v>
      </c>
      <c r="H346" s="38">
        <v>111.55000000000001</v>
      </c>
      <c r="I346" s="38">
        <v>112.1</v>
      </c>
      <c r="J346" s="38">
        <v>112.70000000000002</v>
      </c>
      <c r="K346" s="31">
        <v>111.5</v>
      </c>
      <c r="L346" s="31">
        <v>110.35</v>
      </c>
      <c r="M346" s="31">
        <v>43.658990000000003</v>
      </c>
      <c r="N346" s="1"/>
      <c r="O346" s="1"/>
    </row>
    <row r="347" spans="1:15" ht="12.75" customHeight="1">
      <c r="A347" s="33">
        <v>337</v>
      </c>
      <c r="B347" s="58" t="s">
        <v>889</v>
      </c>
      <c r="C347" s="31">
        <v>45</v>
      </c>
      <c r="D347" s="38">
        <v>45.300000000000004</v>
      </c>
      <c r="E347" s="38">
        <v>44.350000000000009</v>
      </c>
      <c r="F347" s="38">
        <v>43.7</v>
      </c>
      <c r="G347" s="38">
        <v>42.750000000000007</v>
      </c>
      <c r="H347" s="38">
        <v>45.95000000000001</v>
      </c>
      <c r="I347" s="38">
        <v>46.900000000000013</v>
      </c>
      <c r="J347" s="38">
        <v>47.550000000000011</v>
      </c>
      <c r="K347" s="31">
        <v>46.25</v>
      </c>
      <c r="L347" s="31">
        <v>44.65</v>
      </c>
      <c r="M347" s="31">
        <v>40.822659999999999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210.05</v>
      </c>
      <c r="D348" s="38">
        <v>210.65</v>
      </c>
      <c r="E348" s="38">
        <v>209.4</v>
      </c>
      <c r="F348" s="38">
        <v>208.75</v>
      </c>
      <c r="G348" s="38">
        <v>207.5</v>
      </c>
      <c r="H348" s="38">
        <v>211.3</v>
      </c>
      <c r="I348" s="38">
        <v>212.55</v>
      </c>
      <c r="J348" s="38">
        <v>213.20000000000002</v>
      </c>
      <c r="K348" s="31">
        <v>211.9</v>
      </c>
      <c r="L348" s="31">
        <v>210</v>
      </c>
      <c r="M348" s="31">
        <v>2.54088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195.9</v>
      </c>
      <c r="D349" s="38">
        <v>195.2833333333333</v>
      </c>
      <c r="E349" s="38">
        <v>193.56666666666661</v>
      </c>
      <c r="F349" s="38">
        <v>191.23333333333329</v>
      </c>
      <c r="G349" s="38">
        <v>189.51666666666659</v>
      </c>
      <c r="H349" s="38">
        <v>197.61666666666662</v>
      </c>
      <c r="I349" s="38">
        <v>199.33333333333331</v>
      </c>
      <c r="J349" s="38">
        <v>201.66666666666663</v>
      </c>
      <c r="K349" s="31">
        <v>197</v>
      </c>
      <c r="L349" s="31">
        <v>192.95</v>
      </c>
      <c r="M349" s="31">
        <v>99.817880000000002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350.2</v>
      </c>
      <c r="D350" s="38">
        <v>351.40000000000003</v>
      </c>
      <c r="E350" s="38">
        <v>347.85000000000008</v>
      </c>
      <c r="F350" s="38">
        <v>345.50000000000006</v>
      </c>
      <c r="G350" s="38">
        <v>341.9500000000001</v>
      </c>
      <c r="H350" s="38">
        <v>353.75000000000006</v>
      </c>
      <c r="I350" s="38">
        <v>357.3</v>
      </c>
      <c r="J350" s="38">
        <v>359.65000000000003</v>
      </c>
      <c r="K350" s="31">
        <v>354.95</v>
      </c>
      <c r="L350" s="31">
        <v>349.05</v>
      </c>
      <c r="M350" s="31">
        <v>0.82647000000000004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1067.3</v>
      </c>
      <c r="D351" s="38">
        <v>1062.95</v>
      </c>
      <c r="E351" s="38">
        <v>1053.4000000000001</v>
      </c>
      <c r="F351" s="38">
        <v>1039.5</v>
      </c>
      <c r="G351" s="38">
        <v>1029.95</v>
      </c>
      <c r="H351" s="38">
        <v>1076.8500000000001</v>
      </c>
      <c r="I351" s="38">
        <v>1086.3999999999999</v>
      </c>
      <c r="J351" s="38">
        <v>1100.3000000000002</v>
      </c>
      <c r="K351" s="31">
        <v>1072.5</v>
      </c>
      <c r="L351" s="31">
        <v>1049.05</v>
      </c>
      <c r="M351" s="31">
        <v>4.6546200000000004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171</v>
      </c>
      <c r="D352" s="38">
        <v>171.16666666666666</v>
      </c>
      <c r="E352" s="38">
        <v>170.08333333333331</v>
      </c>
      <c r="F352" s="38">
        <v>169.16666666666666</v>
      </c>
      <c r="G352" s="38">
        <v>168.08333333333331</v>
      </c>
      <c r="H352" s="38">
        <v>172.08333333333331</v>
      </c>
      <c r="I352" s="38">
        <v>173.16666666666663</v>
      </c>
      <c r="J352" s="38">
        <v>174.08333333333331</v>
      </c>
      <c r="K352" s="31">
        <v>172.25</v>
      </c>
      <c r="L352" s="31">
        <v>170.25</v>
      </c>
      <c r="M352" s="31">
        <v>84.516310000000004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258.85000000000002</v>
      </c>
      <c r="D353" s="38">
        <v>259.41666666666669</v>
      </c>
      <c r="E353" s="38">
        <v>257.48333333333335</v>
      </c>
      <c r="F353" s="38">
        <v>256.11666666666667</v>
      </c>
      <c r="G353" s="38">
        <v>254.18333333333334</v>
      </c>
      <c r="H353" s="38">
        <v>260.78333333333336</v>
      </c>
      <c r="I353" s="38">
        <v>262.71666666666664</v>
      </c>
      <c r="J353" s="38">
        <v>264.08333333333337</v>
      </c>
      <c r="K353" s="31">
        <v>261.35000000000002</v>
      </c>
      <c r="L353" s="31">
        <v>258.05</v>
      </c>
      <c r="M353" s="31">
        <v>7.71929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1189</v>
      </c>
      <c r="D354" s="38">
        <v>1214</v>
      </c>
      <c r="E354" s="38">
        <v>1157</v>
      </c>
      <c r="F354" s="38">
        <v>1125</v>
      </c>
      <c r="G354" s="38">
        <v>1068</v>
      </c>
      <c r="H354" s="38">
        <v>1246</v>
      </c>
      <c r="I354" s="38">
        <v>1303</v>
      </c>
      <c r="J354" s="38">
        <v>1335</v>
      </c>
      <c r="K354" s="31">
        <v>1271</v>
      </c>
      <c r="L354" s="31">
        <v>1182</v>
      </c>
      <c r="M354" s="31">
        <v>15.145519999999999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802</v>
      </c>
      <c r="D355" s="38">
        <v>818.51666666666677</v>
      </c>
      <c r="E355" s="38">
        <v>779.48333333333358</v>
      </c>
      <c r="F355" s="38">
        <v>756.96666666666681</v>
      </c>
      <c r="G355" s="38">
        <v>717.93333333333362</v>
      </c>
      <c r="H355" s="38">
        <v>841.03333333333353</v>
      </c>
      <c r="I355" s="38">
        <v>880.06666666666661</v>
      </c>
      <c r="J355" s="38">
        <v>902.58333333333348</v>
      </c>
      <c r="K355" s="31">
        <v>857.55</v>
      </c>
      <c r="L355" s="31">
        <v>796</v>
      </c>
      <c r="M355" s="31">
        <v>83.95335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3850.85</v>
      </c>
      <c r="D356" s="38">
        <v>3844.6166666666668</v>
      </c>
      <c r="E356" s="38">
        <v>3801.2333333333336</v>
      </c>
      <c r="F356" s="38">
        <v>3751.6166666666668</v>
      </c>
      <c r="G356" s="38">
        <v>3708.2333333333336</v>
      </c>
      <c r="H356" s="38">
        <v>3894.2333333333336</v>
      </c>
      <c r="I356" s="38">
        <v>3937.6166666666668</v>
      </c>
      <c r="J356" s="38">
        <v>3987.2333333333336</v>
      </c>
      <c r="K356" s="31">
        <v>3888</v>
      </c>
      <c r="L356" s="31">
        <v>3795</v>
      </c>
      <c r="M356" s="31">
        <v>0.59289999999999998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232.95</v>
      </c>
      <c r="D357" s="38">
        <v>234.25</v>
      </c>
      <c r="E357" s="38">
        <v>230.85</v>
      </c>
      <c r="F357" s="38">
        <v>228.75</v>
      </c>
      <c r="G357" s="38">
        <v>225.35</v>
      </c>
      <c r="H357" s="38">
        <v>236.35</v>
      </c>
      <c r="I357" s="38">
        <v>239.74999999999997</v>
      </c>
      <c r="J357" s="38">
        <v>241.85</v>
      </c>
      <c r="K357" s="31">
        <v>237.65</v>
      </c>
      <c r="L357" s="31">
        <v>232.15</v>
      </c>
      <c r="M357" s="31">
        <v>1.91153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37457.5</v>
      </c>
      <c r="D358" s="38">
        <v>37319.933333333334</v>
      </c>
      <c r="E358" s="38">
        <v>36684.866666666669</v>
      </c>
      <c r="F358" s="38">
        <v>35912.233333333337</v>
      </c>
      <c r="G358" s="38">
        <v>35277.166666666672</v>
      </c>
      <c r="H358" s="38">
        <v>38092.566666666666</v>
      </c>
      <c r="I358" s="38">
        <v>38727.633333333331</v>
      </c>
      <c r="J358" s="38">
        <v>39500.266666666663</v>
      </c>
      <c r="K358" s="31">
        <v>37955</v>
      </c>
      <c r="L358" s="31">
        <v>36547.300000000003</v>
      </c>
      <c r="M358" s="31">
        <v>0.28306999999999999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1297.6500000000001</v>
      </c>
      <c r="D359" s="38">
        <v>1305.6833333333332</v>
      </c>
      <c r="E359" s="38">
        <v>1273.0666666666664</v>
      </c>
      <c r="F359" s="38">
        <v>1248.4833333333331</v>
      </c>
      <c r="G359" s="38">
        <v>1215.8666666666663</v>
      </c>
      <c r="H359" s="38">
        <v>1330.2666666666664</v>
      </c>
      <c r="I359" s="38">
        <v>1362.8833333333332</v>
      </c>
      <c r="J359" s="38">
        <v>1387.4666666666665</v>
      </c>
      <c r="K359" s="31">
        <v>1338.3</v>
      </c>
      <c r="L359" s="31">
        <v>1281.0999999999999</v>
      </c>
      <c r="M359" s="31">
        <v>4.1100700000000003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744.85</v>
      </c>
      <c r="D360" s="38">
        <v>745.30000000000007</v>
      </c>
      <c r="E360" s="38">
        <v>732.00000000000011</v>
      </c>
      <c r="F360" s="38">
        <v>719.15000000000009</v>
      </c>
      <c r="G360" s="38">
        <v>705.85000000000014</v>
      </c>
      <c r="H360" s="38">
        <v>758.15000000000009</v>
      </c>
      <c r="I360" s="38">
        <v>771.45</v>
      </c>
      <c r="J360" s="38">
        <v>784.30000000000007</v>
      </c>
      <c r="K360" s="31">
        <v>758.6</v>
      </c>
      <c r="L360" s="31">
        <v>732.45</v>
      </c>
      <c r="M360" s="31">
        <v>7.9142799999999998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154.65</v>
      </c>
      <c r="D361" s="38">
        <v>155.54999999999998</v>
      </c>
      <c r="E361" s="38">
        <v>153.09999999999997</v>
      </c>
      <c r="F361" s="38">
        <v>151.54999999999998</v>
      </c>
      <c r="G361" s="38">
        <v>149.09999999999997</v>
      </c>
      <c r="H361" s="38">
        <v>157.09999999999997</v>
      </c>
      <c r="I361" s="38">
        <v>159.54999999999995</v>
      </c>
      <c r="J361" s="38">
        <v>161.09999999999997</v>
      </c>
      <c r="K361" s="31">
        <v>158</v>
      </c>
      <c r="L361" s="31">
        <v>154</v>
      </c>
      <c r="M361" s="31">
        <v>11.84374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4773.8999999999996</v>
      </c>
      <c r="D362" s="38">
        <v>4764.5666666666666</v>
      </c>
      <c r="E362" s="38">
        <v>4710.4333333333334</v>
      </c>
      <c r="F362" s="38">
        <v>4646.9666666666672</v>
      </c>
      <c r="G362" s="38">
        <v>4592.8333333333339</v>
      </c>
      <c r="H362" s="38">
        <v>4828.0333333333328</v>
      </c>
      <c r="I362" s="38">
        <v>4882.1666666666661</v>
      </c>
      <c r="J362" s="38">
        <v>4945.6333333333323</v>
      </c>
      <c r="K362" s="31">
        <v>4818.7</v>
      </c>
      <c r="L362" s="31">
        <v>4701.1000000000004</v>
      </c>
      <c r="M362" s="31">
        <v>2.9171999999999998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223.85</v>
      </c>
      <c r="D363" s="38">
        <v>223.68333333333331</v>
      </c>
      <c r="E363" s="38">
        <v>222.76666666666662</v>
      </c>
      <c r="F363" s="38">
        <v>221.68333333333331</v>
      </c>
      <c r="G363" s="38">
        <v>220.76666666666662</v>
      </c>
      <c r="H363" s="38">
        <v>224.76666666666662</v>
      </c>
      <c r="I363" s="38">
        <v>225.68333333333331</v>
      </c>
      <c r="J363" s="38">
        <v>226.76666666666662</v>
      </c>
      <c r="K363" s="31">
        <v>224.6</v>
      </c>
      <c r="L363" s="31">
        <v>222.6</v>
      </c>
      <c r="M363" s="31">
        <v>43.074890000000003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3855.95</v>
      </c>
      <c r="D364" s="38">
        <v>3877.65</v>
      </c>
      <c r="E364" s="38">
        <v>3819.8500000000004</v>
      </c>
      <c r="F364" s="38">
        <v>3783.7500000000005</v>
      </c>
      <c r="G364" s="38">
        <v>3725.9500000000007</v>
      </c>
      <c r="H364" s="38">
        <v>3913.75</v>
      </c>
      <c r="I364" s="38">
        <v>3971.55</v>
      </c>
      <c r="J364" s="38">
        <v>4007.6499999999996</v>
      </c>
      <c r="K364" s="31">
        <v>3935.45</v>
      </c>
      <c r="L364" s="31">
        <v>3841.55</v>
      </c>
      <c r="M364" s="31">
        <v>0.12912000000000001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1630.45</v>
      </c>
      <c r="D365" s="38">
        <v>1631.7666666666667</v>
      </c>
      <c r="E365" s="38">
        <v>1614.7333333333333</v>
      </c>
      <c r="F365" s="38">
        <v>1599.0166666666667</v>
      </c>
      <c r="G365" s="38">
        <v>1581.9833333333333</v>
      </c>
      <c r="H365" s="38">
        <v>1647.4833333333333</v>
      </c>
      <c r="I365" s="38">
        <v>1664.5166666666667</v>
      </c>
      <c r="J365" s="38">
        <v>1680.2333333333333</v>
      </c>
      <c r="K365" s="31">
        <v>1648.8</v>
      </c>
      <c r="L365" s="31">
        <v>1616.05</v>
      </c>
      <c r="M365" s="31">
        <v>0.40642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3631.2</v>
      </c>
      <c r="D366" s="38">
        <v>3644.15</v>
      </c>
      <c r="E366" s="38">
        <v>3594.15</v>
      </c>
      <c r="F366" s="38">
        <v>3557.1</v>
      </c>
      <c r="G366" s="38">
        <v>3507.1</v>
      </c>
      <c r="H366" s="38">
        <v>3681.2000000000003</v>
      </c>
      <c r="I366" s="38">
        <v>3731.2000000000003</v>
      </c>
      <c r="J366" s="38">
        <v>3768.2500000000005</v>
      </c>
      <c r="K366" s="31">
        <v>3694.15</v>
      </c>
      <c r="L366" s="31">
        <v>3607.1</v>
      </c>
      <c r="M366" s="31">
        <v>1.46776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2651.6</v>
      </c>
      <c r="D367" s="38">
        <v>2650.9166666666665</v>
      </c>
      <c r="E367" s="38">
        <v>2636.833333333333</v>
      </c>
      <c r="F367" s="38">
        <v>2622.0666666666666</v>
      </c>
      <c r="G367" s="38">
        <v>2607.9833333333331</v>
      </c>
      <c r="H367" s="38">
        <v>2665.6833333333329</v>
      </c>
      <c r="I367" s="38">
        <v>2679.766666666666</v>
      </c>
      <c r="J367" s="38">
        <v>2694.5333333333328</v>
      </c>
      <c r="K367" s="31">
        <v>2665</v>
      </c>
      <c r="L367" s="31">
        <v>2636.15</v>
      </c>
      <c r="M367" s="31">
        <v>2.5534599999999998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991.8</v>
      </c>
      <c r="D368" s="38">
        <v>999.61666666666667</v>
      </c>
      <c r="E368" s="38">
        <v>980.73333333333335</v>
      </c>
      <c r="F368" s="38">
        <v>969.66666666666663</v>
      </c>
      <c r="G368" s="38">
        <v>950.7833333333333</v>
      </c>
      <c r="H368" s="38">
        <v>1010.6833333333334</v>
      </c>
      <c r="I368" s="38">
        <v>1029.5666666666668</v>
      </c>
      <c r="J368" s="38">
        <v>1040.6333333333334</v>
      </c>
      <c r="K368" s="31">
        <v>1018.5</v>
      </c>
      <c r="L368" s="31">
        <v>988.55</v>
      </c>
      <c r="M368" s="31">
        <v>16.789339999999999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105.05</v>
      </c>
      <c r="D369" s="38">
        <v>105.84999999999998</v>
      </c>
      <c r="E369" s="38">
        <v>103.59999999999997</v>
      </c>
      <c r="F369" s="38">
        <v>102.14999999999999</v>
      </c>
      <c r="G369" s="38">
        <v>99.899999999999977</v>
      </c>
      <c r="H369" s="38">
        <v>107.29999999999995</v>
      </c>
      <c r="I369" s="38">
        <v>109.54999999999998</v>
      </c>
      <c r="J369" s="38">
        <v>110.99999999999994</v>
      </c>
      <c r="K369" s="31">
        <v>108.1</v>
      </c>
      <c r="L369" s="31">
        <v>104.4</v>
      </c>
      <c r="M369" s="31">
        <v>95.484949999999998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689.3</v>
      </c>
      <c r="D370" s="38">
        <v>678.9666666666667</v>
      </c>
      <c r="E370" s="38">
        <v>661.33333333333337</v>
      </c>
      <c r="F370" s="38">
        <v>633.36666666666667</v>
      </c>
      <c r="G370" s="38">
        <v>615.73333333333335</v>
      </c>
      <c r="H370" s="38">
        <v>706.93333333333339</v>
      </c>
      <c r="I370" s="38">
        <v>724.56666666666661</v>
      </c>
      <c r="J370" s="38">
        <v>752.53333333333342</v>
      </c>
      <c r="K370" s="31">
        <v>696.6</v>
      </c>
      <c r="L370" s="31">
        <v>651</v>
      </c>
      <c r="M370" s="31">
        <v>23.312470000000001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348.85</v>
      </c>
      <c r="D371" s="38">
        <v>350.73333333333335</v>
      </c>
      <c r="E371" s="38">
        <v>345.66666666666669</v>
      </c>
      <c r="F371" s="38">
        <v>342.48333333333335</v>
      </c>
      <c r="G371" s="38">
        <v>337.41666666666669</v>
      </c>
      <c r="H371" s="38">
        <v>353.91666666666669</v>
      </c>
      <c r="I371" s="38">
        <v>358.98333333333329</v>
      </c>
      <c r="J371" s="38">
        <v>362.16666666666669</v>
      </c>
      <c r="K371" s="31">
        <v>355.8</v>
      </c>
      <c r="L371" s="31">
        <v>347.55</v>
      </c>
      <c r="M371" s="31">
        <v>2.1476899999999999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1145.2</v>
      </c>
      <c r="D372" s="38">
        <v>1153.5</v>
      </c>
      <c r="E372" s="38">
        <v>1122</v>
      </c>
      <c r="F372" s="38">
        <v>1098.8</v>
      </c>
      <c r="G372" s="38">
        <v>1067.3</v>
      </c>
      <c r="H372" s="38">
        <v>1176.7</v>
      </c>
      <c r="I372" s="38">
        <v>1208.2</v>
      </c>
      <c r="J372" s="38">
        <v>1231.4000000000001</v>
      </c>
      <c r="K372" s="31">
        <v>1185</v>
      </c>
      <c r="L372" s="31">
        <v>1130.3</v>
      </c>
      <c r="M372" s="31">
        <v>4.5848399999999998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4698.45</v>
      </c>
      <c r="D373" s="38">
        <v>4685.083333333333</v>
      </c>
      <c r="E373" s="38">
        <v>4600.1666666666661</v>
      </c>
      <c r="F373" s="38">
        <v>4501.8833333333332</v>
      </c>
      <c r="G373" s="38">
        <v>4416.9666666666662</v>
      </c>
      <c r="H373" s="38">
        <v>4783.3666666666659</v>
      </c>
      <c r="I373" s="38">
        <v>4868.2833333333319</v>
      </c>
      <c r="J373" s="38">
        <v>4966.5666666666657</v>
      </c>
      <c r="K373" s="31">
        <v>4770</v>
      </c>
      <c r="L373" s="31">
        <v>4586.8</v>
      </c>
      <c r="M373" s="31">
        <v>14.50583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1272.55</v>
      </c>
      <c r="D374" s="38">
        <v>1277.95</v>
      </c>
      <c r="E374" s="38">
        <v>1263.6000000000001</v>
      </c>
      <c r="F374" s="38">
        <v>1254.6500000000001</v>
      </c>
      <c r="G374" s="38">
        <v>1240.3000000000002</v>
      </c>
      <c r="H374" s="38">
        <v>1286.9000000000001</v>
      </c>
      <c r="I374" s="38">
        <v>1301.25</v>
      </c>
      <c r="J374" s="38">
        <v>1310.2</v>
      </c>
      <c r="K374" s="31">
        <v>1292.3</v>
      </c>
      <c r="L374" s="31">
        <v>1269</v>
      </c>
      <c r="M374" s="31">
        <v>0.71869000000000005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368.45</v>
      </c>
      <c r="D375" s="38">
        <v>373</v>
      </c>
      <c r="E375" s="38">
        <v>361</v>
      </c>
      <c r="F375" s="38">
        <v>353.55</v>
      </c>
      <c r="G375" s="38">
        <v>341.55</v>
      </c>
      <c r="H375" s="38">
        <v>380.45</v>
      </c>
      <c r="I375" s="38">
        <v>392.45</v>
      </c>
      <c r="J375" s="38">
        <v>399.9</v>
      </c>
      <c r="K375" s="31">
        <v>385</v>
      </c>
      <c r="L375" s="31">
        <v>365.55</v>
      </c>
      <c r="M375" s="31">
        <v>48.02825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239.75</v>
      </c>
      <c r="D376" s="38">
        <v>237.63333333333333</v>
      </c>
      <c r="E376" s="38">
        <v>231.26666666666665</v>
      </c>
      <c r="F376" s="38">
        <v>222.78333333333333</v>
      </c>
      <c r="G376" s="38">
        <v>216.41666666666666</v>
      </c>
      <c r="H376" s="38">
        <v>246.11666666666665</v>
      </c>
      <c r="I376" s="38">
        <v>252.48333333333332</v>
      </c>
      <c r="J376" s="38">
        <v>260.96666666666664</v>
      </c>
      <c r="K376" s="31">
        <v>244</v>
      </c>
      <c r="L376" s="31">
        <v>229.15</v>
      </c>
      <c r="M376" s="31">
        <v>223.46370999999999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247.45</v>
      </c>
      <c r="D377" s="38">
        <v>246.15</v>
      </c>
      <c r="E377" s="38">
        <v>244.15</v>
      </c>
      <c r="F377" s="38">
        <v>240.85</v>
      </c>
      <c r="G377" s="38">
        <v>238.85</v>
      </c>
      <c r="H377" s="38">
        <v>249.45000000000002</v>
      </c>
      <c r="I377" s="38">
        <v>251.45000000000002</v>
      </c>
      <c r="J377" s="38">
        <v>254.75000000000003</v>
      </c>
      <c r="K377" s="31">
        <v>248.15</v>
      </c>
      <c r="L377" s="31">
        <v>242.85</v>
      </c>
      <c r="M377" s="31">
        <v>111.19172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423.3</v>
      </c>
      <c r="D378" s="38">
        <v>422.76666666666665</v>
      </c>
      <c r="E378" s="38">
        <v>419.58333333333331</v>
      </c>
      <c r="F378" s="38">
        <v>415.86666666666667</v>
      </c>
      <c r="G378" s="38">
        <v>412.68333333333334</v>
      </c>
      <c r="H378" s="38">
        <v>426.48333333333329</v>
      </c>
      <c r="I378" s="38">
        <v>429.66666666666669</v>
      </c>
      <c r="J378" s="38">
        <v>433.38333333333327</v>
      </c>
      <c r="K378" s="31">
        <v>425.95</v>
      </c>
      <c r="L378" s="31">
        <v>419.05</v>
      </c>
      <c r="M378" s="31">
        <v>12.491110000000001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548.1</v>
      </c>
      <c r="D379" s="38">
        <v>549.1</v>
      </c>
      <c r="E379" s="38">
        <v>541.40000000000009</v>
      </c>
      <c r="F379" s="38">
        <v>534.70000000000005</v>
      </c>
      <c r="G379" s="38">
        <v>527.00000000000011</v>
      </c>
      <c r="H379" s="38">
        <v>555.80000000000007</v>
      </c>
      <c r="I379" s="38">
        <v>563.50000000000011</v>
      </c>
      <c r="J379" s="38">
        <v>570.20000000000005</v>
      </c>
      <c r="K379" s="31">
        <v>556.79999999999995</v>
      </c>
      <c r="L379" s="31">
        <v>542.4</v>
      </c>
      <c r="M379" s="31">
        <v>3.4611700000000001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630</v>
      </c>
      <c r="D380" s="38">
        <v>632.91666666666663</v>
      </c>
      <c r="E380" s="38">
        <v>624.7833333333333</v>
      </c>
      <c r="F380" s="38">
        <v>619.56666666666672</v>
      </c>
      <c r="G380" s="38">
        <v>611.43333333333339</v>
      </c>
      <c r="H380" s="38">
        <v>638.13333333333321</v>
      </c>
      <c r="I380" s="38">
        <v>646.26666666666665</v>
      </c>
      <c r="J380" s="38">
        <v>651.48333333333312</v>
      </c>
      <c r="K380" s="31">
        <v>641.04999999999995</v>
      </c>
      <c r="L380" s="31">
        <v>627.70000000000005</v>
      </c>
      <c r="M380" s="31">
        <v>1.5920399999999999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124.1</v>
      </c>
      <c r="D381" s="38">
        <v>123.93333333333332</v>
      </c>
      <c r="E381" s="38">
        <v>122.31666666666665</v>
      </c>
      <c r="F381" s="38">
        <v>120.53333333333333</v>
      </c>
      <c r="G381" s="38">
        <v>118.91666666666666</v>
      </c>
      <c r="H381" s="38">
        <v>125.71666666666664</v>
      </c>
      <c r="I381" s="38">
        <v>127.33333333333331</v>
      </c>
      <c r="J381" s="38">
        <v>129.11666666666662</v>
      </c>
      <c r="K381" s="31">
        <v>125.55</v>
      </c>
      <c r="L381" s="31">
        <v>122.15</v>
      </c>
      <c r="M381" s="31">
        <v>5.7896999999999998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15595.25</v>
      </c>
      <c r="D382" s="38">
        <v>15568.85</v>
      </c>
      <c r="E382" s="38">
        <v>15177.7</v>
      </c>
      <c r="F382" s="38">
        <v>14760.15</v>
      </c>
      <c r="G382" s="38">
        <v>14369</v>
      </c>
      <c r="H382" s="38">
        <v>15986.400000000001</v>
      </c>
      <c r="I382" s="38">
        <v>16377.55</v>
      </c>
      <c r="J382" s="38">
        <v>16795.100000000002</v>
      </c>
      <c r="K382" s="31">
        <v>15960</v>
      </c>
      <c r="L382" s="31">
        <v>15151.3</v>
      </c>
      <c r="M382" s="31">
        <v>7.5920000000000001E-2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62.1</v>
      </c>
      <c r="D383" s="38">
        <v>62.6</v>
      </c>
      <c r="E383" s="38">
        <v>61.400000000000006</v>
      </c>
      <c r="F383" s="38">
        <v>60.7</v>
      </c>
      <c r="G383" s="38">
        <v>59.500000000000007</v>
      </c>
      <c r="H383" s="38">
        <v>63.300000000000004</v>
      </c>
      <c r="I383" s="38">
        <v>64.5</v>
      </c>
      <c r="J383" s="38">
        <v>65.2</v>
      </c>
      <c r="K383" s="31">
        <v>63.8</v>
      </c>
      <c r="L383" s="31">
        <v>61.9</v>
      </c>
      <c r="M383" s="31">
        <v>561.62634000000003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1494.45</v>
      </c>
      <c r="D384" s="38">
        <v>1495.5</v>
      </c>
      <c r="E384" s="38">
        <v>1463</v>
      </c>
      <c r="F384" s="38">
        <v>1431.55</v>
      </c>
      <c r="G384" s="38">
        <v>1399.05</v>
      </c>
      <c r="H384" s="38">
        <v>1526.95</v>
      </c>
      <c r="I384" s="38">
        <v>1559.45</v>
      </c>
      <c r="J384" s="38">
        <v>1590.9</v>
      </c>
      <c r="K384" s="31">
        <v>1528</v>
      </c>
      <c r="L384" s="31">
        <v>1464.05</v>
      </c>
      <c r="M384" s="31">
        <v>14.475910000000001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429.6</v>
      </c>
      <c r="D385" s="38">
        <v>430.7</v>
      </c>
      <c r="E385" s="38">
        <v>424.95</v>
      </c>
      <c r="F385" s="38">
        <v>420.3</v>
      </c>
      <c r="G385" s="38">
        <v>414.55</v>
      </c>
      <c r="H385" s="38">
        <v>435.34999999999997</v>
      </c>
      <c r="I385" s="38">
        <v>441.09999999999997</v>
      </c>
      <c r="J385" s="38">
        <v>445.74999999999994</v>
      </c>
      <c r="K385" s="31">
        <v>436.45</v>
      </c>
      <c r="L385" s="31">
        <v>426.05</v>
      </c>
      <c r="M385" s="31">
        <v>0.78312000000000004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1403.75</v>
      </c>
      <c r="D386" s="38">
        <v>1405.3499999999997</v>
      </c>
      <c r="E386" s="38">
        <v>1391.7499999999993</v>
      </c>
      <c r="F386" s="38">
        <v>1379.7499999999995</v>
      </c>
      <c r="G386" s="38">
        <v>1366.1499999999992</v>
      </c>
      <c r="H386" s="38">
        <v>1417.3499999999995</v>
      </c>
      <c r="I386" s="38">
        <v>1430.9499999999998</v>
      </c>
      <c r="J386" s="38">
        <v>1442.9499999999996</v>
      </c>
      <c r="K386" s="31">
        <v>1418.95</v>
      </c>
      <c r="L386" s="31">
        <v>1393.35</v>
      </c>
      <c r="M386" s="31">
        <v>2.4117999999999999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135.75</v>
      </c>
      <c r="D387" s="38">
        <v>138.36666666666665</v>
      </c>
      <c r="E387" s="38">
        <v>130.08333333333329</v>
      </c>
      <c r="F387" s="38">
        <v>124.41666666666663</v>
      </c>
      <c r="G387" s="38">
        <v>116.13333333333327</v>
      </c>
      <c r="H387" s="38">
        <v>144.0333333333333</v>
      </c>
      <c r="I387" s="38">
        <v>152.31666666666666</v>
      </c>
      <c r="J387" s="38">
        <v>157.98333333333332</v>
      </c>
      <c r="K387" s="31">
        <v>146.65</v>
      </c>
      <c r="L387" s="31">
        <v>132.69999999999999</v>
      </c>
      <c r="M387" s="31">
        <v>707.74037999999996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163.85</v>
      </c>
      <c r="D388" s="38">
        <v>164.41666666666666</v>
      </c>
      <c r="E388" s="38">
        <v>162.93333333333331</v>
      </c>
      <c r="F388" s="38">
        <v>162.01666666666665</v>
      </c>
      <c r="G388" s="38">
        <v>160.5333333333333</v>
      </c>
      <c r="H388" s="38">
        <v>165.33333333333331</v>
      </c>
      <c r="I388" s="38">
        <v>166.81666666666666</v>
      </c>
      <c r="J388" s="38">
        <v>167.73333333333332</v>
      </c>
      <c r="K388" s="31">
        <v>165.9</v>
      </c>
      <c r="L388" s="31">
        <v>163.5</v>
      </c>
      <c r="M388" s="31">
        <v>7.0720400000000003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1111.95</v>
      </c>
      <c r="D389" s="38">
        <v>1115.4833333333333</v>
      </c>
      <c r="E389" s="38">
        <v>1102.7666666666667</v>
      </c>
      <c r="F389" s="38">
        <v>1093.5833333333333</v>
      </c>
      <c r="G389" s="38">
        <v>1080.8666666666666</v>
      </c>
      <c r="H389" s="38">
        <v>1124.6666666666667</v>
      </c>
      <c r="I389" s="38">
        <v>1137.3833333333334</v>
      </c>
      <c r="J389" s="38">
        <v>1146.5666666666668</v>
      </c>
      <c r="K389" s="31">
        <v>1128.2</v>
      </c>
      <c r="L389" s="31">
        <v>1106.3</v>
      </c>
      <c r="M389" s="31">
        <v>1.8482700000000001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515.35</v>
      </c>
      <c r="D390" s="38">
        <v>516.26666666666677</v>
      </c>
      <c r="E390" s="38">
        <v>512.08333333333348</v>
      </c>
      <c r="F390" s="38">
        <v>508.81666666666672</v>
      </c>
      <c r="G390" s="38">
        <v>504.63333333333344</v>
      </c>
      <c r="H390" s="38">
        <v>519.53333333333353</v>
      </c>
      <c r="I390" s="38">
        <v>523.7166666666667</v>
      </c>
      <c r="J390" s="38">
        <v>526.98333333333358</v>
      </c>
      <c r="K390" s="31">
        <v>520.45000000000005</v>
      </c>
      <c r="L390" s="31">
        <v>513</v>
      </c>
      <c r="M390" s="31">
        <v>7.4819100000000001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213.15</v>
      </c>
      <c r="D391" s="38">
        <v>214.54999999999998</v>
      </c>
      <c r="E391" s="38">
        <v>210.09999999999997</v>
      </c>
      <c r="F391" s="38">
        <v>207.04999999999998</v>
      </c>
      <c r="G391" s="38">
        <v>202.59999999999997</v>
      </c>
      <c r="H391" s="38">
        <v>217.59999999999997</v>
      </c>
      <c r="I391" s="38">
        <v>222.04999999999995</v>
      </c>
      <c r="J391" s="38">
        <v>225.09999999999997</v>
      </c>
      <c r="K391" s="31">
        <v>219</v>
      </c>
      <c r="L391" s="31">
        <v>211.5</v>
      </c>
      <c r="M391" s="31">
        <v>14.685560000000001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113.15</v>
      </c>
      <c r="D392" s="38">
        <v>113.45</v>
      </c>
      <c r="E392" s="38">
        <v>112.5</v>
      </c>
      <c r="F392" s="38">
        <v>111.85</v>
      </c>
      <c r="G392" s="38">
        <v>110.89999999999999</v>
      </c>
      <c r="H392" s="38">
        <v>114.10000000000001</v>
      </c>
      <c r="I392" s="38">
        <v>115.05000000000003</v>
      </c>
      <c r="J392" s="38">
        <v>115.70000000000002</v>
      </c>
      <c r="K392" s="31">
        <v>114.4</v>
      </c>
      <c r="L392" s="31">
        <v>112.8</v>
      </c>
      <c r="M392" s="31">
        <v>15.29561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2564.6999999999998</v>
      </c>
      <c r="D393" s="38">
        <v>2573.3166666666666</v>
      </c>
      <c r="E393" s="38">
        <v>2516.6333333333332</v>
      </c>
      <c r="F393" s="38">
        <v>2468.5666666666666</v>
      </c>
      <c r="G393" s="38">
        <v>2411.8833333333332</v>
      </c>
      <c r="H393" s="38">
        <v>2621.3833333333332</v>
      </c>
      <c r="I393" s="38">
        <v>2678.0666666666666</v>
      </c>
      <c r="J393" s="38">
        <v>2726.1333333333332</v>
      </c>
      <c r="K393" s="31">
        <v>2630</v>
      </c>
      <c r="L393" s="31">
        <v>2525.25</v>
      </c>
      <c r="M393" s="31">
        <v>0.25624000000000002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39.299999999999997</v>
      </c>
      <c r="D394" s="38">
        <v>39.716666666666669</v>
      </c>
      <c r="E394" s="38">
        <v>38.733333333333334</v>
      </c>
      <c r="F394" s="38">
        <v>38.166666666666664</v>
      </c>
      <c r="G394" s="38">
        <v>37.18333333333333</v>
      </c>
      <c r="H394" s="38">
        <v>40.283333333333339</v>
      </c>
      <c r="I394" s="38">
        <v>41.266666666666673</v>
      </c>
      <c r="J394" s="38">
        <v>41.833333333333343</v>
      </c>
      <c r="K394" s="31">
        <v>40.700000000000003</v>
      </c>
      <c r="L394" s="31">
        <v>39.15</v>
      </c>
      <c r="M394" s="31">
        <v>17.888290000000001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1783.55</v>
      </c>
      <c r="D395" s="38">
        <v>1792.0833333333333</v>
      </c>
      <c r="E395" s="38">
        <v>1761.4666666666665</v>
      </c>
      <c r="F395" s="38">
        <v>1739.3833333333332</v>
      </c>
      <c r="G395" s="38">
        <v>1708.7666666666664</v>
      </c>
      <c r="H395" s="38">
        <v>1814.1666666666665</v>
      </c>
      <c r="I395" s="38">
        <v>1844.7833333333333</v>
      </c>
      <c r="J395" s="38">
        <v>1866.8666666666666</v>
      </c>
      <c r="K395" s="31">
        <v>1822.7</v>
      </c>
      <c r="L395" s="31">
        <v>1770</v>
      </c>
      <c r="M395" s="31">
        <v>0.95923000000000003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222</v>
      </c>
      <c r="D396" s="38">
        <v>221.1</v>
      </c>
      <c r="E396" s="38">
        <v>215</v>
      </c>
      <c r="F396" s="38">
        <v>208</v>
      </c>
      <c r="G396" s="38">
        <v>201.9</v>
      </c>
      <c r="H396" s="38">
        <v>228.1</v>
      </c>
      <c r="I396" s="38">
        <v>234.19999999999996</v>
      </c>
      <c r="J396" s="38">
        <v>241.2</v>
      </c>
      <c r="K396" s="31">
        <v>227.2</v>
      </c>
      <c r="L396" s="31">
        <v>214.1</v>
      </c>
      <c r="M396" s="31">
        <v>376.90744000000001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172.95</v>
      </c>
      <c r="D397" s="38">
        <v>170.31666666666669</v>
      </c>
      <c r="E397" s="38">
        <v>164.98333333333338</v>
      </c>
      <c r="F397" s="38">
        <v>157.01666666666668</v>
      </c>
      <c r="G397" s="38">
        <v>151.68333333333337</v>
      </c>
      <c r="H397" s="38">
        <v>178.28333333333339</v>
      </c>
      <c r="I397" s="38">
        <v>183.6166666666667</v>
      </c>
      <c r="J397" s="38">
        <v>191.5833333333334</v>
      </c>
      <c r="K397" s="31">
        <v>175.65</v>
      </c>
      <c r="L397" s="31">
        <v>162.35</v>
      </c>
      <c r="M397" s="31">
        <v>378.80425000000002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180.85</v>
      </c>
      <c r="D398" s="38">
        <v>180.91666666666666</v>
      </c>
      <c r="E398" s="38">
        <v>178.83333333333331</v>
      </c>
      <c r="F398" s="38">
        <v>176.81666666666666</v>
      </c>
      <c r="G398" s="38">
        <v>174.73333333333332</v>
      </c>
      <c r="H398" s="38">
        <v>182.93333333333331</v>
      </c>
      <c r="I398" s="38">
        <v>185.01666666666662</v>
      </c>
      <c r="J398" s="38">
        <v>187.0333333333333</v>
      </c>
      <c r="K398" s="31">
        <v>183</v>
      </c>
      <c r="L398" s="31">
        <v>178.9</v>
      </c>
      <c r="M398" s="31">
        <v>11.18641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948.5</v>
      </c>
      <c r="D399" s="38">
        <v>940.06666666666661</v>
      </c>
      <c r="E399" s="38">
        <v>920.73333333333323</v>
      </c>
      <c r="F399" s="38">
        <v>892.96666666666658</v>
      </c>
      <c r="G399" s="38">
        <v>873.63333333333321</v>
      </c>
      <c r="H399" s="38">
        <v>967.83333333333326</v>
      </c>
      <c r="I399" s="38">
        <v>987.16666666666674</v>
      </c>
      <c r="J399" s="38">
        <v>1014.9333333333333</v>
      </c>
      <c r="K399" s="31">
        <v>959.4</v>
      </c>
      <c r="L399" s="31">
        <v>912.3</v>
      </c>
      <c r="M399" s="31">
        <v>3.06725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2487.4</v>
      </c>
      <c r="D400" s="38">
        <v>2490.5500000000002</v>
      </c>
      <c r="E400" s="38">
        <v>2466.1500000000005</v>
      </c>
      <c r="F400" s="38">
        <v>2444.9000000000005</v>
      </c>
      <c r="G400" s="38">
        <v>2420.5000000000009</v>
      </c>
      <c r="H400" s="38">
        <v>2511.8000000000002</v>
      </c>
      <c r="I400" s="38">
        <v>2536.1999999999998</v>
      </c>
      <c r="J400" s="38">
        <v>2557.4499999999998</v>
      </c>
      <c r="K400" s="31">
        <v>2514.9499999999998</v>
      </c>
      <c r="L400" s="31">
        <v>2469.3000000000002</v>
      </c>
      <c r="M400" s="31">
        <v>118.63933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112.15</v>
      </c>
      <c r="D401" s="38">
        <v>112.41666666666667</v>
      </c>
      <c r="E401" s="38">
        <v>110.93333333333334</v>
      </c>
      <c r="F401" s="38">
        <v>109.71666666666667</v>
      </c>
      <c r="G401" s="38">
        <v>108.23333333333333</v>
      </c>
      <c r="H401" s="38">
        <v>113.63333333333334</v>
      </c>
      <c r="I401" s="38">
        <v>115.11666666666666</v>
      </c>
      <c r="J401" s="38">
        <v>116.33333333333334</v>
      </c>
      <c r="K401" s="31">
        <v>113.9</v>
      </c>
      <c r="L401" s="31">
        <v>111.2</v>
      </c>
      <c r="M401" s="31">
        <v>6.02799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621.04999999999995</v>
      </c>
      <c r="D402" s="38">
        <v>618.08333333333337</v>
      </c>
      <c r="E402" s="38">
        <v>611.16666666666674</v>
      </c>
      <c r="F402" s="38">
        <v>601.28333333333342</v>
      </c>
      <c r="G402" s="38">
        <v>594.36666666666679</v>
      </c>
      <c r="H402" s="38">
        <v>627.9666666666667</v>
      </c>
      <c r="I402" s="38">
        <v>634.88333333333344</v>
      </c>
      <c r="J402" s="38">
        <v>644.76666666666665</v>
      </c>
      <c r="K402" s="31">
        <v>625</v>
      </c>
      <c r="L402" s="31">
        <v>608.20000000000005</v>
      </c>
      <c r="M402" s="31">
        <v>5.2478600000000002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485.9</v>
      </c>
      <c r="D403" s="38">
        <v>481.66666666666669</v>
      </c>
      <c r="E403" s="38">
        <v>461.33333333333337</v>
      </c>
      <c r="F403" s="38">
        <v>436.76666666666671</v>
      </c>
      <c r="G403" s="38">
        <v>416.43333333333339</v>
      </c>
      <c r="H403" s="38">
        <v>506.23333333333335</v>
      </c>
      <c r="I403" s="38">
        <v>526.56666666666672</v>
      </c>
      <c r="J403" s="38">
        <v>551.13333333333333</v>
      </c>
      <c r="K403" s="31">
        <v>502</v>
      </c>
      <c r="L403" s="31">
        <v>457.1</v>
      </c>
      <c r="M403" s="31">
        <v>108.04906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884.05</v>
      </c>
      <c r="D404" s="38">
        <v>877.9666666666667</v>
      </c>
      <c r="E404" s="38">
        <v>865.33333333333337</v>
      </c>
      <c r="F404" s="38">
        <v>846.61666666666667</v>
      </c>
      <c r="G404" s="38">
        <v>833.98333333333335</v>
      </c>
      <c r="H404" s="38">
        <v>896.68333333333339</v>
      </c>
      <c r="I404" s="38">
        <v>909.31666666666661</v>
      </c>
      <c r="J404" s="38">
        <v>928.03333333333342</v>
      </c>
      <c r="K404" s="31">
        <v>890.6</v>
      </c>
      <c r="L404" s="31">
        <v>859.25</v>
      </c>
      <c r="M404" s="31">
        <v>0.99756999999999996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1490.7</v>
      </c>
      <c r="D405" s="38">
        <v>1493.7</v>
      </c>
      <c r="E405" s="38">
        <v>1482</v>
      </c>
      <c r="F405" s="38">
        <v>1473.3</v>
      </c>
      <c r="G405" s="38">
        <v>1461.6</v>
      </c>
      <c r="H405" s="38">
        <v>1502.4</v>
      </c>
      <c r="I405" s="38">
        <v>1514.1000000000004</v>
      </c>
      <c r="J405" s="38">
        <v>1522.8000000000002</v>
      </c>
      <c r="K405" s="31">
        <v>1505.4</v>
      </c>
      <c r="L405" s="31">
        <v>1485</v>
      </c>
      <c r="M405" s="31">
        <v>2.0836899999999998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97.05</v>
      </c>
      <c r="D406" s="38">
        <v>97</v>
      </c>
      <c r="E406" s="38">
        <v>96.6</v>
      </c>
      <c r="F406" s="38">
        <v>96.149999999999991</v>
      </c>
      <c r="G406" s="38">
        <v>95.749999999999986</v>
      </c>
      <c r="H406" s="38">
        <v>97.45</v>
      </c>
      <c r="I406" s="38">
        <v>97.850000000000009</v>
      </c>
      <c r="J406" s="38">
        <v>98.300000000000011</v>
      </c>
      <c r="K406" s="31">
        <v>97.4</v>
      </c>
      <c r="L406" s="31">
        <v>96.55</v>
      </c>
      <c r="M406" s="31">
        <v>91.530079999999998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6911.45</v>
      </c>
      <c r="D407" s="38">
        <v>6915.2</v>
      </c>
      <c r="E407" s="38">
        <v>6886.2999999999993</v>
      </c>
      <c r="F407" s="38">
        <v>6861.15</v>
      </c>
      <c r="G407" s="38">
        <v>6832.2499999999991</v>
      </c>
      <c r="H407" s="38">
        <v>6940.3499999999995</v>
      </c>
      <c r="I407" s="38">
        <v>6969.2499999999991</v>
      </c>
      <c r="J407" s="38">
        <v>6994.4</v>
      </c>
      <c r="K407" s="31">
        <v>6944.1</v>
      </c>
      <c r="L407" s="31">
        <v>6890.05</v>
      </c>
      <c r="M407" s="31">
        <v>0.23669999999999999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1423.75</v>
      </c>
      <c r="D408" s="38">
        <v>1426.5833333333333</v>
      </c>
      <c r="E408" s="38">
        <v>1415.2166666666665</v>
      </c>
      <c r="F408" s="38">
        <v>1406.6833333333332</v>
      </c>
      <c r="G408" s="38">
        <v>1395.3166666666664</v>
      </c>
      <c r="H408" s="38">
        <v>1435.1166666666666</v>
      </c>
      <c r="I408" s="38">
        <v>1446.4833333333333</v>
      </c>
      <c r="J408" s="38">
        <v>1455.0166666666667</v>
      </c>
      <c r="K408" s="31">
        <v>1437.95</v>
      </c>
      <c r="L408" s="31">
        <v>1418.05</v>
      </c>
      <c r="M408" s="31">
        <v>0.29036000000000001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859.8</v>
      </c>
      <c r="D409" s="38">
        <v>856.38333333333321</v>
      </c>
      <c r="E409" s="38">
        <v>849.46666666666647</v>
      </c>
      <c r="F409" s="38">
        <v>839.13333333333321</v>
      </c>
      <c r="G409" s="38">
        <v>832.21666666666647</v>
      </c>
      <c r="H409" s="38">
        <v>866.71666666666647</v>
      </c>
      <c r="I409" s="38">
        <v>873.63333333333321</v>
      </c>
      <c r="J409" s="38">
        <v>883.96666666666647</v>
      </c>
      <c r="K409" s="31">
        <v>863.3</v>
      </c>
      <c r="L409" s="31">
        <v>846.05</v>
      </c>
      <c r="M409" s="31">
        <v>14.29401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1317.15</v>
      </c>
      <c r="D410" s="38">
        <v>1309.8166666666668</v>
      </c>
      <c r="E410" s="38">
        <v>1295.2333333333336</v>
      </c>
      <c r="F410" s="38">
        <v>1273.3166666666668</v>
      </c>
      <c r="G410" s="38">
        <v>1258.7333333333336</v>
      </c>
      <c r="H410" s="38">
        <v>1331.7333333333336</v>
      </c>
      <c r="I410" s="38">
        <v>1346.3166666666671</v>
      </c>
      <c r="J410" s="38">
        <v>1368.2333333333336</v>
      </c>
      <c r="K410" s="31">
        <v>1324.4</v>
      </c>
      <c r="L410" s="31">
        <v>1287.9000000000001</v>
      </c>
      <c r="M410" s="31">
        <v>11.83272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3171.95</v>
      </c>
      <c r="D411" s="38">
        <v>3161.65</v>
      </c>
      <c r="E411" s="38">
        <v>3129.25</v>
      </c>
      <c r="F411" s="38">
        <v>3086.5499999999997</v>
      </c>
      <c r="G411" s="38">
        <v>3054.1499999999996</v>
      </c>
      <c r="H411" s="38">
        <v>3204.3500000000004</v>
      </c>
      <c r="I411" s="38">
        <v>3236.7500000000009</v>
      </c>
      <c r="J411" s="38">
        <v>3279.4500000000007</v>
      </c>
      <c r="K411" s="31">
        <v>3194.05</v>
      </c>
      <c r="L411" s="31">
        <v>3118.95</v>
      </c>
      <c r="M411" s="31">
        <v>0.95059000000000005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481.35</v>
      </c>
      <c r="D412" s="38">
        <v>496.41666666666669</v>
      </c>
      <c r="E412" s="38">
        <v>454.93333333333339</v>
      </c>
      <c r="F412" s="38">
        <v>428.51666666666671</v>
      </c>
      <c r="G412" s="38">
        <v>387.03333333333342</v>
      </c>
      <c r="H412" s="38">
        <v>522.83333333333337</v>
      </c>
      <c r="I412" s="38">
        <v>564.31666666666661</v>
      </c>
      <c r="J412" s="38">
        <v>590.73333333333335</v>
      </c>
      <c r="K412" s="31">
        <v>537.9</v>
      </c>
      <c r="L412" s="31">
        <v>470</v>
      </c>
      <c r="M412" s="31">
        <v>16.69106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763.45</v>
      </c>
      <c r="D413" s="38">
        <v>769.43333333333339</v>
      </c>
      <c r="E413" s="38">
        <v>750.01666666666677</v>
      </c>
      <c r="F413" s="38">
        <v>736.58333333333337</v>
      </c>
      <c r="G413" s="38">
        <v>717.16666666666674</v>
      </c>
      <c r="H413" s="38">
        <v>782.86666666666679</v>
      </c>
      <c r="I413" s="38">
        <v>802.2833333333333</v>
      </c>
      <c r="J413" s="38">
        <v>815.71666666666681</v>
      </c>
      <c r="K413" s="31">
        <v>788.85</v>
      </c>
      <c r="L413" s="31">
        <v>756</v>
      </c>
      <c r="M413" s="31">
        <v>0.33404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23237</v>
      </c>
      <c r="D414" s="38">
        <v>23216.5</v>
      </c>
      <c r="E414" s="38">
        <v>23110.7</v>
      </c>
      <c r="F414" s="38">
        <v>22984.400000000001</v>
      </c>
      <c r="G414" s="38">
        <v>22878.600000000002</v>
      </c>
      <c r="H414" s="38">
        <v>23342.799999999999</v>
      </c>
      <c r="I414" s="38">
        <v>23448.600000000002</v>
      </c>
      <c r="J414" s="38">
        <v>23574.899999999998</v>
      </c>
      <c r="K414" s="31">
        <v>23322.3</v>
      </c>
      <c r="L414" s="31">
        <v>23090.2</v>
      </c>
      <c r="M414" s="31">
        <v>0.35964000000000002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47.4</v>
      </c>
      <c r="D415" s="38">
        <v>47.683333333333337</v>
      </c>
      <c r="E415" s="38">
        <v>46.716666666666676</v>
      </c>
      <c r="F415" s="38">
        <v>46.033333333333339</v>
      </c>
      <c r="G415" s="38">
        <v>45.066666666666677</v>
      </c>
      <c r="H415" s="38">
        <v>48.366666666666674</v>
      </c>
      <c r="I415" s="38">
        <v>49.333333333333343</v>
      </c>
      <c r="J415" s="38">
        <v>50.016666666666673</v>
      </c>
      <c r="K415" s="31">
        <v>48.65</v>
      </c>
      <c r="L415" s="31">
        <v>47</v>
      </c>
      <c r="M415" s="31">
        <v>334.06481000000002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1796.3</v>
      </c>
      <c r="D416" s="38">
        <v>1808.0833333333333</v>
      </c>
      <c r="E416" s="38">
        <v>1768.2166666666665</v>
      </c>
      <c r="F416" s="38">
        <v>1740.1333333333332</v>
      </c>
      <c r="G416" s="38">
        <v>1700.2666666666664</v>
      </c>
      <c r="H416" s="38">
        <v>1836.1666666666665</v>
      </c>
      <c r="I416" s="38">
        <v>1876.0333333333333</v>
      </c>
      <c r="J416" s="38">
        <v>1904.1166666666666</v>
      </c>
      <c r="K416" s="31">
        <v>1847.95</v>
      </c>
      <c r="L416" s="31">
        <v>1780</v>
      </c>
      <c r="M416" s="31">
        <v>60.300980000000003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395.05</v>
      </c>
      <c r="D417" s="38">
        <v>392.36666666666662</v>
      </c>
      <c r="E417" s="38">
        <v>385.73333333333323</v>
      </c>
      <c r="F417" s="38">
        <v>376.41666666666663</v>
      </c>
      <c r="G417" s="38">
        <v>369.78333333333325</v>
      </c>
      <c r="H417" s="38">
        <v>401.68333333333322</v>
      </c>
      <c r="I417" s="38">
        <v>408.31666666666655</v>
      </c>
      <c r="J417" s="38">
        <v>417.63333333333321</v>
      </c>
      <c r="K417" s="31">
        <v>399</v>
      </c>
      <c r="L417" s="31">
        <v>383.05</v>
      </c>
      <c r="M417" s="31">
        <v>5.1080699999999997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3694.9</v>
      </c>
      <c r="D418" s="38">
        <v>3670.5166666666664</v>
      </c>
      <c r="E418" s="38">
        <v>3629.4333333333329</v>
      </c>
      <c r="F418" s="38">
        <v>3563.9666666666667</v>
      </c>
      <c r="G418" s="38">
        <v>3522.8833333333332</v>
      </c>
      <c r="H418" s="38">
        <v>3735.9833333333327</v>
      </c>
      <c r="I418" s="38">
        <v>3777.0666666666666</v>
      </c>
      <c r="J418" s="38">
        <v>3842.5333333333324</v>
      </c>
      <c r="K418" s="31">
        <v>3711.6</v>
      </c>
      <c r="L418" s="31">
        <v>3605.05</v>
      </c>
      <c r="M418" s="31">
        <v>2.7512699999999999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57.1</v>
      </c>
      <c r="D419" s="38">
        <v>56.65</v>
      </c>
      <c r="E419" s="38">
        <v>53.55</v>
      </c>
      <c r="F419" s="38">
        <v>50</v>
      </c>
      <c r="G419" s="38">
        <v>46.9</v>
      </c>
      <c r="H419" s="38">
        <v>60.199999999999996</v>
      </c>
      <c r="I419" s="38">
        <v>63.300000000000004</v>
      </c>
      <c r="J419" s="38">
        <v>66.849999999999994</v>
      </c>
      <c r="K419" s="31">
        <v>59.75</v>
      </c>
      <c r="L419" s="31">
        <v>53.1</v>
      </c>
      <c r="M419" s="31">
        <v>1279.4657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5237.3999999999996</v>
      </c>
      <c r="D420" s="38">
        <v>5238</v>
      </c>
      <c r="E420" s="38">
        <v>5186.45</v>
      </c>
      <c r="F420" s="38">
        <v>5135.5</v>
      </c>
      <c r="G420" s="38">
        <v>5083.95</v>
      </c>
      <c r="H420" s="38">
        <v>5288.95</v>
      </c>
      <c r="I420" s="38">
        <v>5340.4999999999991</v>
      </c>
      <c r="J420" s="38">
        <v>5391.45</v>
      </c>
      <c r="K420" s="31">
        <v>5289.55</v>
      </c>
      <c r="L420" s="31">
        <v>5187.05</v>
      </c>
      <c r="M420" s="31">
        <v>0.10675999999999999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555.65</v>
      </c>
      <c r="D421" s="38">
        <v>559.31666666666661</v>
      </c>
      <c r="E421" s="38">
        <v>551.33333333333326</v>
      </c>
      <c r="F421" s="38">
        <v>547.01666666666665</v>
      </c>
      <c r="G421" s="38">
        <v>539.0333333333333</v>
      </c>
      <c r="H421" s="38">
        <v>563.63333333333321</v>
      </c>
      <c r="I421" s="38">
        <v>571.61666666666656</v>
      </c>
      <c r="J421" s="38">
        <v>575.93333333333317</v>
      </c>
      <c r="K421" s="31">
        <v>567.29999999999995</v>
      </c>
      <c r="L421" s="31">
        <v>555</v>
      </c>
      <c r="M421" s="31">
        <v>1.57291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3764.35</v>
      </c>
      <c r="D422" s="38">
        <v>3760.8000000000006</v>
      </c>
      <c r="E422" s="38">
        <v>3710.6000000000013</v>
      </c>
      <c r="F422" s="38">
        <v>3656.8500000000008</v>
      </c>
      <c r="G422" s="38">
        <v>3606.6500000000015</v>
      </c>
      <c r="H422" s="38">
        <v>3814.5500000000011</v>
      </c>
      <c r="I422" s="38">
        <v>3864.7500000000009</v>
      </c>
      <c r="J422" s="38">
        <v>3918.5000000000009</v>
      </c>
      <c r="K422" s="31">
        <v>3811</v>
      </c>
      <c r="L422" s="31">
        <v>3707.05</v>
      </c>
      <c r="M422" s="31">
        <v>0.31176999999999999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580.79999999999995</v>
      </c>
      <c r="D423" s="38">
        <v>576.66666666666663</v>
      </c>
      <c r="E423" s="38">
        <v>570.13333333333321</v>
      </c>
      <c r="F423" s="38">
        <v>559.46666666666658</v>
      </c>
      <c r="G423" s="38">
        <v>552.93333333333317</v>
      </c>
      <c r="H423" s="38">
        <v>587.33333333333326</v>
      </c>
      <c r="I423" s="38">
        <v>593.86666666666679</v>
      </c>
      <c r="J423" s="38">
        <v>604.5333333333333</v>
      </c>
      <c r="K423" s="31">
        <v>583.20000000000005</v>
      </c>
      <c r="L423" s="31">
        <v>566</v>
      </c>
      <c r="M423" s="31">
        <v>23.986969999999999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1042.1500000000001</v>
      </c>
      <c r="D424" s="38">
        <v>1046.1000000000001</v>
      </c>
      <c r="E424" s="38">
        <v>1032.7500000000002</v>
      </c>
      <c r="F424" s="38">
        <v>1023.3500000000001</v>
      </c>
      <c r="G424" s="38">
        <v>1010.0000000000002</v>
      </c>
      <c r="H424" s="38">
        <v>1055.5000000000002</v>
      </c>
      <c r="I424" s="38">
        <v>1068.8500000000001</v>
      </c>
      <c r="J424" s="38">
        <v>1078.2500000000002</v>
      </c>
      <c r="K424" s="31">
        <v>1059.45</v>
      </c>
      <c r="L424" s="31">
        <v>1036.7</v>
      </c>
      <c r="M424" s="31">
        <v>2.3567800000000001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2144.35</v>
      </c>
      <c r="D425" s="38">
        <v>2168.6333333333337</v>
      </c>
      <c r="E425" s="38">
        <v>2107.0166666666673</v>
      </c>
      <c r="F425" s="38">
        <v>2069.6833333333338</v>
      </c>
      <c r="G425" s="38">
        <v>2008.0666666666675</v>
      </c>
      <c r="H425" s="38">
        <v>2205.9666666666672</v>
      </c>
      <c r="I425" s="38">
        <v>2267.583333333333</v>
      </c>
      <c r="J425" s="38">
        <v>2304.916666666667</v>
      </c>
      <c r="K425" s="31">
        <v>2230.25</v>
      </c>
      <c r="L425" s="31">
        <v>2131.3000000000002</v>
      </c>
      <c r="M425" s="31">
        <v>18.84393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648</v>
      </c>
      <c r="D426" s="38">
        <v>649.71666666666658</v>
      </c>
      <c r="E426" s="38">
        <v>639.33333333333314</v>
      </c>
      <c r="F426" s="38">
        <v>630.66666666666652</v>
      </c>
      <c r="G426" s="38">
        <v>620.28333333333308</v>
      </c>
      <c r="H426" s="38">
        <v>658.38333333333321</v>
      </c>
      <c r="I426" s="38">
        <v>668.76666666666665</v>
      </c>
      <c r="J426" s="38">
        <v>677.43333333333328</v>
      </c>
      <c r="K426" s="31">
        <v>660.1</v>
      </c>
      <c r="L426" s="31">
        <v>641.04999999999995</v>
      </c>
      <c r="M426" s="31">
        <v>8.6328499999999995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617.65</v>
      </c>
      <c r="D427" s="38">
        <v>617.94999999999993</v>
      </c>
      <c r="E427" s="38">
        <v>613.99999999999989</v>
      </c>
      <c r="F427" s="38">
        <v>610.34999999999991</v>
      </c>
      <c r="G427" s="38">
        <v>606.39999999999986</v>
      </c>
      <c r="H427" s="38">
        <v>621.59999999999991</v>
      </c>
      <c r="I427" s="38">
        <v>625.54999999999995</v>
      </c>
      <c r="J427" s="38">
        <v>629.19999999999993</v>
      </c>
      <c r="K427" s="31">
        <v>621.9</v>
      </c>
      <c r="L427" s="31">
        <v>614.29999999999995</v>
      </c>
      <c r="M427" s="31">
        <v>117.56364000000001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89.9</v>
      </c>
      <c r="D428" s="38">
        <v>89.833333333333329</v>
      </c>
      <c r="E428" s="38">
        <v>89.266666666666652</v>
      </c>
      <c r="F428" s="38">
        <v>88.633333333333326</v>
      </c>
      <c r="G428" s="38">
        <v>88.066666666666649</v>
      </c>
      <c r="H428" s="38">
        <v>90.466666666666654</v>
      </c>
      <c r="I428" s="38">
        <v>91.033333333333346</v>
      </c>
      <c r="J428" s="38">
        <v>91.666666666666657</v>
      </c>
      <c r="K428" s="31">
        <v>90.4</v>
      </c>
      <c r="L428" s="31">
        <v>89.2</v>
      </c>
      <c r="M428" s="31">
        <v>86.314350000000005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364.7</v>
      </c>
      <c r="D429" s="38">
        <v>363.4666666666667</v>
      </c>
      <c r="E429" s="38">
        <v>359.63333333333338</v>
      </c>
      <c r="F429" s="38">
        <v>354.56666666666666</v>
      </c>
      <c r="G429" s="38">
        <v>350.73333333333335</v>
      </c>
      <c r="H429" s="38">
        <v>368.53333333333342</v>
      </c>
      <c r="I429" s="38">
        <v>372.36666666666667</v>
      </c>
      <c r="J429" s="38">
        <v>377.43333333333345</v>
      </c>
      <c r="K429" s="31">
        <v>367.3</v>
      </c>
      <c r="L429" s="31">
        <v>358.4</v>
      </c>
      <c r="M429" s="31">
        <v>13.76482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149.44999999999999</v>
      </c>
      <c r="D430" s="38">
        <v>150.35</v>
      </c>
      <c r="E430" s="38">
        <v>148.25</v>
      </c>
      <c r="F430" s="38">
        <v>147.05000000000001</v>
      </c>
      <c r="G430" s="38">
        <v>144.95000000000002</v>
      </c>
      <c r="H430" s="38">
        <v>151.54999999999998</v>
      </c>
      <c r="I430" s="38">
        <v>153.64999999999995</v>
      </c>
      <c r="J430" s="38">
        <v>154.84999999999997</v>
      </c>
      <c r="K430" s="31">
        <v>152.44999999999999</v>
      </c>
      <c r="L430" s="31">
        <v>149.15</v>
      </c>
      <c r="M430" s="31">
        <v>13.11473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411.15</v>
      </c>
      <c r="D431" s="38">
        <v>412.11666666666662</v>
      </c>
      <c r="E431" s="38">
        <v>408.08333333333326</v>
      </c>
      <c r="F431" s="38">
        <v>405.01666666666665</v>
      </c>
      <c r="G431" s="38">
        <v>400.98333333333329</v>
      </c>
      <c r="H431" s="38">
        <v>415.18333333333322</v>
      </c>
      <c r="I431" s="38">
        <v>419.21666666666664</v>
      </c>
      <c r="J431" s="38">
        <v>422.28333333333319</v>
      </c>
      <c r="K431" s="31">
        <v>416.15</v>
      </c>
      <c r="L431" s="31">
        <v>409.05</v>
      </c>
      <c r="M431" s="31">
        <v>1.44051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227.15</v>
      </c>
      <c r="D432" s="38">
        <v>228.5</v>
      </c>
      <c r="E432" s="38">
        <v>224</v>
      </c>
      <c r="F432" s="38">
        <v>220.85</v>
      </c>
      <c r="G432" s="38">
        <v>216.35</v>
      </c>
      <c r="H432" s="38">
        <v>231.65</v>
      </c>
      <c r="I432" s="38">
        <v>236.15</v>
      </c>
      <c r="J432" s="38">
        <v>239.3</v>
      </c>
      <c r="K432" s="31">
        <v>233</v>
      </c>
      <c r="L432" s="31">
        <v>225.35</v>
      </c>
      <c r="M432" s="31">
        <v>5.2329299999999996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1100.4000000000001</v>
      </c>
      <c r="D433" s="38">
        <v>1100.0833333333333</v>
      </c>
      <c r="E433" s="38">
        <v>1092.8166666666666</v>
      </c>
      <c r="F433" s="38">
        <v>1085.2333333333333</v>
      </c>
      <c r="G433" s="38">
        <v>1077.9666666666667</v>
      </c>
      <c r="H433" s="38">
        <v>1107.6666666666665</v>
      </c>
      <c r="I433" s="38">
        <v>1114.9333333333334</v>
      </c>
      <c r="J433" s="38">
        <v>1122.5166666666664</v>
      </c>
      <c r="K433" s="31">
        <v>1107.3499999999999</v>
      </c>
      <c r="L433" s="31">
        <v>1092.5</v>
      </c>
      <c r="M433" s="31">
        <v>21.300360000000001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541.29999999999995</v>
      </c>
      <c r="D434" s="38">
        <v>535.69999999999993</v>
      </c>
      <c r="E434" s="38">
        <v>526.59999999999991</v>
      </c>
      <c r="F434" s="38">
        <v>511.9</v>
      </c>
      <c r="G434" s="38">
        <v>502.79999999999995</v>
      </c>
      <c r="H434" s="38">
        <v>550.39999999999986</v>
      </c>
      <c r="I434" s="38">
        <v>559.5</v>
      </c>
      <c r="J434" s="38">
        <v>574.19999999999982</v>
      </c>
      <c r="K434" s="31">
        <v>544.79999999999995</v>
      </c>
      <c r="L434" s="31">
        <v>521</v>
      </c>
      <c r="M434" s="31">
        <v>18.772690000000001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2590.3000000000002</v>
      </c>
      <c r="D435" s="38">
        <v>2591.5000000000005</v>
      </c>
      <c r="E435" s="38">
        <v>2553.3500000000008</v>
      </c>
      <c r="F435" s="38">
        <v>2516.4000000000005</v>
      </c>
      <c r="G435" s="38">
        <v>2478.2500000000009</v>
      </c>
      <c r="H435" s="38">
        <v>2628.4500000000007</v>
      </c>
      <c r="I435" s="38">
        <v>2666.6000000000004</v>
      </c>
      <c r="J435" s="38">
        <v>2703.5500000000006</v>
      </c>
      <c r="K435" s="31">
        <v>2629.65</v>
      </c>
      <c r="L435" s="31">
        <v>2554.5500000000002</v>
      </c>
      <c r="M435" s="31">
        <v>0.61456999999999995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1198.3</v>
      </c>
      <c r="D436" s="38">
        <v>1203.5</v>
      </c>
      <c r="E436" s="38">
        <v>1168</v>
      </c>
      <c r="F436" s="38">
        <v>1137.7</v>
      </c>
      <c r="G436" s="38">
        <v>1102.2</v>
      </c>
      <c r="H436" s="38">
        <v>1233.8</v>
      </c>
      <c r="I436" s="38">
        <v>1269.3</v>
      </c>
      <c r="J436" s="38">
        <v>1299.5999999999999</v>
      </c>
      <c r="K436" s="31">
        <v>1239</v>
      </c>
      <c r="L436" s="31">
        <v>1173.2</v>
      </c>
      <c r="M436" s="31">
        <v>0.67734000000000005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369.35</v>
      </c>
      <c r="D437" s="38">
        <v>372.93333333333334</v>
      </c>
      <c r="E437" s="38">
        <v>363.41666666666669</v>
      </c>
      <c r="F437" s="38">
        <v>357.48333333333335</v>
      </c>
      <c r="G437" s="38">
        <v>347.9666666666667</v>
      </c>
      <c r="H437" s="38">
        <v>378.86666666666667</v>
      </c>
      <c r="I437" s="38">
        <v>388.38333333333333</v>
      </c>
      <c r="J437" s="38">
        <v>394.31666666666666</v>
      </c>
      <c r="K437" s="31">
        <v>382.45</v>
      </c>
      <c r="L437" s="31">
        <v>367</v>
      </c>
      <c r="M437" s="31">
        <v>10.598280000000001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436.15</v>
      </c>
      <c r="D438" s="38">
        <v>433.88333333333338</v>
      </c>
      <c r="E438" s="38">
        <v>428.26666666666677</v>
      </c>
      <c r="F438" s="38">
        <v>420.38333333333338</v>
      </c>
      <c r="G438" s="38">
        <v>414.76666666666677</v>
      </c>
      <c r="H438" s="38">
        <v>441.76666666666677</v>
      </c>
      <c r="I438" s="38">
        <v>447.38333333333344</v>
      </c>
      <c r="J438" s="38">
        <v>455.26666666666677</v>
      </c>
      <c r="K438" s="31">
        <v>439.5</v>
      </c>
      <c r="L438" s="31">
        <v>426</v>
      </c>
      <c r="M438" s="31">
        <v>3.00753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3638.1</v>
      </c>
      <c r="D439" s="38">
        <v>3605.9166666666665</v>
      </c>
      <c r="E439" s="38">
        <v>3493.8833333333332</v>
      </c>
      <c r="F439" s="38">
        <v>3349.6666666666665</v>
      </c>
      <c r="G439" s="38">
        <v>3237.6333333333332</v>
      </c>
      <c r="H439" s="38">
        <v>3750.1333333333332</v>
      </c>
      <c r="I439" s="38">
        <v>3862.166666666667</v>
      </c>
      <c r="J439" s="38">
        <v>4006.3833333333332</v>
      </c>
      <c r="K439" s="31">
        <v>3717.95</v>
      </c>
      <c r="L439" s="31">
        <v>3461.7</v>
      </c>
      <c r="M439" s="31">
        <v>3.42679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483.5</v>
      </c>
      <c r="D440" s="38">
        <v>482.48333333333335</v>
      </c>
      <c r="E440" s="38">
        <v>481.01666666666671</v>
      </c>
      <c r="F440" s="38">
        <v>478.53333333333336</v>
      </c>
      <c r="G440" s="38">
        <v>477.06666666666672</v>
      </c>
      <c r="H440" s="38">
        <v>484.9666666666667</v>
      </c>
      <c r="I440" s="38">
        <v>486.43333333333339</v>
      </c>
      <c r="J440" s="38">
        <v>488.91666666666669</v>
      </c>
      <c r="K440" s="31">
        <v>483.95</v>
      </c>
      <c r="L440" s="31">
        <v>480</v>
      </c>
      <c r="M440" s="31">
        <v>2.28538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20</v>
      </c>
      <c r="D441" s="38">
        <v>19.916666666666668</v>
      </c>
      <c r="E441" s="38">
        <v>19.283333333333335</v>
      </c>
      <c r="F441" s="38">
        <v>18.566666666666666</v>
      </c>
      <c r="G441" s="38">
        <v>17.933333333333334</v>
      </c>
      <c r="H441" s="38">
        <v>20.633333333333336</v>
      </c>
      <c r="I441" s="38">
        <v>21.266666666666669</v>
      </c>
      <c r="J441" s="38">
        <v>21.983333333333338</v>
      </c>
      <c r="K441" s="31">
        <v>20.55</v>
      </c>
      <c r="L441" s="31">
        <v>19.2</v>
      </c>
      <c r="M441" s="31">
        <v>5179.4481900000001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227.8</v>
      </c>
      <c r="D442" s="38">
        <v>228.75</v>
      </c>
      <c r="E442" s="38">
        <v>225.6</v>
      </c>
      <c r="F442" s="38">
        <v>223.4</v>
      </c>
      <c r="G442" s="38">
        <v>220.25</v>
      </c>
      <c r="H442" s="38">
        <v>230.95</v>
      </c>
      <c r="I442" s="38">
        <v>234.09999999999997</v>
      </c>
      <c r="J442" s="38">
        <v>236.29999999999998</v>
      </c>
      <c r="K442" s="31">
        <v>231.9</v>
      </c>
      <c r="L442" s="31">
        <v>226.55</v>
      </c>
      <c r="M442" s="31">
        <v>3.1589299999999998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773.25</v>
      </c>
      <c r="D443" s="38">
        <v>775.88333333333333</v>
      </c>
      <c r="E443" s="38">
        <v>768.36666666666667</v>
      </c>
      <c r="F443" s="38">
        <v>763.48333333333335</v>
      </c>
      <c r="G443" s="38">
        <v>755.9666666666667</v>
      </c>
      <c r="H443" s="38">
        <v>780.76666666666665</v>
      </c>
      <c r="I443" s="38">
        <v>788.2833333333333</v>
      </c>
      <c r="J443" s="38">
        <v>793.16666666666663</v>
      </c>
      <c r="K443" s="31">
        <v>783.4</v>
      </c>
      <c r="L443" s="31">
        <v>771</v>
      </c>
      <c r="M443" s="31">
        <v>2.95804</v>
      </c>
      <c r="N443" s="1"/>
      <c r="O443" s="1"/>
    </row>
    <row r="444" spans="1:15" ht="12.75" customHeight="1">
      <c r="A444" s="33">
        <v>434</v>
      </c>
      <c r="B444" s="58" t="s">
        <v>891</v>
      </c>
      <c r="C444" s="31">
        <v>439.8</v>
      </c>
      <c r="D444" s="38">
        <v>438.64999999999992</v>
      </c>
      <c r="E444" s="38">
        <v>433.29999999999984</v>
      </c>
      <c r="F444" s="38">
        <v>426.7999999999999</v>
      </c>
      <c r="G444" s="38">
        <v>421.44999999999982</v>
      </c>
      <c r="H444" s="38">
        <v>445.14999999999986</v>
      </c>
      <c r="I444" s="38">
        <v>450.49999999999989</v>
      </c>
      <c r="J444" s="38">
        <v>456.99999999999989</v>
      </c>
      <c r="K444" s="31">
        <v>444</v>
      </c>
      <c r="L444" s="31">
        <v>432.15</v>
      </c>
      <c r="M444" s="31">
        <v>6.0460799999999999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1274.55</v>
      </c>
      <c r="D445" s="38">
        <v>1271.1666666666667</v>
      </c>
      <c r="E445" s="38">
        <v>1224.3833333333334</v>
      </c>
      <c r="F445" s="38">
        <v>1174.2166666666667</v>
      </c>
      <c r="G445" s="38">
        <v>1127.4333333333334</v>
      </c>
      <c r="H445" s="38">
        <v>1321.3333333333335</v>
      </c>
      <c r="I445" s="38">
        <v>1368.1166666666668</v>
      </c>
      <c r="J445" s="38">
        <v>1418.2833333333335</v>
      </c>
      <c r="K445" s="31">
        <v>1317.95</v>
      </c>
      <c r="L445" s="31">
        <v>1221</v>
      </c>
      <c r="M445" s="31">
        <v>52.532629999999997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990.5</v>
      </c>
      <c r="D446" s="38">
        <v>991.5</v>
      </c>
      <c r="E446" s="38">
        <v>986</v>
      </c>
      <c r="F446" s="38">
        <v>981.5</v>
      </c>
      <c r="G446" s="38">
        <v>976</v>
      </c>
      <c r="H446" s="38">
        <v>996</v>
      </c>
      <c r="I446" s="38">
        <v>1001.5</v>
      </c>
      <c r="J446" s="38">
        <v>1006</v>
      </c>
      <c r="K446" s="31">
        <v>997</v>
      </c>
      <c r="L446" s="31">
        <v>987</v>
      </c>
      <c r="M446" s="31">
        <v>5.9143699999999999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1623.6</v>
      </c>
      <c r="D447" s="38">
        <v>1607.0833333333333</v>
      </c>
      <c r="E447" s="38">
        <v>1583.0166666666664</v>
      </c>
      <c r="F447" s="38">
        <v>1542.4333333333332</v>
      </c>
      <c r="G447" s="38">
        <v>1518.3666666666663</v>
      </c>
      <c r="H447" s="38">
        <v>1647.6666666666665</v>
      </c>
      <c r="I447" s="38">
        <v>1671.7333333333336</v>
      </c>
      <c r="J447" s="38">
        <v>1712.3166666666666</v>
      </c>
      <c r="K447" s="31">
        <v>1631.15</v>
      </c>
      <c r="L447" s="31">
        <v>1566.5</v>
      </c>
      <c r="M447" s="31">
        <v>8.4925800000000002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3394.75</v>
      </c>
      <c r="D448" s="38">
        <v>3393.4333333333329</v>
      </c>
      <c r="E448" s="38">
        <v>3373.4166666666661</v>
      </c>
      <c r="F448" s="38">
        <v>3352.083333333333</v>
      </c>
      <c r="G448" s="38">
        <v>3332.0666666666662</v>
      </c>
      <c r="H448" s="38">
        <v>3414.766666666666</v>
      </c>
      <c r="I448" s="38">
        <v>3434.7833333333333</v>
      </c>
      <c r="J448" s="38">
        <v>3456.1166666666659</v>
      </c>
      <c r="K448" s="31">
        <v>3413.45</v>
      </c>
      <c r="L448" s="31">
        <v>3372.1</v>
      </c>
      <c r="M448" s="31">
        <v>16.80132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863.1</v>
      </c>
      <c r="D449" s="38">
        <v>859.66666666666663</v>
      </c>
      <c r="E449" s="38">
        <v>852.33333333333326</v>
      </c>
      <c r="F449" s="38">
        <v>841.56666666666661</v>
      </c>
      <c r="G449" s="38">
        <v>834.23333333333323</v>
      </c>
      <c r="H449" s="38">
        <v>870.43333333333328</v>
      </c>
      <c r="I449" s="38">
        <v>877.76666666666654</v>
      </c>
      <c r="J449" s="38">
        <v>888.5333333333333</v>
      </c>
      <c r="K449" s="31">
        <v>867</v>
      </c>
      <c r="L449" s="31">
        <v>848.9</v>
      </c>
      <c r="M449" s="31">
        <v>11.499040000000001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7256.7</v>
      </c>
      <c r="D450" s="38">
        <v>7292.25</v>
      </c>
      <c r="E450" s="38">
        <v>7205.45</v>
      </c>
      <c r="F450" s="38">
        <v>7154.2</v>
      </c>
      <c r="G450" s="38">
        <v>7067.4</v>
      </c>
      <c r="H450" s="38">
        <v>7343.5</v>
      </c>
      <c r="I450" s="38">
        <v>7430.2999999999993</v>
      </c>
      <c r="J450" s="38">
        <v>7481.55</v>
      </c>
      <c r="K450" s="31">
        <v>7379.05</v>
      </c>
      <c r="L450" s="31">
        <v>7241</v>
      </c>
      <c r="M450" s="31">
        <v>1.1708799999999999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2354.9</v>
      </c>
      <c r="D451" s="38">
        <v>2356.916666666667</v>
      </c>
      <c r="E451" s="38">
        <v>2341.0333333333338</v>
      </c>
      <c r="F451" s="38">
        <v>2327.166666666667</v>
      </c>
      <c r="G451" s="38">
        <v>2311.2833333333338</v>
      </c>
      <c r="H451" s="38">
        <v>2370.7833333333338</v>
      </c>
      <c r="I451" s="38">
        <v>2386.666666666667</v>
      </c>
      <c r="J451" s="38">
        <v>2400.5333333333338</v>
      </c>
      <c r="K451" s="31">
        <v>2372.8000000000002</v>
      </c>
      <c r="L451" s="31">
        <v>2343.0500000000002</v>
      </c>
      <c r="M451" s="31">
        <v>0.30735000000000001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357.9</v>
      </c>
      <c r="D452" s="38">
        <v>356</v>
      </c>
      <c r="E452" s="38">
        <v>352.7</v>
      </c>
      <c r="F452" s="38">
        <v>347.5</v>
      </c>
      <c r="G452" s="38">
        <v>344.2</v>
      </c>
      <c r="H452" s="38">
        <v>361.2</v>
      </c>
      <c r="I452" s="38">
        <v>364.49999999999994</v>
      </c>
      <c r="J452" s="38">
        <v>369.7</v>
      </c>
      <c r="K452" s="31">
        <v>359.3</v>
      </c>
      <c r="L452" s="31">
        <v>350.8</v>
      </c>
      <c r="M452" s="31">
        <v>23.51604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629.25</v>
      </c>
      <c r="D453" s="38">
        <v>629.98333333333335</v>
      </c>
      <c r="E453" s="38">
        <v>625.51666666666665</v>
      </c>
      <c r="F453" s="38">
        <v>621.7833333333333</v>
      </c>
      <c r="G453" s="38">
        <v>617.31666666666661</v>
      </c>
      <c r="H453" s="38">
        <v>633.7166666666667</v>
      </c>
      <c r="I453" s="38">
        <v>638.18333333333339</v>
      </c>
      <c r="J453" s="38">
        <v>641.91666666666674</v>
      </c>
      <c r="K453" s="31">
        <v>634.45000000000005</v>
      </c>
      <c r="L453" s="31">
        <v>626.25</v>
      </c>
      <c r="M453" s="31">
        <v>122.47844000000001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217.35</v>
      </c>
      <c r="D454" s="38">
        <v>217.63333333333335</v>
      </c>
      <c r="E454" s="38">
        <v>216.51666666666671</v>
      </c>
      <c r="F454" s="38">
        <v>215.68333333333337</v>
      </c>
      <c r="G454" s="38">
        <v>214.56666666666672</v>
      </c>
      <c r="H454" s="38">
        <v>218.4666666666667</v>
      </c>
      <c r="I454" s="38">
        <v>219.58333333333331</v>
      </c>
      <c r="J454" s="38">
        <v>220.41666666666669</v>
      </c>
      <c r="K454" s="31">
        <v>218.75</v>
      </c>
      <c r="L454" s="31">
        <v>216.8</v>
      </c>
      <c r="M454" s="31">
        <v>43.87406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115.5</v>
      </c>
      <c r="D455" s="38">
        <v>115.45</v>
      </c>
      <c r="E455" s="38">
        <v>114.4</v>
      </c>
      <c r="F455" s="38">
        <v>113.3</v>
      </c>
      <c r="G455" s="38">
        <v>112.25</v>
      </c>
      <c r="H455" s="38">
        <v>116.55000000000001</v>
      </c>
      <c r="I455" s="38">
        <v>117.6</v>
      </c>
      <c r="J455" s="38">
        <v>118.70000000000002</v>
      </c>
      <c r="K455" s="31">
        <v>116.5</v>
      </c>
      <c r="L455" s="31">
        <v>114.35</v>
      </c>
      <c r="M455" s="31">
        <v>381.13555000000002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79.599999999999994</v>
      </c>
      <c r="D456" s="38">
        <v>80.783333333333331</v>
      </c>
      <c r="E456" s="38">
        <v>77.816666666666663</v>
      </c>
      <c r="F456" s="38">
        <v>76.033333333333331</v>
      </c>
      <c r="G456" s="38">
        <v>73.066666666666663</v>
      </c>
      <c r="H456" s="38">
        <v>82.566666666666663</v>
      </c>
      <c r="I456" s="38">
        <v>85.533333333333331</v>
      </c>
      <c r="J456" s="38">
        <v>87.316666666666663</v>
      </c>
      <c r="K456" s="31">
        <v>83.75</v>
      </c>
      <c r="L456" s="31">
        <v>79</v>
      </c>
      <c r="M456" s="31">
        <v>72.209339999999997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1489.75</v>
      </c>
      <c r="D457" s="38">
        <v>1496.5</v>
      </c>
      <c r="E457" s="38">
        <v>1478.35</v>
      </c>
      <c r="F457" s="38">
        <v>1466.9499999999998</v>
      </c>
      <c r="G457" s="38">
        <v>1448.7999999999997</v>
      </c>
      <c r="H457" s="38">
        <v>1507.9</v>
      </c>
      <c r="I457" s="38">
        <v>1526.0500000000002</v>
      </c>
      <c r="J457" s="38">
        <v>1537.4500000000003</v>
      </c>
      <c r="K457" s="31">
        <v>1514.65</v>
      </c>
      <c r="L457" s="31">
        <v>1485.1</v>
      </c>
      <c r="M457" s="31">
        <v>0.17305999999999999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414.7</v>
      </c>
      <c r="D458" s="38">
        <v>415.48333333333335</v>
      </c>
      <c r="E458" s="38">
        <v>412.7166666666667</v>
      </c>
      <c r="F458" s="38">
        <v>410.73333333333335</v>
      </c>
      <c r="G458" s="38">
        <v>407.9666666666667</v>
      </c>
      <c r="H458" s="38">
        <v>417.4666666666667</v>
      </c>
      <c r="I458" s="38">
        <v>420.23333333333335</v>
      </c>
      <c r="J458" s="38">
        <v>422.2166666666667</v>
      </c>
      <c r="K458" s="31">
        <v>418.25</v>
      </c>
      <c r="L458" s="31">
        <v>413.5</v>
      </c>
      <c r="M458" s="31">
        <v>0.38219999999999998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2391.1999999999998</v>
      </c>
      <c r="D459" s="38">
        <v>2404.7166666666667</v>
      </c>
      <c r="E459" s="38">
        <v>2318.8333333333335</v>
      </c>
      <c r="F459" s="38">
        <v>2246.4666666666667</v>
      </c>
      <c r="G459" s="38">
        <v>2160.5833333333335</v>
      </c>
      <c r="H459" s="38">
        <v>2477.0833333333335</v>
      </c>
      <c r="I459" s="38">
        <v>2562.9666666666667</v>
      </c>
      <c r="J459" s="38">
        <v>2635.3333333333335</v>
      </c>
      <c r="K459" s="31">
        <v>2490.6</v>
      </c>
      <c r="L459" s="31">
        <v>2332.35</v>
      </c>
      <c r="M459" s="31">
        <v>0.10961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1161.8499999999999</v>
      </c>
      <c r="D460" s="38">
        <v>1173.6833333333334</v>
      </c>
      <c r="E460" s="38">
        <v>1143.4166666666667</v>
      </c>
      <c r="F460" s="38">
        <v>1124.9833333333333</v>
      </c>
      <c r="G460" s="38">
        <v>1094.7166666666667</v>
      </c>
      <c r="H460" s="38">
        <v>1192.1166666666668</v>
      </c>
      <c r="I460" s="38">
        <v>1222.3833333333332</v>
      </c>
      <c r="J460" s="38">
        <v>1240.8166666666668</v>
      </c>
      <c r="K460" s="31">
        <v>1203.95</v>
      </c>
      <c r="L460" s="31">
        <v>1155.25</v>
      </c>
      <c r="M460" s="31">
        <v>26.693079999999998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776.6</v>
      </c>
      <c r="D461" s="38">
        <v>788.88333333333321</v>
      </c>
      <c r="E461" s="38">
        <v>755.76666666666642</v>
      </c>
      <c r="F461" s="38">
        <v>734.93333333333317</v>
      </c>
      <c r="G461" s="38">
        <v>701.81666666666638</v>
      </c>
      <c r="H461" s="38">
        <v>809.71666666666647</v>
      </c>
      <c r="I461" s="38">
        <v>842.83333333333326</v>
      </c>
      <c r="J461" s="38">
        <v>863.66666666666652</v>
      </c>
      <c r="K461" s="31">
        <v>822</v>
      </c>
      <c r="L461" s="31">
        <v>768.05</v>
      </c>
      <c r="M461" s="31">
        <v>24.339659999999999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123.35</v>
      </c>
      <c r="D462" s="38">
        <v>123.06666666666666</v>
      </c>
      <c r="E462" s="38">
        <v>119.73333333333332</v>
      </c>
      <c r="F462" s="38">
        <v>116.11666666666666</v>
      </c>
      <c r="G462" s="38">
        <v>112.78333333333332</v>
      </c>
      <c r="H462" s="38">
        <v>126.68333333333332</v>
      </c>
      <c r="I462" s="38">
        <v>130.01666666666665</v>
      </c>
      <c r="J462" s="38">
        <v>133.63333333333333</v>
      </c>
      <c r="K462" s="31">
        <v>126.4</v>
      </c>
      <c r="L462" s="31">
        <v>119.45</v>
      </c>
      <c r="M462" s="31">
        <v>49.491120000000002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882.1</v>
      </c>
      <c r="D463" s="38">
        <v>892.19999999999993</v>
      </c>
      <c r="E463" s="38">
        <v>869.39999999999986</v>
      </c>
      <c r="F463" s="38">
        <v>856.69999999999993</v>
      </c>
      <c r="G463" s="38">
        <v>833.89999999999986</v>
      </c>
      <c r="H463" s="38">
        <v>904.89999999999986</v>
      </c>
      <c r="I463" s="38">
        <v>927.69999999999982</v>
      </c>
      <c r="J463" s="38">
        <v>940.39999999999986</v>
      </c>
      <c r="K463" s="31">
        <v>915</v>
      </c>
      <c r="L463" s="31">
        <v>879.5</v>
      </c>
      <c r="M463" s="31">
        <v>1.5607200000000001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2447.25</v>
      </c>
      <c r="D464" s="38">
        <v>2460.4166666666665</v>
      </c>
      <c r="E464" s="38">
        <v>2421.833333333333</v>
      </c>
      <c r="F464" s="38">
        <v>2396.4166666666665</v>
      </c>
      <c r="G464" s="38">
        <v>2357.833333333333</v>
      </c>
      <c r="H464" s="38">
        <v>2485.833333333333</v>
      </c>
      <c r="I464" s="38">
        <v>2524.4166666666661</v>
      </c>
      <c r="J464" s="38">
        <v>2549.833333333333</v>
      </c>
      <c r="K464" s="31">
        <v>2499</v>
      </c>
      <c r="L464" s="31">
        <v>2435</v>
      </c>
      <c r="M464" s="31">
        <v>0.20427999999999999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3208.75</v>
      </c>
      <c r="D465" s="38">
        <v>3226.3166666666671</v>
      </c>
      <c r="E465" s="38">
        <v>3182.5833333333339</v>
      </c>
      <c r="F465" s="38">
        <v>3156.416666666667</v>
      </c>
      <c r="G465" s="38">
        <v>3112.6833333333338</v>
      </c>
      <c r="H465" s="38">
        <v>3252.483333333334</v>
      </c>
      <c r="I465" s="38">
        <v>3296.2166666666667</v>
      </c>
      <c r="J465" s="38">
        <v>3322.3833333333341</v>
      </c>
      <c r="K465" s="31">
        <v>3270.05</v>
      </c>
      <c r="L465" s="31">
        <v>3200.15</v>
      </c>
      <c r="M465" s="31">
        <v>1.82406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2979.2</v>
      </c>
      <c r="D466" s="38">
        <v>2974.4500000000003</v>
      </c>
      <c r="E466" s="38">
        <v>2956.0000000000005</v>
      </c>
      <c r="F466" s="38">
        <v>2932.8</v>
      </c>
      <c r="G466" s="38">
        <v>2914.3500000000004</v>
      </c>
      <c r="H466" s="38">
        <v>2997.6500000000005</v>
      </c>
      <c r="I466" s="38">
        <v>3016.1000000000004</v>
      </c>
      <c r="J466" s="38">
        <v>3039.3000000000006</v>
      </c>
      <c r="K466" s="31">
        <v>2992.9</v>
      </c>
      <c r="L466" s="31">
        <v>2951.25</v>
      </c>
      <c r="M466" s="31">
        <v>5.2314100000000003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1941</v>
      </c>
      <c r="D467" s="38">
        <v>1941.5166666666667</v>
      </c>
      <c r="E467" s="38">
        <v>1929.5333333333333</v>
      </c>
      <c r="F467" s="38">
        <v>1918.0666666666666</v>
      </c>
      <c r="G467" s="38">
        <v>1906.0833333333333</v>
      </c>
      <c r="H467" s="38">
        <v>1952.9833333333333</v>
      </c>
      <c r="I467" s="38">
        <v>1964.9666666666665</v>
      </c>
      <c r="J467" s="38">
        <v>1976.4333333333334</v>
      </c>
      <c r="K467" s="31">
        <v>1953.5</v>
      </c>
      <c r="L467" s="31">
        <v>1930.05</v>
      </c>
      <c r="M467" s="31">
        <v>1.7099299999999999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603.85</v>
      </c>
      <c r="D468" s="38">
        <v>607.25</v>
      </c>
      <c r="E468" s="38">
        <v>597.6</v>
      </c>
      <c r="F468" s="38">
        <v>591.35</v>
      </c>
      <c r="G468" s="38">
        <v>581.70000000000005</v>
      </c>
      <c r="H468" s="38">
        <v>613.5</v>
      </c>
      <c r="I468" s="38">
        <v>623.15000000000009</v>
      </c>
      <c r="J468" s="38">
        <v>629.4</v>
      </c>
      <c r="K468" s="31">
        <v>616.9</v>
      </c>
      <c r="L468" s="31">
        <v>601</v>
      </c>
      <c r="M468" s="31">
        <v>2.0283899999999999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755.1</v>
      </c>
      <c r="D469" s="38">
        <v>755.16666666666663</v>
      </c>
      <c r="E469" s="38">
        <v>750.33333333333326</v>
      </c>
      <c r="F469" s="38">
        <v>745.56666666666661</v>
      </c>
      <c r="G469" s="38">
        <v>740.73333333333323</v>
      </c>
      <c r="H469" s="38">
        <v>759.93333333333328</v>
      </c>
      <c r="I469" s="38">
        <v>764.76666666666654</v>
      </c>
      <c r="J469" s="38">
        <v>769.5333333333333</v>
      </c>
      <c r="K469" s="31">
        <v>760</v>
      </c>
      <c r="L469" s="31">
        <v>750.4</v>
      </c>
      <c r="M469" s="31">
        <v>0.25323000000000001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1709.2</v>
      </c>
      <c r="D470" s="38">
        <v>1715.1499999999999</v>
      </c>
      <c r="E470" s="38">
        <v>1696.0999999999997</v>
      </c>
      <c r="F470" s="38">
        <v>1682.9999999999998</v>
      </c>
      <c r="G470" s="38">
        <v>1663.9499999999996</v>
      </c>
      <c r="H470" s="38">
        <v>1728.2499999999998</v>
      </c>
      <c r="I470" s="38">
        <v>1747.3</v>
      </c>
      <c r="J470" s="38">
        <v>1760.3999999999999</v>
      </c>
      <c r="K470" s="31">
        <v>1734.2</v>
      </c>
      <c r="L470" s="31">
        <v>1702.05</v>
      </c>
      <c r="M470" s="31">
        <v>3.9293300000000002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33.049999999999997</v>
      </c>
      <c r="D471" s="38">
        <v>33.233333333333334</v>
      </c>
      <c r="E471" s="38">
        <v>32.766666666666666</v>
      </c>
      <c r="F471" s="38">
        <v>32.483333333333334</v>
      </c>
      <c r="G471" s="38">
        <v>32.016666666666666</v>
      </c>
      <c r="H471" s="38">
        <v>33.516666666666666</v>
      </c>
      <c r="I471" s="38">
        <v>33.983333333333334</v>
      </c>
      <c r="J471" s="38">
        <v>34.266666666666666</v>
      </c>
      <c r="K471" s="31">
        <v>33.700000000000003</v>
      </c>
      <c r="L471" s="31">
        <v>32.950000000000003</v>
      </c>
      <c r="M471" s="31">
        <v>57.795290000000001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317.35000000000002</v>
      </c>
      <c r="D472" s="38">
        <v>318.75</v>
      </c>
      <c r="E472" s="38">
        <v>311.60000000000002</v>
      </c>
      <c r="F472" s="38">
        <v>305.85000000000002</v>
      </c>
      <c r="G472" s="38">
        <v>298.70000000000005</v>
      </c>
      <c r="H472" s="38">
        <v>324.5</v>
      </c>
      <c r="I472" s="38">
        <v>331.65</v>
      </c>
      <c r="J472" s="38">
        <v>337.4</v>
      </c>
      <c r="K472" s="31">
        <v>325.89999999999998</v>
      </c>
      <c r="L472" s="31">
        <v>313</v>
      </c>
      <c r="M472" s="31">
        <v>41.223120000000002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400</v>
      </c>
      <c r="D473" s="38">
        <v>403.59999999999997</v>
      </c>
      <c r="E473" s="38">
        <v>395.04999999999995</v>
      </c>
      <c r="F473" s="38">
        <v>390.09999999999997</v>
      </c>
      <c r="G473" s="38">
        <v>381.54999999999995</v>
      </c>
      <c r="H473" s="38">
        <v>408.54999999999995</v>
      </c>
      <c r="I473" s="38">
        <v>417.1</v>
      </c>
      <c r="J473" s="38">
        <v>422.04999999999995</v>
      </c>
      <c r="K473" s="31">
        <v>412.15</v>
      </c>
      <c r="L473" s="31">
        <v>398.65</v>
      </c>
      <c r="M473" s="31">
        <v>3.5241899999999999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784.45</v>
      </c>
      <c r="D474" s="38">
        <v>781.83333333333337</v>
      </c>
      <c r="E474" s="38">
        <v>770.41666666666674</v>
      </c>
      <c r="F474" s="38">
        <v>756.38333333333333</v>
      </c>
      <c r="G474" s="38">
        <v>744.9666666666667</v>
      </c>
      <c r="H474" s="38">
        <v>795.86666666666679</v>
      </c>
      <c r="I474" s="38">
        <v>807.28333333333353</v>
      </c>
      <c r="J474" s="38">
        <v>821.31666666666683</v>
      </c>
      <c r="K474" s="31">
        <v>793.25</v>
      </c>
      <c r="L474" s="31">
        <v>767.8</v>
      </c>
      <c r="M474" s="31">
        <v>1.2334400000000001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3174.25</v>
      </c>
      <c r="D475" s="38">
        <v>3192.0833333333335</v>
      </c>
      <c r="E475" s="38">
        <v>3147.8666666666668</v>
      </c>
      <c r="F475" s="38">
        <v>3121.4833333333331</v>
      </c>
      <c r="G475" s="38">
        <v>3077.2666666666664</v>
      </c>
      <c r="H475" s="38">
        <v>3218.4666666666672</v>
      </c>
      <c r="I475" s="38">
        <v>3262.6833333333334</v>
      </c>
      <c r="J475" s="38">
        <v>3289.0666666666675</v>
      </c>
      <c r="K475" s="31">
        <v>3236.3</v>
      </c>
      <c r="L475" s="31">
        <v>3165.7</v>
      </c>
      <c r="M475" s="31">
        <v>0.40489999999999998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40.15</v>
      </c>
      <c r="D476" s="38">
        <v>40.6</v>
      </c>
      <c r="E476" s="38">
        <v>39.550000000000004</v>
      </c>
      <c r="F476" s="38">
        <v>38.950000000000003</v>
      </c>
      <c r="G476" s="38">
        <v>37.900000000000006</v>
      </c>
      <c r="H476" s="38">
        <v>41.2</v>
      </c>
      <c r="I476" s="38">
        <v>42.25</v>
      </c>
      <c r="J476" s="38">
        <v>42.85</v>
      </c>
      <c r="K476" s="31">
        <v>41.65</v>
      </c>
      <c r="L476" s="31">
        <v>40</v>
      </c>
      <c r="M476" s="31">
        <v>124.20135999999999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1307.0999999999999</v>
      </c>
      <c r="D477" s="38">
        <v>1325.0333333333333</v>
      </c>
      <c r="E477" s="38">
        <v>1277.0666666666666</v>
      </c>
      <c r="F477" s="38">
        <v>1247.0333333333333</v>
      </c>
      <c r="G477" s="38">
        <v>1199.0666666666666</v>
      </c>
      <c r="H477" s="38">
        <v>1355.0666666666666</v>
      </c>
      <c r="I477" s="38">
        <v>1403.0333333333333</v>
      </c>
      <c r="J477" s="38">
        <v>1433.0666666666666</v>
      </c>
      <c r="K477" s="31">
        <v>1373</v>
      </c>
      <c r="L477" s="31">
        <v>1295</v>
      </c>
      <c r="M477" s="31">
        <v>25.08323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28.6</v>
      </c>
      <c r="D478" s="38">
        <v>28.95</v>
      </c>
      <c r="E478" s="38">
        <v>28.15</v>
      </c>
      <c r="F478" s="38">
        <v>27.7</v>
      </c>
      <c r="G478" s="38">
        <v>26.9</v>
      </c>
      <c r="H478" s="38">
        <v>29.4</v>
      </c>
      <c r="I478" s="38">
        <v>30.200000000000003</v>
      </c>
      <c r="J478" s="38">
        <v>30.65</v>
      </c>
      <c r="K478" s="31">
        <v>29.75</v>
      </c>
      <c r="L478" s="31">
        <v>28.5</v>
      </c>
      <c r="M478" s="31">
        <v>153.26349999999999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433.9</v>
      </c>
      <c r="D479" s="38">
        <v>435.2166666666667</v>
      </c>
      <c r="E479" s="38">
        <v>428.83333333333337</v>
      </c>
      <c r="F479" s="38">
        <v>423.76666666666665</v>
      </c>
      <c r="G479" s="38">
        <v>417.38333333333333</v>
      </c>
      <c r="H479" s="38">
        <v>440.28333333333342</v>
      </c>
      <c r="I479" s="38">
        <v>446.66666666666674</v>
      </c>
      <c r="J479" s="38">
        <v>451.73333333333346</v>
      </c>
      <c r="K479" s="31">
        <v>441.6</v>
      </c>
      <c r="L479" s="31">
        <v>430.15</v>
      </c>
      <c r="M479" s="31">
        <v>0.68376000000000003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8219.85</v>
      </c>
      <c r="D480" s="38">
        <v>8184.1333333333341</v>
      </c>
      <c r="E480" s="38">
        <v>8124.1166666666686</v>
      </c>
      <c r="F480" s="38">
        <v>8028.3833333333341</v>
      </c>
      <c r="G480" s="38">
        <v>7968.3666666666686</v>
      </c>
      <c r="H480" s="38">
        <v>8279.8666666666686</v>
      </c>
      <c r="I480" s="38">
        <v>8339.8833333333332</v>
      </c>
      <c r="J480" s="38">
        <v>8435.6166666666686</v>
      </c>
      <c r="K480" s="31">
        <v>8244.15</v>
      </c>
      <c r="L480" s="31">
        <v>8088.4</v>
      </c>
      <c r="M480" s="31">
        <v>4.8280900000000004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88.65</v>
      </c>
      <c r="D481" s="38">
        <v>90.149999999999991</v>
      </c>
      <c r="E481" s="38">
        <v>85.999999999999986</v>
      </c>
      <c r="F481" s="38">
        <v>83.35</v>
      </c>
      <c r="G481" s="38">
        <v>79.199999999999989</v>
      </c>
      <c r="H481" s="38">
        <v>92.799999999999983</v>
      </c>
      <c r="I481" s="38">
        <v>96.949999999999989</v>
      </c>
      <c r="J481" s="38">
        <v>99.59999999999998</v>
      </c>
      <c r="K481" s="31">
        <v>94.3</v>
      </c>
      <c r="L481" s="31">
        <v>87.5</v>
      </c>
      <c r="M481" s="31">
        <v>433.69893000000002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1496.6</v>
      </c>
      <c r="D482" s="38">
        <v>1506.4666666666665</v>
      </c>
      <c r="E482" s="38">
        <v>1476.333333333333</v>
      </c>
      <c r="F482" s="38">
        <v>1456.0666666666666</v>
      </c>
      <c r="G482" s="38">
        <v>1425.9333333333332</v>
      </c>
      <c r="H482" s="38">
        <v>1526.7333333333329</v>
      </c>
      <c r="I482" s="38">
        <v>1556.8666666666666</v>
      </c>
      <c r="J482" s="38">
        <v>1577.1333333333328</v>
      </c>
      <c r="K482" s="31">
        <v>1536.6</v>
      </c>
      <c r="L482" s="31">
        <v>1486.2</v>
      </c>
      <c r="M482" s="31">
        <v>2.3259799999999999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977.65</v>
      </c>
      <c r="D483" s="38">
        <v>999.9666666666667</v>
      </c>
      <c r="E483" s="38">
        <v>950.93333333333339</v>
      </c>
      <c r="F483" s="38">
        <v>924.2166666666667</v>
      </c>
      <c r="G483" s="38">
        <v>875.18333333333339</v>
      </c>
      <c r="H483" s="38">
        <v>1026.6833333333334</v>
      </c>
      <c r="I483" s="38">
        <v>1075.7166666666667</v>
      </c>
      <c r="J483" s="31">
        <v>1102.4333333333334</v>
      </c>
      <c r="K483" s="31">
        <v>1049</v>
      </c>
      <c r="L483" s="31">
        <v>973.25</v>
      </c>
      <c r="M483" s="58">
        <v>61.095849999999999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568.9</v>
      </c>
      <c r="D484" s="38">
        <v>571.06666666666661</v>
      </c>
      <c r="E484" s="38">
        <v>564.93333333333317</v>
      </c>
      <c r="F484" s="38">
        <v>560.96666666666658</v>
      </c>
      <c r="G484" s="38">
        <v>554.83333333333314</v>
      </c>
      <c r="H484" s="38">
        <v>575.03333333333319</v>
      </c>
      <c r="I484" s="38">
        <v>581.16666666666663</v>
      </c>
      <c r="J484" s="31">
        <v>585.13333333333321</v>
      </c>
      <c r="K484" s="31">
        <v>577.20000000000005</v>
      </c>
      <c r="L484" s="31">
        <v>567.1</v>
      </c>
      <c r="M484" s="58">
        <v>1.21089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632.15</v>
      </c>
      <c r="D485" s="38">
        <v>633.54999999999995</v>
      </c>
      <c r="E485" s="38">
        <v>629.29999999999995</v>
      </c>
      <c r="F485" s="38">
        <v>626.45000000000005</v>
      </c>
      <c r="G485" s="38">
        <v>622.20000000000005</v>
      </c>
      <c r="H485" s="38">
        <v>636.39999999999986</v>
      </c>
      <c r="I485" s="38">
        <v>640.64999999999986</v>
      </c>
      <c r="J485" s="38">
        <v>643.49999999999977</v>
      </c>
      <c r="K485" s="31">
        <v>637.79999999999995</v>
      </c>
      <c r="L485" s="31">
        <v>630.70000000000005</v>
      </c>
      <c r="M485" s="31">
        <v>16.266470000000002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815</v>
      </c>
      <c r="D486" s="38">
        <v>814.33333333333337</v>
      </c>
      <c r="E486" s="38">
        <v>808.66666666666674</v>
      </c>
      <c r="F486" s="38">
        <v>802.33333333333337</v>
      </c>
      <c r="G486" s="38">
        <v>796.66666666666674</v>
      </c>
      <c r="H486" s="38">
        <v>820.66666666666674</v>
      </c>
      <c r="I486" s="38">
        <v>826.33333333333348</v>
      </c>
      <c r="J486" s="31">
        <v>832.66666666666674</v>
      </c>
      <c r="K486" s="31">
        <v>820</v>
      </c>
      <c r="L486" s="31">
        <v>808</v>
      </c>
      <c r="M486" s="58">
        <v>2.07925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594.4</v>
      </c>
      <c r="D487" s="38">
        <v>595.01666666666665</v>
      </c>
      <c r="E487" s="38">
        <v>590.08333333333326</v>
      </c>
      <c r="F487" s="38">
        <v>585.76666666666665</v>
      </c>
      <c r="G487" s="38">
        <v>580.83333333333326</v>
      </c>
      <c r="H487" s="38">
        <v>599.33333333333326</v>
      </c>
      <c r="I487" s="38">
        <v>604.26666666666665</v>
      </c>
      <c r="J487" s="38">
        <v>608.58333333333326</v>
      </c>
      <c r="K487" s="31">
        <v>599.95000000000005</v>
      </c>
      <c r="L487" s="31">
        <v>590.70000000000005</v>
      </c>
      <c r="M487" s="31">
        <v>2.8085900000000001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342.2</v>
      </c>
      <c r="D488" s="38">
        <v>343.91666666666669</v>
      </c>
      <c r="E488" s="38">
        <v>339.08333333333337</v>
      </c>
      <c r="F488" s="38">
        <v>335.9666666666667</v>
      </c>
      <c r="G488" s="38">
        <v>331.13333333333338</v>
      </c>
      <c r="H488" s="38">
        <v>347.03333333333336</v>
      </c>
      <c r="I488" s="38">
        <v>351.86666666666673</v>
      </c>
      <c r="J488" s="38">
        <v>354.98333333333335</v>
      </c>
      <c r="K488" s="31">
        <v>348.75</v>
      </c>
      <c r="L488" s="31">
        <v>340.8</v>
      </c>
      <c r="M488" s="31">
        <v>1.73088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372.4</v>
      </c>
      <c r="D489" s="38">
        <v>371.40000000000003</v>
      </c>
      <c r="E489" s="38">
        <v>365.80000000000007</v>
      </c>
      <c r="F489" s="38">
        <v>359.20000000000005</v>
      </c>
      <c r="G489" s="38">
        <v>353.60000000000008</v>
      </c>
      <c r="H489" s="38">
        <v>378.00000000000006</v>
      </c>
      <c r="I489" s="38">
        <v>383.60000000000008</v>
      </c>
      <c r="J489" s="38">
        <v>390.20000000000005</v>
      </c>
      <c r="K489" s="31">
        <v>377</v>
      </c>
      <c r="L489" s="31">
        <v>364.8</v>
      </c>
      <c r="M489" s="31">
        <v>2.8921399999999999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323.55</v>
      </c>
      <c r="D490" s="38">
        <v>328.08333333333331</v>
      </c>
      <c r="E490" s="38">
        <v>315.46666666666664</v>
      </c>
      <c r="F490" s="38">
        <v>307.38333333333333</v>
      </c>
      <c r="G490" s="38">
        <v>294.76666666666665</v>
      </c>
      <c r="H490" s="38">
        <v>336.16666666666663</v>
      </c>
      <c r="I490" s="38">
        <v>348.7833333333333</v>
      </c>
      <c r="J490" s="38">
        <v>356.86666666666662</v>
      </c>
      <c r="K490" s="31">
        <v>340.7</v>
      </c>
      <c r="L490" s="31">
        <v>320</v>
      </c>
      <c r="M490" s="31">
        <v>3.7606000000000002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817.7</v>
      </c>
      <c r="D491" s="38">
        <v>807.0333333333333</v>
      </c>
      <c r="E491" s="38">
        <v>795.56666666666661</v>
      </c>
      <c r="F491" s="38">
        <v>773.43333333333328</v>
      </c>
      <c r="G491" s="38">
        <v>761.96666666666658</v>
      </c>
      <c r="H491" s="38">
        <v>829.16666666666663</v>
      </c>
      <c r="I491" s="38">
        <v>840.63333333333333</v>
      </c>
      <c r="J491" s="38">
        <v>862.76666666666665</v>
      </c>
      <c r="K491" s="31">
        <v>818.5</v>
      </c>
      <c r="L491" s="31">
        <v>784.9</v>
      </c>
      <c r="M491" s="31">
        <v>11.87664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1287.05</v>
      </c>
      <c r="D492" s="38">
        <v>1287.4333333333334</v>
      </c>
      <c r="E492" s="38">
        <v>1266.8666666666668</v>
      </c>
      <c r="F492" s="38">
        <v>1246.6833333333334</v>
      </c>
      <c r="G492" s="38">
        <v>1226.1166666666668</v>
      </c>
      <c r="H492" s="38">
        <v>1307.6166666666668</v>
      </c>
      <c r="I492" s="38">
        <v>1328.1833333333334</v>
      </c>
      <c r="J492" s="38">
        <v>1348.3666666666668</v>
      </c>
      <c r="K492" s="31">
        <v>1308</v>
      </c>
      <c r="L492" s="31">
        <v>1267.25</v>
      </c>
      <c r="M492" s="31">
        <v>2.8328199999999999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271.3</v>
      </c>
      <c r="D493" s="38">
        <v>272.13333333333338</v>
      </c>
      <c r="E493" s="38">
        <v>269.46666666666675</v>
      </c>
      <c r="F493" s="38">
        <v>267.63333333333338</v>
      </c>
      <c r="G493" s="38">
        <v>264.96666666666675</v>
      </c>
      <c r="H493" s="38">
        <v>273.96666666666675</v>
      </c>
      <c r="I493" s="38">
        <v>276.63333333333338</v>
      </c>
      <c r="J493" s="38">
        <v>278.46666666666675</v>
      </c>
      <c r="K493" s="31">
        <v>274.8</v>
      </c>
      <c r="L493" s="31">
        <v>270.3</v>
      </c>
      <c r="M493" s="31">
        <v>162.54553999999999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284.35000000000002</v>
      </c>
      <c r="D494" s="38">
        <v>284.13333333333338</v>
      </c>
      <c r="E494" s="38">
        <v>281.26666666666677</v>
      </c>
      <c r="F494" s="38">
        <v>278.18333333333339</v>
      </c>
      <c r="G494" s="38">
        <v>275.31666666666678</v>
      </c>
      <c r="H494" s="38">
        <v>287.21666666666675</v>
      </c>
      <c r="I494" s="38">
        <v>290.08333333333343</v>
      </c>
      <c r="J494" s="38">
        <v>293.16666666666674</v>
      </c>
      <c r="K494" s="31">
        <v>287</v>
      </c>
      <c r="L494" s="31">
        <v>281.05</v>
      </c>
      <c r="M494" s="31">
        <v>2.2437399999999998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457.75</v>
      </c>
      <c r="D495" s="38">
        <v>456.08333333333331</v>
      </c>
      <c r="E495" s="38">
        <v>446.71666666666664</v>
      </c>
      <c r="F495" s="38">
        <v>435.68333333333334</v>
      </c>
      <c r="G495" s="38">
        <v>426.31666666666666</v>
      </c>
      <c r="H495" s="38">
        <v>467.11666666666662</v>
      </c>
      <c r="I495" s="38">
        <v>476.48333333333329</v>
      </c>
      <c r="J495" s="38">
        <v>487.51666666666659</v>
      </c>
      <c r="K495" s="31">
        <v>465.45</v>
      </c>
      <c r="L495" s="31">
        <v>445.05</v>
      </c>
      <c r="M495" s="31">
        <v>0.69067999999999996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1809.1</v>
      </c>
      <c r="D496" s="38">
        <v>1813.1666666666667</v>
      </c>
      <c r="E496" s="38">
        <v>1799.9333333333334</v>
      </c>
      <c r="F496" s="38">
        <v>1790.7666666666667</v>
      </c>
      <c r="G496" s="38">
        <v>1777.5333333333333</v>
      </c>
      <c r="H496" s="38">
        <v>1822.3333333333335</v>
      </c>
      <c r="I496" s="38">
        <v>1835.5666666666666</v>
      </c>
      <c r="J496" s="38">
        <v>1844.7333333333336</v>
      </c>
      <c r="K496" s="31">
        <v>1826.4</v>
      </c>
      <c r="L496" s="31">
        <v>1804</v>
      </c>
      <c r="M496" s="31">
        <v>0.54208000000000001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2213.15</v>
      </c>
      <c r="D497" s="38">
        <v>2220.3833333333332</v>
      </c>
      <c r="E497" s="38">
        <v>2192.7666666666664</v>
      </c>
      <c r="F497" s="38">
        <v>2172.3833333333332</v>
      </c>
      <c r="G497" s="38">
        <v>2144.7666666666664</v>
      </c>
      <c r="H497" s="38">
        <v>2240.7666666666664</v>
      </c>
      <c r="I497" s="38">
        <v>2268.3833333333332</v>
      </c>
      <c r="J497" s="38">
        <v>2288.7666666666664</v>
      </c>
      <c r="K497" s="31">
        <v>2248</v>
      </c>
      <c r="L497" s="31">
        <v>2200</v>
      </c>
      <c r="M497" s="31">
        <v>0.12551999999999999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7.9</v>
      </c>
      <c r="D498" s="38">
        <v>7.9833333333333343</v>
      </c>
      <c r="E498" s="38">
        <v>7.7666666666666693</v>
      </c>
      <c r="F498" s="38">
        <v>7.6333333333333346</v>
      </c>
      <c r="G498" s="38">
        <v>7.4166666666666696</v>
      </c>
      <c r="H498" s="38">
        <v>8.1166666666666689</v>
      </c>
      <c r="I498" s="38">
        <v>8.3333333333333339</v>
      </c>
      <c r="J498" s="38">
        <v>8.4666666666666686</v>
      </c>
      <c r="K498" s="31">
        <v>8.1999999999999993</v>
      </c>
      <c r="L498" s="31">
        <v>7.85</v>
      </c>
      <c r="M498" s="31">
        <v>2010.7632699999999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765.65</v>
      </c>
      <c r="D499" s="38">
        <v>764.66666666666663</v>
      </c>
      <c r="E499" s="38">
        <v>759.73333333333323</v>
      </c>
      <c r="F499" s="38">
        <v>753.81666666666661</v>
      </c>
      <c r="G499" s="38">
        <v>748.88333333333321</v>
      </c>
      <c r="H499" s="38">
        <v>770.58333333333326</v>
      </c>
      <c r="I499" s="38">
        <v>775.51666666666665</v>
      </c>
      <c r="J499" s="38">
        <v>781.43333333333328</v>
      </c>
      <c r="K499" s="31">
        <v>769.6</v>
      </c>
      <c r="L499" s="31">
        <v>758.75</v>
      </c>
      <c r="M499" s="31">
        <v>10.7074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319.39999999999998</v>
      </c>
      <c r="D500" s="38">
        <v>320.16666666666669</v>
      </c>
      <c r="E500" s="38">
        <v>315.18333333333339</v>
      </c>
      <c r="F500" s="38">
        <v>310.9666666666667</v>
      </c>
      <c r="G500" s="38">
        <v>305.98333333333341</v>
      </c>
      <c r="H500" s="38">
        <v>324.38333333333338</v>
      </c>
      <c r="I500" s="38">
        <v>329.36666666666662</v>
      </c>
      <c r="J500" s="38">
        <v>333.58333333333337</v>
      </c>
      <c r="K500" s="31">
        <v>325.14999999999998</v>
      </c>
      <c r="L500" s="31">
        <v>315.95</v>
      </c>
      <c r="M500" s="31">
        <v>8.8255800000000004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100.8</v>
      </c>
      <c r="D501" s="38">
        <v>101.03333333333335</v>
      </c>
      <c r="E501" s="38">
        <v>99.766666666666694</v>
      </c>
      <c r="F501" s="38">
        <v>98.733333333333348</v>
      </c>
      <c r="G501" s="38">
        <v>97.466666666666697</v>
      </c>
      <c r="H501" s="38">
        <v>102.06666666666669</v>
      </c>
      <c r="I501" s="38">
        <v>103.33333333333334</v>
      </c>
      <c r="J501" s="38">
        <v>104.36666666666669</v>
      </c>
      <c r="K501" s="31">
        <v>102.3</v>
      </c>
      <c r="L501" s="31">
        <v>100</v>
      </c>
      <c r="M501" s="31">
        <v>14.175599999999999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885.25</v>
      </c>
      <c r="D502" s="38">
        <v>888.78333333333342</v>
      </c>
      <c r="E502" s="38">
        <v>877.66666666666686</v>
      </c>
      <c r="F502" s="38">
        <v>870.08333333333348</v>
      </c>
      <c r="G502" s="38">
        <v>858.96666666666692</v>
      </c>
      <c r="H502" s="38">
        <v>896.36666666666679</v>
      </c>
      <c r="I502" s="38">
        <v>907.48333333333335</v>
      </c>
      <c r="J502" s="38">
        <v>915.06666666666672</v>
      </c>
      <c r="K502" s="31">
        <v>899.9</v>
      </c>
      <c r="L502" s="31">
        <v>881.2</v>
      </c>
      <c r="M502" s="31">
        <v>0.62961999999999996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1440.2</v>
      </c>
      <c r="D503" s="38">
        <v>1437.8000000000002</v>
      </c>
      <c r="E503" s="38">
        <v>1427.9500000000003</v>
      </c>
      <c r="F503" s="38">
        <v>1415.7</v>
      </c>
      <c r="G503" s="38">
        <v>1405.8500000000001</v>
      </c>
      <c r="H503" s="38">
        <v>1450.0500000000004</v>
      </c>
      <c r="I503" s="38">
        <v>1459.9000000000003</v>
      </c>
      <c r="J503" s="38">
        <v>1472.1500000000005</v>
      </c>
      <c r="K503" s="31">
        <v>1447.65</v>
      </c>
      <c r="L503" s="31">
        <v>1425.55</v>
      </c>
      <c r="M503" s="31">
        <v>0.36779000000000001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404.05</v>
      </c>
      <c r="D504" s="38">
        <v>405.18333333333334</v>
      </c>
      <c r="E504" s="38">
        <v>402.36666666666667</v>
      </c>
      <c r="F504" s="38">
        <v>400.68333333333334</v>
      </c>
      <c r="G504" s="38">
        <v>397.86666666666667</v>
      </c>
      <c r="H504" s="38">
        <v>406.86666666666667</v>
      </c>
      <c r="I504" s="38">
        <v>409.68333333333339</v>
      </c>
      <c r="J504" s="38">
        <v>411.36666666666667</v>
      </c>
      <c r="K504" s="31">
        <v>408</v>
      </c>
      <c r="L504" s="31">
        <v>403.5</v>
      </c>
      <c r="M504" s="31">
        <v>34.042299999999997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17.399999999999999</v>
      </c>
      <c r="D505" s="38">
        <v>17.716666666666665</v>
      </c>
      <c r="E505" s="38">
        <v>16.983333333333331</v>
      </c>
      <c r="F505" s="38">
        <v>16.566666666666666</v>
      </c>
      <c r="G505" s="38">
        <v>15.833333333333332</v>
      </c>
      <c r="H505" s="38">
        <v>18.133333333333329</v>
      </c>
      <c r="I505" s="38">
        <v>18.866666666666664</v>
      </c>
      <c r="J505" s="31">
        <v>19.283333333333328</v>
      </c>
      <c r="K505" s="31">
        <v>18.45</v>
      </c>
      <c r="L505" s="31">
        <v>17.3</v>
      </c>
      <c r="M505" s="58">
        <v>2746.5158900000001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221.75</v>
      </c>
      <c r="D506" s="38">
        <v>220.66666666666666</v>
      </c>
      <c r="E506" s="38">
        <v>216.93333333333331</v>
      </c>
      <c r="F506" s="38">
        <v>212.11666666666665</v>
      </c>
      <c r="G506" s="38">
        <v>208.3833333333333</v>
      </c>
      <c r="H506" s="38">
        <v>225.48333333333332</v>
      </c>
      <c r="I506" s="38">
        <v>229.21666666666667</v>
      </c>
      <c r="J506" s="31">
        <v>234.03333333333333</v>
      </c>
      <c r="K506" s="31">
        <v>224.4</v>
      </c>
      <c r="L506" s="31">
        <v>215.85</v>
      </c>
      <c r="M506" s="58">
        <v>99.407859999999999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469.05</v>
      </c>
      <c r="D507" s="38">
        <v>474.68333333333334</v>
      </c>
      <c r="E507" s="38">
        <v>458.36666666666667</v>
      </c>
      <c r="F507" s="38">
        <v>447.68333333333334</v>
      </c>
      <c r="G507" s="38">
        <v>431.36666666666667</v>
      </c>
      <c r="H507" s="38">
        <v>485.36666666666667</v>
      </c>
      <c r="I507" s="38">
        <v>501.68333333333339</v>
      </c>
      <c r="J507" s="38">
        <v>512.36666666666667</v>
      </c>
      <c r="K507" s="31">
        <v>491</v>
      </c>
      <c r="L507" s="31">
        <v>464</v>
      </c>
      <c r="M507" s="31">
        <v>44.640689999999999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12055.3</v>
      </c>
      <c r="D508" s="38">
        <v>12068.733333333332</v>
      </c>
      <c r="E508" s="38">
        <v>11747.566666666664</v>
      </c>
      <c r="F508" s="38">
        <v>11439.833333333332</v>
      </c>
      <c r="G508" s="38">
        <v>11118.666666666664</v>
      </c>
      <c r="H508" s="38">
        <v>12376.466666666664</v>
      </c>
      <c r="I508" s="38">
        <v>12697.633333333331</v>
      </c>
      <c r="J508" s="38">
        <v>13005.366666666663</v>
      </c>
      <c r="K508" s="31">
        <v>12389.9</v>
      </c>
      <c r="L508" s="31">
        <v>11761</v>
      </c>
      <c r="M508" s="31">
        <v>8.1909999999999997E-2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81.3</v>
      </c>
      <c r="D509" s="38">
        <v>81.433333333333337</v>
      </c>
      <c r="E509" s="38">
        <v>80.416666666666671</v>
      </c>
      <c r="F509" s="38">
        <v>79.533333333333331</v>
      </c>
      <c r="G509" s="38">
        <v>78.516666666666666</v>
      </c>
      <c r="H509" s="38">
        <v>82.316666666666677</v>
      </c>
      <c r="I509" s="38">
        <v>83.333333333333329</v>
      </c>
      <c r="J509" s="31">
        <v>84.216666666666683</v>
      </c>
      <c r="K509" s="31">
        <v>82.45</v>
      </c>
      <c r="L509" s="31">
        <v>80.55</v>
      </c>
      <c r="M509" s="58">
        <v>642.91285000000005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613.79999999999995</v>
      </c>
      <c r="D510" s="38">
        <v>614.01666666666665</v>
      </c>
      <c r="E510" s="38">
        <v>611.5333333333333</v>
      </c>
      <c r="F510" s="38">
        <v>609.26666666666665</v>
      </c>
      <c r="G510" s="38">
        <v>606.7833333333333</v>
      </c>
      <c r="H510" s="38">
        <v>616.2833333333333</v>
      </c>
      <c r="I510" s="38">
        <v>618.76666666666665</v>
      </c>
      <c r="J510" s="38">
        <v>621.0333333333333</v>
      </c>
      <c r="K510" s="31">
        <v>616.5</v>
      </c>
      <c r="L510" s="31">
        <v>611.75</v>
      </c>
      <c r="M510" s="31">
        <v>4.7630400000000002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1474.4</v>
      </c>
      <c r="D511" s="38">
        <v>1475</v>
      </c>
      <c r="E511" s="38">
        <v>1458.65</v>
      </c>
      <c r="F511" s="38">
        <v>1442.9</v>
      </c>
      <c r="G511" s="38">
        <v>1426.5500000000002</v>
      </c>
      <c r="H511" s="38">
        <v>1490.75</v>
      </c>
      <c r="I511" s="38">
        <v>1507.1</v>
      </c>
      <c r="J511" s="38">
        <v>1522.85</v>
      </c>
      <c r="K511" s="31">
        <v>1491.35</v>
      </c>
      <c r="L511" s="31">
        <v>1459.25</v>
      </c>
      <c r="M511" s="31">
        <v>0.21597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98"/>
      <c r="B5" s="399"/>
      <c r="C5" s="398"/>
      <c r="D5" s="399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400" t="s">
        <v>567</v>
      </c>
      <c r="C7" s="399"/>
      <c r="D7" s="7">
        <f>Main!B10</f>
        <v>45132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45131</v>
      </c>
      <c r="B10" s="32">
        <v>538812</v>
      </c>
      <c r="C10" s="31" t="s">
        <v>1231</v>
      </c>
      <c r="D10" s="31" t="s">
        <v>1232</v>
      </c>
      <c r="E10" s="31" t="s">
        <v>577</v>
      </c>
      <c r="F10" s="93">
        <v>335249</v>
      </c>
      <c r="G10" s="32">
        <v>12.4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45131</v>
      </c>
      <c r="B11" s="32">
        <v>538812</v>
      </c>
      <c r="C11" s="31" t="s">
        <v>1231</v>
      </c>
      <c r="D11" s="31" t="s">
        <v>1233</v>
      </c>
      <c r="E11" s="31" t="s">
        <v>577</v>
      </c>
      <c r="F11" s="93">
        <v>106881</v>
      </c>
      <c r="G11" s="32">
        <v>12.41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45131</v>
      </c>
      <c r="B12" s="32">
        <v>538812</v>
      </c>
      <c r="C12" s="31" t="s">
        <v>1231</v>
      </c>
      <c r="D12" s="31" t="s">
        <v>1233</v>
      </c>
      <c r="E12" s="31" t="s">
        <v>576</v>
      </c>
      <c r="F12" s="93">
        <v>106883</v>
      </c>
      <c r="G12" s="32">
        <v>12.26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45131</v>
      </c>
      <c r="B13" s="32">
        <v>538812</v>
      </c>
      <c r="C13" s="31" t="s">
        <v>1231</v>
      </c>
      <c r="D13" s="31" t="s">
        <v>1234</v>
      </c>
      <c r="E13" s="31" t="s">
        <v>576</v>
      </c>
      <c r="F13" s="93">
        <v>104577</v>
      </c>
      <c r="G13" s="32">
        <v>12.43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45131</v>
      </c>
      <c r="B14" s="32">
        <v>543938</v>
      </c>
      <c r="C14" s="31" t="s">
        <v>1188</v>
      </c>
      <c r="D14" s="31" t="s">
        <v>1235</v>
      </c>
      <c r="E14" s="31" t="s">
        <v>576</v>
      </c>
      <c r="F14" s="93">
        <v>20800</v>
      </c>
      <c r="G14" s="32">
        <v>120.41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45131</v>
      </c>
      <c r="B15" s="32">
        <v>543938</v>
      </c>
      <c r="C15" s="31" t="s">
        <v>1188</v>
      </c>
      <c r="D15" s="31" t="s">
        <v>1189</v>
      </c>
      <c r="E15" s="31" t="s">
        <v>577</v>
      </c>
      <c r="F15" s="93">
        <v>20800</v>
      </c>
      <c r="G15" s="32">
        <v>126.49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45131</v>
      </c>
      <c r="B16" s="32">
        <v>543938</v>
      </c>
      <c r="C16" s="31" t="s">
        <v>1188</v>
      </c>
      <c r="D16" s="31" t="s">
        <v>1236</v>
      </c>
      <c r="E16" s="31" t="s">
        <v>576</v>
      </c>
      <c r="F16" s="93">
        <v>11200</v>
      </c>
      <c r="G16" s="32">
        <v>129.56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45131</v>
      </c>
      <c r="B17" s="32">
        <v>542579</v>
      </c>
      <c r="C17" s="31" t="s">
        <v>1237</v>
      </c>
      <c r="D17" s="31" t="s">
        <v>1238</v>
      </c>
      <c r="E17" s="31" t="s">
        <v>577</v>
      </c>
      <c r="F17" s="93">
        <v>610453</v>
      </c>
      <c r="G17" s="32">
        <v>10.53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45131</v>
      </c>
      <c r="B18" s="32">
        <v>542579</v>
      </c>
      <c r="C18" s="31" t="s">
        <v>1237</v>
      </c>
      <c r="D18" s="31" t="s">
        <v>1238</v>
      </c>
      <c r="E18" s="31" t="s">
        <v>576</v>
      </c>
      <c r="F18" s="93">
        <v>1280630</v>
      </c>
      <c r="G18" s="32">
        <v>10.35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45131</v>
      </c>
      <c r="B19" s="32">
        <v>539115</v>
      </c>
      <c r="C19" s="31" t="s">
        <v>1239</v>
      </c>
      <c r="D19" s="31" t="s">
        <v>1240</v>
      </c>
      <c r="E19" s="31" t="s">
        <v>577</v>
      </c>
      <c r="F19" s="93">
        <v>12502</v>
      </c>
      <c r="G19" s="32">
        <v>41.75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45131</v>
      </c>
      <c r="B20" s="32">
        <v>538465</v>
      </c>
      <c r="C20" s="31" t="s">
        <v>1241</v>
      </c>
      <c r="D20" s="31" t="s">
        <v>1242</v>
      </c>
      <c r="E20" s="31" t="s">
        <v>577</v>
      </c>
      <c r="F20" s="93">
        <v>22790</v>
      </c>
      <c r="G20" s="32">
        <v>28.02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45131</v>
      </c>
      <c r="B21" s="32">
        <v>538716</v>
      </c>
      <c r="C21" s="31" t="s">
        <v>1243</v>
      </c>
      <c r="D21" s="31" t="s">
        <v>1244</v>
      </c>
      <c r="E21" s="31" t="s">
        <v>577</v>
      </c>
      <c r="F21" s="93">
        <v>92500</v>
      </c>
      <c r="G21" s="32">
        <v>50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45131</v>
      </c>
      <c r="B22" s="32">
        <v>530245</v>
      </c>
      <c r="C22" s="31" t="s">
        <v>1245</v>
      </c>
      <c r="D22" s="31" t="s">
        <v>1244</v>
      </c>
      <c r="E22" s="31" t="s">
        <v>577</v>
      </c>
      <c r="F22" s="93">
        <v>115000</v>
      </c>
      <c r="G22" s="32">
        <v>127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45131</v>
      </c>
      <c r="B23" s="32">
        <v>530245</v>
      </c>
      <c r="C23" s="31" t="s">
        <v>1245</v>
      </c>
      <c r="D23" s="31" t="s">
        <v>1246</v>
      </c>
      <c r="E23" s="31" t="s">
        <v>576</v>
      </c>
      <c r="F23" s="93">
        <v>85000</v>
      </c>
      <c r="G23" s="32">
        <v>127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45131</v>
      </c>
      <c r="B24" s="32">
        <v>530249</v>
      </c>
      <c r="C24" s="31" t="s">
        <v>1247</v>
      </c>
      <c r="D24" s="31" t="s">
        <v>1248</v>
      </c>
      <c r="E24" s="31" t="s">
        <v>577</v>
      </c>
      <c r="F24" s="93">
        <v>32570</v>
      </c>
      <c r="G24" s="32">
        <v>6.52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45131</v>
      </c>
      <c r="B25" s="32">
        <v>530249</v>
      </c>
      <c r="C25" s="31" t="s">
        <v>1247</v>
      </c>
      <c r="D25" s="31" t="s">
        <v>1249</v>
      </c>
      <c r="E25" s="31" t="s">
        <v>577</v>
      </c>
      <c r="F25" s="93">
        <v>3329</v>
      </c>
      <c r="G25" s="32">
        <v>6.51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45131</v>
      </c>
      <c r="B26" s="32">
        <v>530249</v>
      </c>
      <c r="C26" s="31" t="s">
        <v>1247</v>
      </c>
      <c r="D26" s="31" t="s">
        <v>1249</v>
      </c>
      <c r="E26" s="31" t="s">
        <v>576</v>
      </c>
      <c r="F26" s="93">
        <v>20000</v>
      </c>
      <c r="G26" s="32">
        <v>6.52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45131</v>
      </c>
      <c r="B27" s="32">
        <v>543928</v>
      </c>
      <c r="C27" s="31" t="s">
        <v>1250</v>
      </c>
      <c r="D27" s="31" t="s">
        <v>1251</v>
      </c>
      <c r="E27" s="31" t="s">
        <v>576</v>
      </c>
      <c r="F27" s="93">
        <v>99200</v>
      </c>
      <c r="G27" s="32">
        <v>189.91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45131</v>
      </c>
      <c r="B28" s="32">
        <v>543928</v>
      </c>
      <c r="C28" s="31" t="s">
        <v>1250</v>
      </c>
      <c r="D28" s="31" t="s">
        <v>1251</v>
      </c>
      <c r="E28" s="31" t="s">
        <v>577</v>
      </c>
      <c r="F28" s="93">
        <v>99200</v>
      </c>
      <c r="G28" s="32">
        <v>190.16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45131</v>
      </c>
      <c r="B29" s="32">
        <v>543928</v>
      </c>
      <c r="C29" s="31" t="s">
        <v>1250</v>
      </c>
      <c r="D29" s="31" t="s">
        <v>1252</v>
      </c>
      <c r="E29" s="31" t="s">
        <v>577</v>
      </c>
      <c r="F29" s="93">
        <v>100000</v>
      </c>
      <c r="G29" s="32">
        <v>187.75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45131</v>
      </c>
      <c r="B30" s="32">
        <v>539559</v>
      </c>
      <c r="C30" s="31" t="s">
        <v>1253</v>
      </c>
      <c r="D30" s="31" t="s">
        <v>1254</v>
      </c>
      <c r="E30" s="31" t="s">
        <v>577</v>
      </c>
      <c r="F30" s="93">
        <v>320111</v>
      </c>
      <c r="G30" s="32">
        <v>5.82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45131</v>
      </c>
      <c r="B31" s="32">
        <v>504240</v>
      </c>
      <c r="C31" s="31" t="s">
        <v>1255</v>
      </c>
      <c r="D31" s="31" t="s">
        <v>1256</v>
      </c>
      <c r="E31" s="31" t="s">
        <v>577</v>
      </c>
      <c r="F31" s="93">
        <v>134765</v>
      </c>
      <c r="G31" s="32">
        <v>92.52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45131</v>
      </c>
      <c r="B32" s="32">
        <v>504240</v>
      </c>
      <c r="C32" s="31" t="s">
        <v>1255</v>
      </c>
      <c r="D32" s="31" t="s">
        <v>1257</v>
      </c>
      <c r="E32" s="31" t="s">
        <v>576</v>
      </c>
      <c r="F32" s="93">
        <v>133000</v>
      </c>
      <c r="G32" s="32">
        <v>92.51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45131</v>
      </c>
      <c r="B33" s="32">
        <v>542724</v>
      </c>
      <c r="C33" s="31" t="s">
        <v>1258</v>
      </c>
      <c r="D33" s="31" t="s">
        <v>1259</v>
      </c>
      <c r="E33" s="31" t="s">
        <v>577</v>
      </c>
      <c r="F33" s="93">
        <v>2333154</v>
      </c>
      <c r="G33" s="32">
        <v>1.46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45131</v>
      </c>
      <c r="B34" s="32">
        <v>542724</v>
      </c>
      <c r="C34" s="31" t="s">
        <v>1258</v>
      </c>
      <c r="D34" s="31" t="s">
        <v>1260</v>
      </c>
      <c r="E34" s="31" t="s">
        <v>577</v>
      </c>
      <c r="F34" s="93">
        <v>1901334</v>
      </c>
      <c r="G34" s="32">
        <v>1.45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45131</v>
      </c>
      <c r="B35" s="32">
        <v>540455</v>
      </c>
      <c r="C35" s="31" t="s">
        <v>1261</v>
      </c>
      <c r="D35" s="31" t="s">
        <v>1244</v>
      </c>
      <c r="E35" s="31" t="s">
        <v>577</v>
      </c>
      <c r="F35" s="93">
        <v>159600</v>
      </c>
      <c r="G35" s="32">
        <v>55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45131</v>
      </c>
      <c r="B36" s="32">
        <v>540455</v>
      </c>
      <c r="C36" s="31" t="s">
        <v>1261</v>
      </c>
      <c r="D36" s="31" t="s">
        <v>1262</v>
      </c>
      <c r="E36" s="31" t="s">
        <v>576</v>
      </c>
      <c r="F36" s="93">
        <v>106400</v>
      </c>
      <c r="G36" s="32">
        <v>55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45131</v>
      </c>
      <c r="B37" s="32">
        <v>540614</v>
      </c>
      <c r="C37" s="31" t="s">
        <v>1263</v>
      </c>
      <c r="D37" s="31" t="s">
        <v>1264</v>
      </c>
      <c r="E37" s="31" t="s">
        <v>576</v>
      </c>
      <c r="F37" s="93">
        <v>2015395</v>
      </c>
      <c r="G37" s="32">
        <v>1.1399999999999999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45131</v>
      </c>
      <c r="B38" s="32">
        <v>540614</v>
      </c>
      <c r="C38" s="31" t="s">
        <v>1263</v>
      </c>
      <c r="D38" s="31" t="s">
        <v>1264</v>
      </c>
      <c r="E38" s="31" t="s">
        <v>577</v>
      </c>
      <c r="F38" s="93">
        <v>1642723</v>
      </c>
      <c r="G38" s="32">
        <v>1.1399999999999999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45131</v>
      </c>
      <c r="B39" s="32">
        <v>531913</v>
      </c>
      <c r="C39" s="31" t="s">
        <v>1154</v>
      </c>
      <c r="D39" s="31" t="s">
        <v>1265</v>
      </c>
      <c r="E39" s="31" t="s">
        <v>577</v>
      </c>
      <c r="F39" s="93">
        <v>110</v>
      </c>
      <c r="G39" s="32">
        <v>7.6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45131</v>
      </c>
      <c r="B40" s="32">
        <v>531913</v>
      </c>
      <c r="C40" s="31" t="s">
        <v>1154</v>
      </c>
      <c r="D40" s="31" t="s">
        <v>1265</v>
      </c>
      <c r="E40" s="31" t="s">
        <v>576</v>
      </c>
      <c r="F40" s="93">
        <v>30000</v>
      </c>
      <c r="G40" s="32">
        <v>7.59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45131</v>
      </c>
      <c r="B41" s="32">
        <v>531913</v>
      </c>
      <c r="C41" s="31" t="s">
        <v>1154</v>
      </c>
      <c r="D41" s="31" t="s">
        <v>1190</v>
      </c>
      <c r="E41" s="31" t="s">
        <v>576</v>
      </c>
      <c r="F41" s="93">
        <v>43214</v>
      </c>
      <c r="G41" s="32">
        <v>7.58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45131</v>
      </c>
      <c r="B42" s="32">
        <v>531913</v>
      </c>
      <c r="C42" s="31" t="s">
        <v>1154</v>
      </c>
      <c r="D42" s="31" t="s">
        <v>1081</v>
      </c>
      <c r="E42" s="31" t="s">
        <v>576</v>
      </c>
      <c r="F42" s="93">
        <v>33437</v>
      </c>
      <c r="G42" s="32">
        <v>7.46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45131</v>
      </c>
      <c r="B43" s="32">
        <v>531913</v>
      </c>
      <c r="C43" s="31" t="s">
        <v>1154</v>
      </c>
      <c r="D43" s="31" t="s">
        <v>1081</v>
      </c>
      <c r="E43" s="31" t="s">
        <v>577</v>
      </c>
      <c r="F43" s="93">
        <v>64550</v>
      </c>
      <c r="G43" s="32">
        <v>7.56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45131</v>
      </c>
      <c r="B44" s="32">
        <v>531913</v>
      </c>
      <c r="C44" s="31" t="s">
        <v>1154</v>
      </c>
      <c r="D44" s="31" t="s">
        <v>1266</v>
      </c>
      <c r="E44" s="31" t="s">
        <v>576</v>
      </c>
      <c r="F44" s="93">
        <v>3000</v>
      </c>
      <c r="G44" s="32">
        <v>7.01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45131</v>
      </c>
      <c r="B45" s="32">
        <v>531913</v>
      </c>
      <c r="C45" s="31" t="s">
        <v>1154</v>
      </c>
      <c r="D45" s="31" t="s">
        <v>1266</v>
      </c>
      <c r="E45" s="31" t="s">
        <v>577</v>
      </c>
      <c r="F45" s="93">
        <v>27417</v>
      </c>
      <c r="G45" s="32">
        <v>7.6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45131</v>
      </c>
      <c r="B46" s="32">
        <v>539697</v>
      </c>
      <c r="C46" s="31" t="s">
        <v>1267</v>
      </c>
      <c r="D46" s="31" t="s">
        <v>1268</v>
      </c>
      <c r="E46" s="31" t="s">
        <v>576</v>
      </c>
      <c r="F46" s="93">
        <v>34452</v>
      </c>
      <c r="G46" s="32">
        <v>10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45131</v>
      </c>
      <c r="B47" s="32">
        <v>539697</v>
      </c>
      <c r="C47" s="31" t="s">
        <v>1267</v>
      </c>
      <c r="D47" s="31" t="s">
        <v>1269</v>
      </c>
      <c r="E47" s="31" t="s">
        <v>577</v>
      </c>
      <c r="F47" s="93">
        <v>34384</v>
      </c>
      <c r="G47" s="32">
        <v>10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45131</v>
      </c>
      <c r="B48" s="32">
        <v>505737</v>
      </c>
      <c r="C48" s="31" t="s">
        <v>1270</v>
      </c>
      <c r="D48" s="31" t="s">
        <v>1271</v>
      </c>
      <c r="E48" s="31" t="s">
        <v>576</v>
      </c>
      <c r="F48" s="93">
        <v>15000</v>
      </c>
      <c r="G48" s="32">
        <v>773.82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45131</v>
      </c>
      <c r="B49" s="32">
        <v>542924</v>
      </c>
      <c r="C49" s="31" t="s">
        <v>1272</v>
      </c>
      <c r="D49" s="31" t="s">
        <v>1273</v>
      </c>
      <c r="E49" s="31" t="s">
        <v>576</v>
      </c>
      <c r="F49" s="93">
        <v>66500</v>
      </c>
      <c r="G49" s="32">
        <v>4.2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45131</v>
      </c>
      <c r="B50" s="32">
        <v>542924</v>
      </c>
      <c r="C50" s="31" t="s">
        <v>1272</v>
      </c>
      <c r="D50" s="31" t="s">
        <v>1273</v>
      </c>
      <c r="E50" s="31" t="s">
        <v>577</v>
      </c>
      <c r="F50" s="93">
        <v>87500</v>
      </c>
      <c r="G50" s="32">
        <v>4.17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45131</v>
      </c>
      <c r="B51" s="32">
        <v>542924</v>
      </c>
      <c r="C51" s="31" t="s">
        <v>1272</v>
      </c>
      <c r="D51" s="31" t="s">
        <v>1274</v>
      </c>
      <c r="E51" s="31" t="s">
        <v>577</v>
      </c>
      <c r="F51" s="93">
        <v>77000</v>
      </c>
      <c r="G51" s="32">
        <v>4.2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45131</v>
      </c>
      <c r="B52" s="32">
        <v>538539</v>
      </c>
      <c r="C52" s="31" t="s">
        <v>1275</v>
      </c>
      <c r="D52" s="31" t="s">
        <v>1127</v>
      </c>
      <c r="E52" s="31" t="s">
        <v>576</v>
      </c>
      <c r="F52" s="93">
        <v>112276</v>
      </c>
      <c r="G52" s="32">
        <v>19.239999999999998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45131</v>
      </c>
      <c r="B53" s="32">
        <v>538539</v>
      </c>
      <c r="C53" s="31" t="s">
        <v>1275</v>
      </c>
      <c r="D53" s="31" t="s">
        <v>1276</v>
      </c>
      <c r="E53" s="31" t="s">
        <v>576</v>
      </c>
      <c r="F53" s="93">
        <v>90000</v>
      </c>
      <c r="G53" s="32">
        <v>19.239999999999998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45131</v>
      </c>
      <c r="B54" s="32">
        <v>538539</v>
      </c>
      <c r="C54" s="31" t="s">
        <v>1275</v>
      </c>
      <c r="D54" s="31" t="s">
        <v>1277</v>
      </c>
      <c r="E54" s="31" t="s">
        <v>577</v>
      </c>
      <c r="F54" s="93">
        <v>200000</v>
      </c>
      <c r="G54" s="32">
        <v>19.239999999999998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45131</v>
      </c>
      <c r="B55" s="32">
        <v>543207</v>
      </c>
      <c r="C55" s="31" t="s">
        <v>1139</v>
      </c>
      <c r="D55" s="31" t="s">
        <v>1155</v>
      </c>
      <c r="E55" s="31" t="s">
        <v>577</v>
      </c>
      <c r="F55" s="93">
        <v>125447</v>
      </c>
      <c r="G55" s="32">
        <v>9.11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45131</v>
      </c>
      <c r="B56" s="32">
        <v>543207</v>
      </c>
      <c r="C56" s="31" t="s">
        <v>1139</v>
      </c>
      <c r="D56" s="31" t="s">
        <v>1190</v>
      </c>
      <c r="E56" s="31" t="s">
        <v>577</v>
      </c>
      <c r="F56" s="93">
        <v>28406</v>
      </c>
      <c r="G56" s="32">
        <v>9.51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45131</v>
      </c>
      <c r="B57" s="32">
        <v>543207</v>
      </c>
      <c r="C57" s="31" t="s">
        <v>1139</v>
      </c>
      <c r="D57" s="31" t="s">
        <v>1190</v>
      </c>
      <c r="E57" s="31" t="s">
        <v>576</v>
      </c>
      <c r="F57" s="93">
        <v>130167</v>
      </c>
      <c r="G57" s="32">
        <v>9.15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45131</v>
      </c>
      <c r="B58" s="32">
        <v>535136</v>
      </c>
      <c r="C58" s="31" t="s">
        <v>1278</v>
      </c>
      <c r="D58" s="31" t="s">
        <v>1279</v>
      </c>
      <c r="E58" s="31" t="s">
        <v>577</v>
      </c>
      <c r="F58" s="93">
        <v>159000</v>
      </c>
      <c r="G58" s="32">
        <v>397.34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45131</v>
      </c>
      <c r="B59" s="32">
        <v>535136</v>
      </c>
      <c r="C59" s="31" t="s">
        <v>1278</v>
      </c>
      <c r="D59" s="31" t="s">
        <v>1280</v>
      </c>
      <c r="E59" s="31" t="s">
        <v>576</v>
      </c>
      <c r="F59" s="93">
        <v>76883</v>
      </c>
      <c r="G59" s="32">
        <v>390.04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45131</v>
      </c>
      <c r="B60" s="32">
        <v>538537</v>
      </c>
      <c r="C60" s="31" t="s">
        <v>1281</v>
      </c>
      <c r="D60" s="31" t="s">
        <v>1282</v>
      </c>
      <c r="E60" s="31" t="s">
        <v>577</v>
      </c>
      <c r="F60" s="93">
        <v>700000</v>
      </c>
      <c r="G60" s="32">
        <v>0.56000000000000005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45131</v>
      </c>
      <c r="B61" s="32">
        <v>538537</v>
      </c>
      <c r="C61" s="31" t="s">
        <v>1281</v>
      </c>
      <c r="D61" s="31" t="s">
        <v>1283</v>
      </c>
      <c r="E61" s="31" t="s">
        <v>576</v>
      </c>
      <c r="F61" s="93">
        <v>587211</v>
      </c>
      <c r="G61" s="32">
        <v>0.56000000000000005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45131</v>
      </c>
      <c r="B62" s="32">
        <v>511644</v>
      </c>
      <c r="C62" s="31" t="s">
        <v>1284</v>
      </c>
      <c r="D62" s="31" t="s">
        <v>1285</v>
      </c>
      <c r="E62" s="31" t="s">
        <v>576</v>
      </c>
      <c r="F62" s="93">
        <v>3000</v>
      </c>
      <c r="G62" s="32">
        <v>108.79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45131</v>
      </c>
      <c r="B63" s="32">
        <v>531859</v>
      </c>
      <c r="C63" s="31" t="s">
        <v>1286</v>
      </c>
      <c r="D63" s="31" t="s">
        <v>1287</v>
      </c>
      <c r="E63" s="31" t="s">
        <v>577</v>
      </c>
      <c r="F63" s="93">
        <v>500000</v>
      </c>
      <c r="G63" s="32">
        <v>68.790000000000006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45131</v>
      </c>
      <c r="B64" s="32">
        <v>519299</v>
      </c>
      <c r="C64" s="31" t="s">
        <v>1288</v>
      </c>
      <c r="D64" s="31" t="s">
        <v>1289</v>
      </c>
      <c r="E64" s="31" t="s">
        <v>577</v>
      </c>
      <c r="F64" s="93">
        <v>80500</v>
      </c>
      <c r="G64" s="32">
        <v>123.84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45131</v>
      </c>
      <c r="B65" s="32">
        <v>519299</v>
      </c>
      <c r="C65" s="31" t="s">
        <v>1288</v>
      </c>
      <c r="D65" s="31" t="s">
        <v>1290</v>
      </c>
      <c r="E65" s="31" t="s">
        <v>577</v>
      </c>
      <c r="F65" s="93">
        <v>109000</v>
      </c>
      <c r="G65" s="32">
        <v>123.75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45131</v>
      </c>
      <c r="B66" s="32">
        <v>538452</v>
      </c>
      <c r="C66" s="31" t="s">
        <v>1291</v>
      </c>
      <c r="D66" s="31" t="s">
        <v>1292</v>
      </c>
      <c r="E66" s="31" t="s">
        <v>577</v>
      </c>
      <c r="F66" s="93">
        <v>38500</v>
      </c>
      <c r="G66" s="32">
        <v>19.28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45131</v>
      </c>
      <c r="B67" s="32">
        <v>538452</v>
      </c>
      <c r="C67" s="31" t="s">
        <v>1291</v>
      </c>
      <c r="D67" s="31" t="s">
        <v>1293</v>
      </c>
      <c r="E67" s="31" t="s">
        <v>577</v>
      </c>
      <c r="F67" s="93">
        <v>48136</v>
      </c>
      <c r="G67" s="32">
        <v>19.28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45131</v>
      </c>
      <c r="B68" s="32">
        <v>539495</v>
      </c>
      <c r="C68" s="31" t="s">
        <v>1191</v>
      </c>
      <c r="D68" s="31" t="s">
        <v>1294</v>
      </c>
      <c r="E68" s="31" t="s">
        <v>577</v>
      </c>
      <c r="F68" s="93">
        <v>25000</v>
      </c>
      <c r="G68" s="32">
        <v>48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45131</v>
      </c>
      <c r="B69" s="32">
        <v>539495</v>
      </c>
      <c r="C69" s="31" t="s">
        <v>1191</v>
      </c>
      <c r="D69" s="31" t="s">
        <v>1295</v>
      </c>
      <c r="E69" s="31" t="s">
        <v>577</v>
      </c>
      <c r="F69" s="93">
        <v>35000</v>
      </c>
      <c r="G69" s="32">
        <v>52.25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45131</v>
      </c>
      <c r="B70" s="32">
        <v>539495</v>
      </c>
      <c r="C70" s="31" t="s">
        <v>1191</v>
      </c>
      <c r="D70" s="31" t="s">
        <v>1296</v>
      </c>
      <c r="E70" s="31" t="s">
        <v>577</v>
      </c>
      <c r="F70" s="93">
        <v>24995</v>
      </c>
      <c r="G70" s="32">
        <v>52.25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45131</v>
      </c>
      <c r="B71" s="32">
        <v>539495</v>
      </c>
      <c r="C71" s="31" t="s">
        <v>1191</v>
      </c>
      <c r="D71" s="31" t="s">
        <v>1297</v>
      </c>
      <c r="E71" s="31" t="s">
        <v>577</v>
      </c>
      <c r="F71" s="93">
        <v>24801</v>
      </c>
      <c r="G71" s="32">
        <v>48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45131</v>
      </c>
      <c r="B72" s="32">
        <v>539495</v>
      </c>
      <c r="C72" s="31" t="s">
        <v>1191</v>
      </c>
      <c r="D72" s="31" t="s">
        <v>1192</v>
      </c>
      <c r="E72" s="31" t="s">
        <v>577</v>
      </c>
      <c r="F72" s="93">
        <v>27000</v>
      </c>
      <c r="G72" s="32">
        <v>52.22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45131</v>
      </c>
      <c r="B73" s="32">
        <v>539495</v>
      </c>
      <c r="C73" s="31" t="s">
        <v>1191</v>
      </c>
      <c r="D73" s="31" t="s">
        <v>1298</v>
      </c>
      <c r="E73" s="31" t="s">
        <v>577</v>
      </c>
      <c r="F73" s="93">
        <v>34403</v>
      </c>
      <c r="G73" s="32">
        <v>52.25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45131</v>
      </c>
      <c r="B74" s="32">
        <v>530111</v>
      </c>
      <c r="C74" s="31" t="s">
        <v>1193</v>
      </c>
      <c r="D74" s="31" t="s">
        <v>1299</v>
      </c>
      <c r="E74" s="31" t="s">
        <v>577</v>
      </c>
      <c r="F74" s="93">
        <v>73800</v>
      </c>
      <c r="G74" s="32">
        <v>45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45131</v>
      </c>
      <c r="B75" s="32">
        <v>530111</v>
      </c>
      <c r="C75" s="31" t="s">
        <v>1193</v>
      </c>
      <c r="D75" s="31" t="s">
        <v>1300</v>
      </c>
      <c r="E75" s="31" t="s">
        <v>577</v>
      </c>
      <c r="F75" s="93">
        <v>76000</v>
      </c>
      <c r="G75" s="32">
        <v>45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45131</v>
      </c>
      <c r="B76" s="32">
        <v>543244</v>
      </c>
      <c r="C76" s="31" t="s">
        <v>1301</v>
      </c>
      <c r="D76" s="31" t="s">
        <v>1302</v>
      </c>
      <c r="E76" s="31" t="s">
        <v>577</v>
      </c>
      <c r="F76" s="93">
        <v>14000</v>
      </c>
      <c r="G76" s="32">
        <v>45.24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45131</v>
      </c>
      <c r="B77" s="32">
        <v>533019</v>
      </c>
      <c r="C77" s="31" t="s">
        <v>1194</v>
      </c>
      <c r="D77" s="31" t="s">
        <v>1195</v>
      </c>
      <c r="E77" s="31" t="s">
        <v>577</v>
      </c>
      <c r="F77" s="93">
        <v>236</v>
      </c>
      <c r="G77" s="32">
        <v>993.4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45131</v>
      </c>
      <c r="B78" s="32">
        <v>531529</v>
      </c>
      <c r="C78" s="31" t="s">
        <v>1303</v>
      </c>
      <c r="D78" s="31" t="s">
        <v>1304</v>
      </c>
      <c r="E78" s="31" t="s">
        <v>577</v>
      </c>
      <c r="F78" s="93">
        <v>375567</v>
      </c>
      <c r="G78" s="32">
        <v>7.3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45131</v>
      </c>
      <c r="B79" s="32">
        <v>540914</v>
      </c>
      <c r="C79" s="31" t="s">
        <v>1305</v>
      </c>
      <c r="D79" s="31" t="s">
        <v>1306</v>
      </c>
      <c r="E79" s="31" t="s">
        <v>577</v>
      </c>
      <c r="F79" s="93">
        <v>152999</v>
      </c>
      <c r="G79" s="32">
        <v>21.11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45131</v>
      </c>
      <c r="B80" s="32">
        <v>532928</v>
      </c>
      <c r="C80" s="31" t="s">
        <v>1208</v>
      </c>
      <c r="D80" s="31" t="s">
        <v>1307</v>
      </c>
      <c r="E80" s="31" t="s">
        <v>577</v>
      </c>
      <c r="F80" s="93">
        <v>767722</v>
      </c>
      <c r="G80" s="32">
        <v>87.36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45131</v>
      </c>
      <c r="B81" s="32">
        <v>532928</v>
      </c>
      <c r="C81" s="31" t="s">
        <v>1208</v>
      </c>
      <c r="D81" s="31" t="s">
        <v>1307</v>
      </c>
      <c r="E81" s="31" t="s">
        <v>577</v>
      </c>
      <c r="F81" s="93">
        <v>969722</v>
      </c>
      <c r="G81" s="32">
        <v>87.53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45131</v>
      </c>
      <c r="B82" s="32">
        <v>539097</v>
      </c>
      <c r="C82" s="31" t="s">
        <v>1308</v>
      </c>
      <c r="D82" s="31" t="s">
        <v>1309</v>
      </c>
      <c r="E82" s="31" t="s">
        <v>577</v>
      </c>
      <c r="F82" s="93">
        <v>300000</v>
      </c>
      <c r="G82" s="32">
        <v>13.3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45131</v>
      </c>
      <c r="B83" s="32" t="s">
        <v>317</v>
      </c>
      <c r="C83" s="31" t="s">
        <v>1310</v>
      </c>
      <c r="D83" s="31" t="s">
        <v>1107</v>
      </c>
      <c r="E83" s="31" t="s">
        <v>576</v>
      </c>
      <c r="F83" s="93">
        <v>497273</v>
      </c>
      <c r="G83" s="32">
        <v>587.77</v>
      </c>
      <c r="H83" s="32" t="s">
        <v>1360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45131</v>
      </c>
      <c r="B84" s="32" t="s">
        <v>317</v>
      </c>
      <c r="C84" s="31" t="s">
        <v>1310</v>
      </c>
      <c r="D84" s="31" t="s">
        <v>578</v>
      </c>
      <c r="E84" s="31" t="s">
        <v>576</v>
      </c>
      <c r="F84" s="93">
        <v>643754</v>
      </c>
      <c r="G84" s="32">
        <v>575.88</v>
      </c>
      <c r="H84" s="32" t="s">
        <v>1360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45131</v>
      </c>
      <c r="B85" s="32" t="s">
        <v>317</v>
      </c>
      <c r="C85" s="31" t="s">
        <v>1310</v>
      </c>
      <c r="D85" s="31" t="s">
        <v>1159</v>
      </c>
      <c r="E85" s="31" t="s">
        <v>576</v>
      </c>
      <c r="F85" s="93">
        <v>553535</v>
      </c>
      <c r="G85" s="32">
        <v>588.25</v>
      </c>
      <c r="H85" s="32" t="s">
        <v>1360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45131</v>
      </c>
      <c r="B86" s="32" t="s">
        <v>1196</v>
      </c>
      <c r="C86" s="31" t="s">
        <v>1197</v>
      </c>
      <c r="D86" s="31" t="s">
        <v>1198</v>
      </c>
      <c r="E86" s="31" t="s">
        <v>576</v>
      </c>
      <c r="F86" s="93">
        <v>906256</v>
      </c>
      <c r="G86" s="32">
        <v>272.44</v>
      </c>
      <c r="H86" s="32" t="s">
        <v>1360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45131</v>
      </c>
      <c r="B87" s="32" t="s">
        <v>1196</v>
      </c>
      <c r="C87" s="31" t="s">
        <v>1197</v>
      </c>
      <c r="D87" s="31" t="s">
        <v>1107</v>
      </c>
      <c r="E87" s="31" t="s">
        <v>576</v>
      </c>
      <c r="F87" s="93">
        <v>294885</v>
      </c>
      <c r="G87" s="32">
        <v>313.14999999999998</v>
      </c>
      <c r="H87" s="32" t="s">
        <v>1360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45131</v>
      </c>
      <c r="B88" s="32" t="s">
        <v>1311</v>
      </c>
      <c r="C88" s="31" t="s">
        <v>1312</v>
      </c>
      <c r="D88" s="31" t="s">
        <v>1313</v>
      </c>
      <c r="E88" s="31" t="s">
        <v>576</v>
      </c>
      <c r="F88" s="93">
        <v>18000</v>
      </c>
      <c r="G88" s="32">
        <v>35.03</v>
      </c>
      <c r="H88" s="32" t="s">
        <v>1360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45131</v>
      </c>
      <c r="B89" s="32" t="s">
        <v>1314</v>
      </c>
      <c r="C89" s="31" t="s">
        <v>1315</v>
      </c>
      <c r="D89" s="31" t="s">
        <v>1316</v>
      </c>
      <c r="E89" s="31" t="s">
        <v>576</v>
      </c>
      <c r="F89" s="93">
        <v>62098</v>
      </c>
      <c r="G89" s="32">
        <v>50</v>
      </c>
      <c r="H89" s="32" t="s">
        <v>1360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45131</v>
      </c>
      <c r="B90" s="32" t="s">
        <v>1213</v>
      </c>
      <c r="C90" s="31" t="s">
        <v>1214</v>
      </c>
      <c r="D90" s="31" t="s">
        <v>1106</v>
      </c>
      <c r="E90" s="31" t="s">
        <v>576</v>
      </c>
      <c r="F90" s="93">
        <v>1106348</v>
      </c>
      <c r="G90" s="32">
        <v>36.380000000000003</v>
      </c>
      <c r="H90" s="32" t="s">
        <v>1360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45131</v>
      </c>
      <c r="B91" s="32" t="s">
        <v>1199</v>
      </c>
      <c r="C91" s="31" t="s">
        <v>1200</v>
      </c>
      <c r="D91" s="31" t="s">
        <v>578</v>
      </c>
      <c r="E91" s="31" t="s">
        <v>576</v>
      </c>
      <c r="F91" s="93">
        <v>93123</v>
      </c>
      <c r="G91" s="32">
        <v>311.77</v>
      </c>
      <c r="H91" s="32" t="s">
        <v>1360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45131</v>
      </c>
      <c r="B92" s="32" t="s">
        <v>1199</v>
      </c>
      <c r="C92" s="31" t="s">
        <v>1200</v>
      </c>
      <c r="D92" s="31" t="s">
        <v>1317</v>
      </c>
      <c r="E92" s="31" t="s">
        <v>576</v>
      </c>
      <c r="F92" s="93">
        <v>250</v>
      </c>
      <c r="G92" s="32">
        <v>308.5</v>
      </c>
      <c r="H92" s="32" t="s">
        <v>1360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45131</v>
      </c>
      <c r="B93" s="32" t="s">
        <v>1318</v>
      </c>
      <c r="C93" s="31" t="s">
        <v>1319</v>
      </c>
      <c r="D93" s="31" t="s">
        <v>1198</v>
      </c>
      <c r="E93" s="31" t="s">
        <v>576</v>
      </c>
      <c r="F93" s="93">
        <v>1600000</v>
      </c>
      <c r="G93" s="32">
        <v>13.53</v>
      </c>
      <c r="H93" s="32" t="s">
        <v>1360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45131</v>
      </c>
      <c r="B94" s="32" t="s">
        <v>1156</v>
      </c>
      <c r="C94" s="31" t="s">
        <v>1157</v>
      </c>
      <c r="D94" s="31" t="s">
        <v>1320</v>
      </c>
      <c r="E94" s="31" t="s">
        <v>576</v>
      </c>
      <c r="F94" s="93">
        <v>666667</v>
      </c>
      <c r="G94" s="32">
        <v>15.11</v>
      </c>
      <c r="H94" s="32" t="s">
        <v>1360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45131</v>
      </c>
      <c r="B95" s="32" t="s">
        <v>1156</v>
      </c>
      <c r="C95" s="31" t="s">
        <v>1157</v>
      </c>
      <c r="D95" s="31" t="s">
        <v>1321</v>
      </c>
      <c r="E95" s="31" t="s">
        <v>576</v>
      </c>
      <c r="F95" s="93">
        <v>766667</v>
      </c>
      <c r="G95" s="32">
        <v>15.07</v>
      </c>
      <c r="H95" s="32" t="s">
        <v>1360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45131</v>
      </c>
      <c r="B96" s="32" t="s">
        <v>1156</v>
      </c>
      <c r="C96" s="31" t="s">
        <v>1157</v>
      </c>
      <c r="D96" s="31" t="s">
        <v>1322</v>
      </c>
      <c r="E96" s="31" t="s">
        <v>576</v>
      </c>
      <c r="F96" s="93">
        <v>1325000</v>
      </c>
      <c r="G96" s="32">
        <v>14.97</v>
      </c>
      <c r="H96" s="32" t="s">
        <v>1360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45131</v>
      </c>
      <c r="B97" s="32" t="s">
        <v>1156</v>
      </c>
      <c r="C97" s="31" t="s">
        <v>1157</v>
      </c>
      <c r="D97" s="31" t="s">
        <v>1323</v>
      </c>
      <c r="E97" s="31" t="s">
        <v>576</v>
      </c>
      <c r="F97" s="93">
        <v>766676</v>
      </c>
      <c r="G97" s="32">
        <v>15.08</v>
      </c>
      <c r="H97" s="32" t="s">
        <v>1360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45131</v>
      </c>
      <c r="B98" s="32" t="s">
        <v>1324</v>
      </c>
      <c r="C98" s="31" t="s">
        <v>1325</v>
      </c>
      <c r="D98" s="31" t="s">
        <v>578</v>
      </c>
      <c r="E98" s="31" t="s">
        <v>576</v>
      </c>
      <c r="F98" s="93">
        <v>298744</v>
      </c>
      <c r="G98" s="32">
        <v>847.01</v>
      </c>
      <c r="H98" s="32" t="s">
        <v>1360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45131</v>
      </c>
      <c r="B99" s="32" t="s">
        <v>1326</v>
      </c>
      <c r="C99" s="31" t="s">
        <v>1327</v>
      </c>
      <c r="D99" s="31" t="s">
        <v>1328</v>
      </c>
      <c r="E99" s="31" t="s">
        <v>576</v>
      </c>
      <c r="F99" s="93">
        <v>1500000</v>
      </c>
      <c r="G99" s="32">
        <v>6.6</v>
      </c>
      <c r="H99" s="32" t="s">
        <v>1360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45131</v>
      </c>
      <c r="B100" s="32" t="s">
        <v>1326</v>
      </c>
      <c r="C100" s="31" t="s">
        <v>1327</v>
      </c>
      <c r="D100" s="31" t="s">
        <v>1329</v>
      </c>
      <c r="E100" s="31" t="s">
        <v>576</v>
      </c>
      <c r="F100" s="93">
        <v>1000000</v>
      </c>
      <c r="G100" s="32">
        <v>6.5</v>
      </c>
      <c r="H100" s="32" t="s">
        <v>1360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45131</v>
      </c>
      <c r="B101" s="32" t="s">
        <v>1330</v>
      </c>
      <c r="C101" s="31" t="s">
        <v>1331</v>
      </c>
      <c r="D101" s="31" t="s">
        <v>1106</v>
      </c>
      <c r="E101" s="31" t="s">
        <v>576</v>
      </c>
      <c r="F101" s="93">
        <v>5775649</v>
      </c>
      <c r="G101" s="32">
        <v>12.2</v>
      </c>
      <c r="H101" s="32" t="s">
        <v>1360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45131</v>
      </c>
      <c r="B102" s="32" t="s">
        <v>1330</v>
      </c>
      <c r="C102" s="31" t="s">
        <v>1331</v>
      </c>
      <c r="D102" s="31" t="s">
        <v>1210</v>
      </c>
      <c r="E102" s="31" t="s">
        <v>576</v>
      </c>
      <c r="F102" s="93">
        <v>5981482</v>
      </c>
      <c r="G102" s="32">
        <v>12.16</v>
      </c>
      <c r="H102" s="32" t="s">
        <v>1360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45131</v>
      </c>
      <c r="B103" s="32" t="s">
        <v>1201</v>
      </c>
      <c r="C103" s="31" t="s">
        <v>1202</v>
      </c>
      <c r="D103" s="31" t="s">
        <v>1203</v>
      </c>
      <c r="E103" s="31" t="s">
        <v>576</v>
      </c>
      <c r="F103" s="93">
        <v>72000</v>
      </c>
      <c r="G103" s="32">
        <v>51.76</v>
      </c>
      <c r="H103" s="32" t="s">
        <v>1360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45131</v>
      </c>
      <c r="B104" s="32" t="s">
        <v>1332</v>
      </c>
      <c r="C104" s="31" t="s">
        <v>1333</v>
      </c>
      <c r="D104" s="31" t="s">
        <v>1334</v>
      </c>
      <c r="E104" s="31" t="s">
        <v>576</v>
      </c>
      <c r="F104" s="93">
        <v>116000</v>
      </c>
      <c r="G104" s="32">
        <v>45.84</v>
      </c>
      <c r="H104" s="32" t="s">
        <v>1360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45131</v>
      </c>
      <c r="B105" s="32" t="s">
        <v>1204</v>
      </c>
      <c r="C105" s="31" t="s">
        <v>1205</v>
      </c>
      <c r="D105" s="31" t="s">
        <v>578</v>
      </c>
      <c r="E105" s="31" t="s">
        <v>576</v>
      </c>
      <c r="F105" s="93">
        <v>681087</v>
      </c>
      <c r="G105" s="32">
        <v>158.18</v>
      </c>
      <c r="H105" s="32" t="s">
        <v>1360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45131</v>
      </c>
      <c r="B106" s="32" t="s">
        <v>1206</v>
      </c>
      <c r="C106" s="31" t="s">
        <v>1207</v>
      </c>
      <c r="D106" s="31" t="s">
        <v>578</v>
      </c>
      <c r="E106" s="31" t="s">
        <v>576</v>
      </c>
      <c r="F106" s="93">
        <v>53546</v>
      </c>
      <c r="G106" s="32">
        <v>422.61</v>
      </c>
      <c r="H106" s="32" t="s">
        <v>1360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45131</v>
      </c>
      <c r="B107" s="32" t="s">
        <v>1129</v>
      </c>
      <c r="C107" s="31" t="s">
        <v>1130</v>
      </c>
      <c r="D107" s="31" t="s">
        <v>1106</v>
      </c>
      <c r="E107" s="31" t="s">
        <v>576</v>
      </c>
      <c r="F107" s="93">
        <v>19983095</v>
      </c>
      <c r="G107" s="32">
        <v>15.99</v>
      </c>
      <c r="H107" s="32" t="s">
        <v>1360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45131</v>
      </c>
      <c r="B108" s="32" t="s">
        <v>1335</v>
      </c>
      <c r="C108" s="31" t="s">
        <v>1336</v>
      </c>
      <c r="D108" s="31" t="s">
        <v>1334</v>
      </c>
      <c r="E108" s="31" t="s">
        <v>576</v>
      </c>
      <c r="F108" s="93">
        <v>20400</v>
      </c>
      <c r="G108" s="32">
        <v>182.59</v>
      </c>
      <c r="H108" s="32" t="s">
        <v>1360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45131</v>
      </c>
      <c r="B109" s="32" t="s">
        <v>1337</v>
      </c>
      <c r="C109" s="31" t="s">
        <v>1338</v>
      </c>
      <c r="D109" s="31" t="s">
        <v>578</v>
      </c>
      <c r="E109" s="31" t="s">
        <v>576</v>
      </c>
      <c r="F109" s="93">
        <v>1785596</v>
      </c>
      <c r="G109" s="32">
        <v>92.9</v>
      </c>
      <c r="H109" s="32" t="s">
        <v>1360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45131</v>
      </c>
      <c r="B110" s="32" t="s">
        <v>1108</v>
      </c>
      <c r="C110" s="31" t="s">
        <v>1109</v>
      </c>
      <c r="D110" s="31" t="s">
        <v>1128</v>
      </c>
      <c r="E110" s="31" t="s">
        <v>576</v>
      </c>
      <c r="F110" s="93">
        <v>1724087</v>
      </c>
      <c r="G110" s="32">
        <v>89.25</v>
      </c>
      <c r="H110" s="32" t="s">
        <v>1360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45131</v>
      </c>
      <c r="B111" s="32" t="s">
        <v>1108</v>
      </c>
      <c r="C111" s="31" t="s">
        <v>1109</v>
      </c>
      <c r="D111" s="31" t="s">
        <v>578</v>
      </c>
      <c r="E111" s="31" t="s">
        <v>576</v>
      </c>
      <c r="F111" s="93">
        <v>764592</v>
      </c>
      <c r="G111" s="32">
        <v>89.19</v>
      </c>
      <c r="H111" s="32" t="s">
        <v>1360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45131</v>
      </c>
      <c r="B112" s="32" t="s">
        <v>1208</v>
      </c>
      <c r="C112" s="31" t="s">
        <v>1209</v>
      </c>
      <c r="D112" s="31" t="s">
        <v>578</v>
      </c>
      <c r="E112" s="31" t="s">
        <v>576</v>
      </c>
      <c r="F112" s="93">
        <v>1618653</v>
      </c>
      <c r="G112" s="32">
        <v>87.3</v>
      </c>
      <c r="H112" s="32" t="s">
        <v>1360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45131</v>
      </c>
      <c r="B113" s="32" t="s">
        <v>1208</v>
      </c>
      <c r="C113" s="31" t="s">
        <v>1209</v>
      </c>
      <c r="D113" s="31" t="s">
        <v>1210</v>
      </c>
      <c r="E113" s="31" t="s">
        <v>576</v>
      </c>
      <c r="F113" s="93">
        <v>897556</v>
      </c>
      <c r="G113" s="32">
        <v>88.09</v>
      </c>
      <c r="H113" s="32" t="s">
        <v>1360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45131</v>
      </c>
      <c r="B114" s="32" t="s">
        <v>1208</v>
      </c>
      <c r="C114" s="31" t="s">
        <v>1209</v>
      </c>
      <c r="D114" s="31" t="s">
        <v>1339</v>
      </c>
      <c r="E114" s="31" t="s">
        <v>576</v>
      </c>
      <c r="F114" s="93">
        <v>858606</v>
      </c>
      <c r="G114" s="32">
        <v>87.36</v>
      </c>
      <c r="H114" s="32" t="s">
        <v>1360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45131</v>
      </c>
      <c r="B115" s="32" t="s">
        <v>1208</v>
      </c>
      <c r="C115" s="31" t="s">
        <v>1209</v>
      </c>
      <c r="D115" s="31" t="s">
        <v>1158</v>
      </c>
      <c r="E115" s="31" t="s">
        <v>576</v>
      </c>
      <c r="F115" s="93">
        <v>3357191</v>
      </c>
      <c r="G115" s="32">
        <v>87.92</v>
      </c>
      <c r="H115" s="32" t="s">
        <v>1360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45131</v>
      </c>
      <c r="B116" s="32" t="s">
        <v>1208</v>
      </c>
      <c r="C116" s="31" t="s">
        <v>1209</v>
      </c>
      <c r="D116" s="31" t="s">
        <v>1107</v>
      </c>
      <c r="E116" s="31" t="s">
        <v>576</v>
      </c>
      <c r="F116" s="93">
        <v>970702</v>
      </c>
      <c r="G116" s="32">
        <v>87.65</v>
      </c>
      <c r="H116" s="32" t="s">
        <v>1360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45131</v>
      </c>
      <c r="B117" s="32" t="s">
        <v>1340</v>
      </c>
      <c r="C117" s="31" t="s">
        <v>1341</v>
      </c>
      <c r="D117" s="31" t="s">
        <v>1342</v>
      </c>
      <c r="E117" s="31" t="s">
        <v>576</v>
      </c>
      <c r="F117" s="93">
        <v>1650000</v>
      </c>
      <c r="G117" s="32">
        <v>329.07</v>
      </c>
      <c r="H117" s="32" t="s">
        <v>1360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45131</v>
      </c>
      <c r="B118" s="32" t="s">
        <v>1211</v>
      </c>
      <c r="C118" s="31" t="s">
        <v>1212</v>
      </c>
      <c r="D118" s="31" t="s">
        <v>578</v>
      </c>
      <c r="E118" s="31" t="s">
        <v>576</v>
      </c>
      <c r="F118" s="93">
        <v>8773183</v>
      </c>
      <c r="G118" s="32">
        <v>53.5</v>
      </c>
      <c r="H118" s="32" t="s">
        <v>1360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45131</v>
      </c>
      <c r="B119" s="32" t="s">
        <v>1343</v>
      </c>
      <c r="C119" s="31" t="s">
        <v>1344</v>
      </c>
      <c r="D119" s="31" t="s">
        <v>578</v>
      </c>
      <c r="E119" s="31" t="s">
        <v>576</v>
      </c>
      <c r="F119" s="93">
        <v>194030</v>
      </c>
      <c r="G119" s="32">
        <v>375.53</v>
      </c>
      <c r="H119" s="32" t="s">
        <v>1360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45131</v>
      </c>
      <c r="B120" s="32" t="s">
        <v>1345</v>
      </c>
      <c r="C120" s="31" t="s">
        <v>1346</v>
      </c>
      <c r="D120" s="31" t="s">
        <v>1347</v>
      </c>
      <c r="E120" s="31" t="s">
        <v>576</v>
      </c>
      <c r="F120" s="93">
        <v>30000</v>
      </c>
      <c r="G120" s="32">
        <v>132</v>
      </c>
      <c r="H120" s="32" t="s">
        <v>1360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45131</v>
      </c>
      <c r="B121" s="32" t="s">
        <v>1348</v>
      </c>
      <c r="C121" s="31" t="s">
        <v>1349</v>
      </c>
      <c r="D121" s="31" t="s">
        <v>1350</v>
      </c>
      <c r="E121" s="31" t="s">
        <v>576</v>
      </c>
      <c r="F121" s="93">
        <v>10000</v>
      </c>
      <c r="G121" s="32">
        <v>156.56</v>
      </c>
      <c r="H121" s="32" t="s">
        <v>1360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45131</v>
      </c>
      <c r="B122" s="32" t="s">
        <v>1348</v>
      </c>
      <c r="C122" s="31" t="s">
        <v>1349</v>
      </c>
      <c r="D122" s="31" t="s">
        <v>1351</v>
      </c>
      <c r="E122" s="31" t="s">
        <v>576</v>
      </c>
      <c r="F122" s="93">
        <v>30000</v>
      </c>
      <c r="G122" s="32">
        <v>159.69999999999999</v>
      </c>
      <c r="H122" s="32" t="s">
        <v>1360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45131</v>
      </c>
      <c r="B123" s="32" t="s">
        <v>317</v>
      </c>
      <c r="C123" s="31" t="s">
        <v>1310</v>
      </c>
      <c r="D123" s="31" t="s">
        <v>1159</v>
      </c>
      <c r="E123" s="31" t="s">
        <v>577</v>
      </c>
      <c r="F123" s="93">
        <v>553535</v>
      </c>
      <c r="G123" s="32">
        <v>588.59</v>
      </c>
      <c r="H123" s="32" t="s">
        <v>1360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45131</v>
      </c>
      <c r="B124" s="32" t="s">
        <v>317</v>
      </c>
      <c r="C124" s="31" t="s">
        <v>1310</v>
      </c>
      <c r="D124" s="31" t="s">
        <v>578</v>
      </c>
      <c r="E124" s="31" t="s">
        <v>577</v>
      </c>
      <c r="F124" s="93">
        <v>643754</v>
      </c>
      <c r="G124" s="32">
        <v>576.46</v>
      </c>
      <c r="H124" s="32" t="s">
        <v>1360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45131</v>
      </c>
      <c r="B125" s="32" t="s">
        <v>317</v>
      </c>
      <c r="C125" s="31" t="s">
        <v>1310</v>
      </c>
      <c r="D125" s="31" t="s">
        <v>1107</v>
      </c>
      <c r="E125" s="31" t="s">
        <v>577</v>
      </c>
      <c r="F125" s="93">
        <v>505851</v>
      </c>
      <c r="G125" s="32">
        <v>587.73</v>
      </c>
      <c r="H125" s="32" t="s">
        <v>1360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45131</v>
      </c>
      <c r="B126" s="32" t="s">
        <v>1196</v>
      </c>
      <c r="C126" s="31" t="s">
        <v>1197</v>
      </c>
      <c r="D126" s="31" t="s">
        <v>1107</v>
      </c>
      <c r="E126" s="31" t="s">
        <v>577</v>
      </c>
      <c r="F126" s="93">
        <v>288349</v>
      </c>
      <c r="G126" s="32">
        <v>285.23</v>
      </c>
      <c r="H126" s="32" t="s">
        <v>1360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45131</v>
      </c>
      <c r="B127" s="32" t="s">
        <v>1196</v>
      </c>
      <c r="C127" s="31" t="s">
        <v>1197</v>
      </c>
      <c r="D127" s="31" t="s">
        <v>1198</v>
      </c>
      <c r="E127" s="31" t="s">
        <v>577</v>
      </c>
      <c r="F127" s="93">
        <v>903018</v>
      </c>
      <c r="G127" s="32">
        <v>292.64</v>
      </c>
      <c r="H127" s="32" t="s">
        <v>1360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45131</v>
      </c>
      <c r="B128" s="32" t="s">
        <v>1213</v>
      </c>
      <c r="C128" s="31" t="s">
        <v>1214</v>
      </c>
      <c r="D128" s="31" t="s">
        <v>1106</v>
      </c>
      <c r="E128" s="31" t="s">
        <v>577</v>
      </c>
      <c r="F128" s="93">
        <v>1051092</v>
      </c>
      <c r="G128" s="32">
        <v>36.299999999999997</v>
      </c>
      <c r="H128" s="32" t="s">
        <v>1360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45131</v>
      </c>
      <c r="B129" s="32" t="s">
        <v>1199</v>
      </c>
      <c r="C129" s="31" t="s">
        <v>1200</v>
      </c>
      <c r="D129" s="31" t="s">
        <v>578</v>
      </c>
      <c r="E129" s="31" t="s">
        <v>577</v>
      </c>
      <c r="F129" s="93">
        <v>93123</v>
      </c>
      <c r="G129" s="32">
        <v>311.64999999999998</v>
      </c>
      <c r="H129" s="32" t="s">
        <v>1360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45131</v>
      </c>
      <c r="B130" s="32" t="s">
        <v>1199</v>
      </c>
      <c r="C130" s="31" t="s">
        <v>1200</v>
      </c>
      <c r="D130" s="31" t="s">
        <v>1317</v>
      </c>
      <c r="E130" s="31" t="s">
        <v>577</v>
      </c>
      <c r="F130" s="93">
        <v>80250</v>
      </c>
      <c r="G130" s="32">
        <v>307.60000000000002</v>
      </c>
      <c r="H130" s="32" t="s">
        <v>1360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45131</v>
      </c>
      <c r="B131" s="32" t="s">
        <v>1318</v>
      </c>
      <c r="C131" s="31" t="s">
        <v>1319</v>
      </c>
      <c r="D131" s="31" t="s">
        <v>1352</v>
      </c>
      <c r="E131" s="31" t="s">
        <v>577</v>
      </c>
      <c r="F131" s="93">
        <v>1075000</v>
      </c>
      <c r="G131" s="32">
        <v>13.52</v>
      </c>
      <c r="H131" s="32" t="s">
        <v>1360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45131</v>
      </c>
      <c r="B132" s="32" t="s">
        <v>1156</v>
      </c>
      <c r="C132" s="31" t="s">
        <v>1157</v>
      </c>
      <c r="D132" s="31" t="s">
        <v>1320</v>
      </c>
      <c r="E132" s="31" t="s">
        <v>577</v>
      </c>
      <c r="F132" s="93">
        <v>666667</v>
      </c>
      <c r="G132" s="32">
        <v>15.11</v>
      </c>
      <c r="H132" s="32" t="s">
        <v>1360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45131</v>
      </c>
      <c r="B133" s="32" t="s">
        <v>1156</v>
      </c>
      <c r="C133" s="31" t="s">
        <v>1157</v>
      </c>
      <c r="D133" s="31" t="s">
        <v>1321</v>
      </c>
      <c r="E133" s="31" t="s">
        <v>577</v>
      </c>
      <c r="F133" s="93">
        <v>766667</v>
      </c>
      <c r="G133" s="32">
        <v>15.07</v>
      </c>
      <c r="H133" s="32" t="s">
        <v>1360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45131</v>
      </c>
      <c r="B134" s="32" t="s">
        <v>1156</v>
      </c>
      <c r="C134" s="31" t="s">
        <v>1157</v>
      </c>
      <c r="D134" s="31" t="s">
        <v>1323</v>
      </c>
      <c r="E134" s="31" t="s">
        <v>577</v>
      </c>
      <c r="F134" s="93">
        <v>766676</v>
      </c>
      <c r="G134" s="32">
        <v>15.07</v>
      </c>
      <c r="H134" s="32" t="s">
        <v>1360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45131</v>
      </c>
      <c r="B135" s="32" t="s">
        <v>1324</v>
      </c>
      <c r="C135" s="31" t="s">
        <v>1325</v>
      </c>
      <c r="D135" s="31" t="s">
        <v>578</v>
      </c>
      <c r="E135" s="31" t="s">
        <v>577</v>
      </c>
      <c r="F135" s="93">
        <v>298744</v>
      </c>
      <c r="G135" s="32">
        <v>847.64</v>
      </c>
      <c r="H135" s="32" t="s">
        <v>1360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45131</v>
      </c>
      <c r="B136" s="32" t="s">
        <v>1326</v>
      </c>
      <c r="C136" s="31" t="s">
        <v>1327</v>
      </c>
      <c r="D136" s="31" t="s">
        <v>1329</v>
      </c>
      <c r="E136" s="31" t="s">
        <v>577</v>
      </c>
      <c r="F136" s="93">
        <v>40573</v>
      </c>
      <c r="G136" s="32">
        <v>6.5</v>
      </c>
      <c r="H136" s="32" t="s">
        <v>1360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45131</v>
      </c>
      <c r="B137" s="32" t="s">
        <v>1330</v>
      </c>
      <c r="C137" s="31" t="s">
        <v>1331</v>
      </c>
      <c r="D137" s="31" t="s">
        <v>1106</v>
      </c>
      <c r="E137" s="31" t="s">
        <v>577</v>
      </c>
      <c r="F137" s="93">
        <v>5799128</v>
      </c>
      <c r="G137" s="32">
        <v>12.19</v>
      </c>
      <c r="H137" s="32" t="s">
        <v>1360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45131</v>
      </c>
      <c r="B138" s="32" t="s">
        <v>1330</v>
      </c>
      <c r="C138" s="31" t="s">
        <v>1331</v>
      </c>
      <c r="D138" s="31" t="s">
        <v>1210</v>
      </c>
      <c r="E138" s="31" t="s">
        <v>577</v>
      </c>
      <c r="F138" s="93">
        <v>1796841</v>
      </c>
      <c r="G138" s="32">
        <v>12.16</v>
      </c>
      <c r="H138" s="32" t="s">
        <v>1360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45131</v>
      </c>
      <c r="B139" s="32" t="s">
        <v>1201</v>
      </c>
      <c r="C139" s="31" t="s">
        <v>1202</v>
      </c>
      <c r="D139" s="31" t="s">
        <v>1203</v>
      </c>
      <c r="E139" s="31" t="s">
        <v>577</v>
      </c>
      <c r="F139" s="93">
        <v>64000</v>
      </c>
      <c r="G139" s="32">
        <v>51.93</v>
      </c>
      <c r="H139" s="32" t="s">
        <v>1360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45131</v>
      </c>
      <c r="B140" s="32" t="s">
        <v>1353</v>
      </c>
      <c r="C140" s="31" t="s">
        <v>1354</v>
      </c>
      <c r="D140" s="31" t="s">
        <v>1355</v>
      </c>
      <c r="E140" s="31" t="s">
        <v>577</v>
      </c>
      <c r="F140" s="93">
        <v>3500000</v>
      </c>
      <c r="G140" s="32">
        <v>560.92999999999995</v>
      </c>
      <c r="H140" s="32" t="s">
        <v>1360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45131</v>
      </c>
      <c r="B141" s="32" t="s">
        <v>1332</v>
      </c>
      <c r="C141" s="31" t="s">
        <v>1333</v>
      </c>
      <c r="D141" s="31" t="s">
        <v>1334</v>
      </c>
      <c r="E141" s="31" t="s">
        <v>577</v>
      </c>
      <c r="F141" s="93">
        <v>86000</v>
      </c>
      <c r="G141" s="32">
        <v>45.05</v>
      </c>
      <c r="H141" s="32" t="s">
        <v>1360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45131</v>
      </c>
      <c r="B142" s="32" t="s">
        <v>1204</v>
      </c>
      <c r="C142" s="31" t="s">
        <v>1205</v>
      </c>
      <c r="D142" s="31" t="s">
        <v>578</v>
      </c>
      <c r="E142" s="31" t="s">
        <v>577</v>
      </c>
      <c r="F142" s="93">
        <v>681087</v>
      </c>
      <c r="G142" s="32">
        <v>158.31</v>
      </c>
      <c r="H142" s="32" t="s">
        <v>1360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45131</v>
      </c>
      <c r="B143" s="32" t="s">
        <v>1206</v>
      </c>
      <c r="C143" s="31" t="s">
        <v>1207</v>
      </c>
      <c r="D143" s="31" t="s">
        <v>578</v>
      </c>
      <c r="E143" s="31" t="s">
        <v>577</v>
      </c>
      <c r="F143" s="93">
        <v>53546</v>
      </c>
      <c r="G143" s="32">
        <v>422.63</v>
      </c>
      <c r="H143" s="32" t="s">
        <v>1360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45131</v>
      </c>
      <c r="B144" s="32" t="s">
        <v>1215</v>
      </c>
      <c r="C144" s="31" t="s">
        <v>1216</v>
      </c>
      <c r="D144" s="31" t="s">
        <v>1217</v>
      </c>
      <c r="E144" s="31" t="s">
        <v>577</v>
      </c>
      <c r="F144" s="93">
        <v>50000</v>
      </c>
      <c r="G144" s="32">
        <v>241.66</v>
      </c>
      <c r="H144" s="32" t="s">
        <v>1360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45131</v>
      </c>
      <c r="B145" s="32" t="s">
        <v>1129</v>
      </c>
      <c r="C145" s="31" t="s">
        <v>1130</v>
      </c>
      <c r="D145" s="31" t="s">
        <v>1106</v>
      </c>
      <c r="E145" s="31" t="s">
        <v>577</v>
      </c>
      <c r="F145" s="93">
        <v>20071562</v>
      </c>
      <c r="G145" s="32">
        <v>15.99</v>
      </c>
      <c r="H145" s="32" t="s">
        <v>1360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45131</v>
      </c>
      <c r="B146" s="32" t="s">
        <v>1335</v>
      </c>
      <c r="C146" s="31" t="s">
        <v>1336</v>
      </c>
      <c r="D146" s="31" t="s">
        <v>1334</v>
      </c>
      <c r="E146" s="31" t="s">
        <v>577</v>
      </c>
      <c r="F146" s="93">
        <v>45600</v>
      </c>
      <c r="G146" s="32">
        <v>182.53</v>
      </c>
      <c r="H146" s="32" t="s">
        <v>1360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45131</v>
      </c>
      <c r="B147" s="32" t="s">
        <v>1337</v>
      </c>
      <c r="C147" s="31" t="s">
        <v>1338</v>
      </c>
      <c r="D147" s="31" t="s">
        <v>578</v>
      </c>
      <c r="E147" s="31" t="s">
        <v>577</v>
      </c>
      <c r="F147" s="93">
        <v>1785596</v>
      </c>
      <c r="G147" s="32">
        <v>92.81</v>
      </c>
      <c r="H147" s="32" t="s">
        <v>1360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45131</v>
      </c>
      <c r="B148" s="32" t="s">
        <v>1108</v>
      </c>
      <c r="C148" s="31" t="s">
        <v>1109</v>
      </c>
      <c r="D148" s="31" t="s">
        <v>1128</v>
      </c>
      <c r="E148" s="31" t="s">
        <v>577</v>
      </c>
      <c r="F148" s="93">
        <v>1639089</v>
      </c>
      <c r="G148" s="32">
        <v>89.28</v>
      </c>
      <c r="H148" s="32" t="s">
        <v>1360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45131</v>
      </c>
      <c r="B149" s="32" t="s">
        <v>1108</v>
      </c>
      <c r="C149" s="31" t="s">
        <v>1109</v>
      </c>
      <c r="D149" s="31" t="s">
        <v>578</v>
      </c>
      <c r="E149" s="31" t="s">
        <v>577</v>
      </c>
      <c r="F149" s="93">
        <v>764592</v>
      </c>
      <c r="G149" s="32">
        <v>89.19</v>
      </c>
      <c r="H149" s="32" t="s">
        <v>1360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45131</v>
      </c>
      <c r="B150" s="32" t="s">
        <v>1356</v>
      </c>
      <c r="C150" s="31" t="s">
        <v>1357</v>
      </c>
      <c r="D150" s="31" t="s">
        <v>1358</v>
      </c>
      <c r="E150" s="31" t="s">
        <v>577</v>
      </c>
      <c r="F150" s="93">
        <v>700000</v>
      </c>
      <c r="G150" s="32">
        <v>7.74</v>
      </c>
      <c r="H150" s="32" t="s">
        <v>1360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45131</v>
      </c>
      <c r="B151" s="32" t="s">
        <v>1208</v>
      </c>
      <c r="C151" s="31" t="s">
        <v>1209</v>
      </c>
      <c r="D151" s="31" t="s">
        <v>578</v>
      </c>
      <c r="E151" s="31" t="s">
        <v>577</v>
      </c>
      <c r="F151" s="93">
        <v>1618653</v>
      </c>
      <c r="G151" s="32">
        <v>87.05</v>
      </c>
      <c r="H151" s="32" t="s">
        <v>1360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45131</v>
      </c>
      <c r="B152" s="32" t="s">
        <v>1208</v>
      </c>
      <c r="C152" s="31" t="s">
        <v>1209</v>
      </c>
      <c r="D152" s="31" t="s">
        <v>1107</v>
      </c>
      <c r="E152" s="31" t="s">
        <v>577</v>
      </c>
      <c r="F152" s="93">
        <v>1002158</v>
      </c>
      <c r="G152" s="32">
        <v>86.99</v>
      </c>
      <c r="H152" s="32" t="s">
        <v>1360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45131</v>
      </c>
      <c r="B153" s="32" t="s">
        <v>1208</v>
      </c>
      <c r="C153" s="31" t="s">
        <v>1209</v>
      </c>
      <c r="D153" s="31" t="s">
        <v>1210</v>
      </c>
      <c r="E153" s="31" t="s">
        <v>577</v>
      </c>
      <c r="F153" s="93">
        <v>1099232</v>
      </c>
      <c r="G153" s="32">
        <v>87.38</v>
      </c>
      <c r="H153" s="32" t="s">
        <v>1360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45131</v>
      </c>
      <c r="B154" s="32" t="s">
        <v>1208</v>
      </c>
      <c r="C154" s="31" t="s">
        <v>1209</v>
      </c>
      <c r="D154" s="31" t="s">
        <v>1158</v>
      </c>
      <c r="E154" s="31" t="s">
        <v>577</v>
      </c>
      <c r="F154" s="93">
        <v>3155191</v>
      </c>
      <c r="G154" s="32">
        <v>88.03</v>
      </c>
      <c r="H154" s="32" t="s">
        <v>1360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45131</v>
      </c>
      <c r="B155" s="32" t="s">
        <v>1208</v>
      </c>
      <c r="C155" s="31" t="s">
        <v>1209</v>
      </c>
      <c r="D155" s="31" t="s">
        <v>1339</v>
      </c>
      <c r="E155" s="31" t="s">
        <v>577</v>
      </c>
      <c r="F155" s="93">
        <v>858606</v>
      </c>
      <c r="G155" s="32">
        <v>87.42</v>
      </c>
      <c r="H155" s="32" t="s">
        <v>1360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45131</v>
      </c>
      <c r="B156" s="32" t="s">
        <v>1211</v>
      </c>
      <c r="C156" s="31" t="s">
        <v>1212</v>
      </c>
      <c r="D156" s="31" t="s">
        <v>578</v>
      </c>
      <c r="E156" s="31" t="s">
        <v>577</v>
      </c>
      <c r="F156" s="93">
        <v>8773183</v>
      </c>
      <c r="G156" s="32">
        <v>53.58</v>
      </c>
      <c r="H156" s="32" t="s">
        <v>1360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45131</v>
      </c>
      <c r="B157" s="32" t="s">
        <v>1343</v>
      </c>
      <c r="C157" s="31" t="s">
        <v>1344</v>
      </c>
      <c r="D157" s="31" t="s">
        <v>578</v>
      </c>
      <c r="E157" s="31" t="s">
        <v>577</v>
      </c>
      <c r="F157" s="93">
        <v>194030</v>
      </c>
      <c r="G157" s="32">
        <v>375.52</v>
      </c>
      <c r="H157" s="32" t="s">
        <v>1360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45131</v>
      </c>
      <c r="B158" s="32" t="s">
        <v>1345</v>
      </c>
      <c r="C158" s="31" t="s">
        <v>1346</v>
      </c>
      <c r="D158" s="31" t="s">
        <v>1359</v>
      </c>
      <c r="E158" s="31" t="s">
        <v>577</v>
      </c>
      <c r="F158" s="93">
        <v>30000</v>
      </c>
      <c r="G158" s="32">
        <v>132</v>
      </c>
      <c r="H158" s="32" t="s">
        <v>1360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45131</v>
      </c>
      <c r="B159" s="32" t="s">
        <v>1348</v>
      </c>
      <c r="C159" s="31" t="s">
        <v>1349</v>
      </c>
      <c r="D159" s="31" t="s">
        <v>1350</v>
      </c>
      <c r="E159" s="31" t="s">
        <v>577</v>
      </c>
      <c r="F159" s="93">
        <v>30000</v>
      </c>
      <c r="G159" s="32">
        <v>159.24</v>
      </c>
      <c r="H159" s="32" t="s">
        <v>1360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95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95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95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95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95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95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95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95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95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95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95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95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95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95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95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95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95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95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95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95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95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95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95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95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95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95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95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95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95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0"/>
  <sheetViews>
    <sheetView zoomScale="90" zoomScaleNormal="90" workbookViewId="0">
      <selection activeCell="M7" sqref="M7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951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45132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3">
        <v>1</v>
      </c>
      <c r="B10" s="267">
        <v>45058</v>
      </c>
      <c r="C10" s="273"/>
      <c r="D10" s="280" t="s">
        <v>215</v>
      </c>
      <c r="E10" s="277" t="s">
        <v>593</v>
      </c>
      <c r="F10" s="263">
        <v>568</v>
      </c>
      <c r="G10" s="263">
        <v>538</v>
      </c>
      <c r="H10" s="263">
        <v>599</v>
      </c>
      <c r="I10" s="281" t="s">
        <v>594</v>
      </c>
      <c r="J10" s="118" t="s">
        <v>993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27" t="s">
        <v>597</v>
      </c>
      <c r="O10" s="333">
        <v>45117</v>
      </c>
      <c r="P10" s="332" t="s">
        <v>312</v>
      </c>
      <c r="Q10" s="41"/>
      <c r="R10" s="41" t="s">
        <v>596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235</v>
      </c>
      <c r="E11" s="111" t="s">
        <v>593</v>
      </c>
      <c r="F11" s="107" t="s">
        <v>598</v>
      </c>
      <c r="G11" s="107">
        <v>1385</v>
      </c>
      <c r="H11" s="107"/>
      <c r="I11" s="112" t="s">
        <v>599</v>
      </c>
      <c r="J11" s="113" t="s">
        <v>595</v>
      </c>
      <c r="K11" s="113"/>
      <c r="L11" s="114"/>
      <c r="M11" s="115"/>
      <c r="N11" s="113"/>
      <c r="O11" s="300"/>
      <c r="P11" s="122">
        <f>VLOOKUP(D11,'MidCap Intra'!B43:C542,2,0)</f>
        <v>1496.6</v>
      </c>
      <c r="Q11" s="41"/>
      <c r="R11" s="41" t="s">
        <v>596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3">
        <v>3</v>
      </c>
      <c r="B12" s="267">
        <v>45090</v>
      </c>
      <c r="C12" s="273"/>
      <c r="D12" s="280" t="s">
        <v>338</v>
      </c>
      <c r="E12" s="277" t="s">
        <v>593</v>
      </c>
      <c r="F12" s="263">
        <v>4215</v>
      </c>
      <c r="G12" s="263">
        <v>3900</v>
      </c>
      <c r="H12" s="263">
        <v>4515</v>
      </c>
      <c r="I12" s="281" t="s">
        <v>600</v>
      </c>
      <c r="J12" s="118" t="s">
        <v>950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597</v>
      </c>
      <c r="O12" s="121">
        <v>45111</v>
      </c>
      <c r="P12" s="118"/>
      <c r="Q12" s="41"/>
      <c r="R12" s="41" t="s">
        <v>596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2" t="s">
        <v>62</v>
      </c>
      <c r="E13" s="269" t="s">
        <v>593</v>
      </c>
      <c r="F13" s="107" t="s">
        <v>864</v>
      </c>
      <c r="G13" s="113">
        <v>6400</v>
      </c>
      <c r="H13" s="126"/>
      <c r="I13" s="270" t="s">
        <v>865</v>
      </c>
      <c r="J13" s="271" t="s">
        <v>595</v>
      </c>
      <c r="K13" s="127"/>
      <c r="L13" s="128"/>
      <c r="M13" s="129"/>
      <c r="N13" s="130"/>
      <c r="O13" s="131"/>
      <c r="P13" s="122">
        <f>VLOOKUP(D13,'MidCap Intra'!B47:C546,2,0)</f>
        <v>6704.15</v>
      </c>
      <c r="Q13" s="41"/>
      <c r="R13" s="41" t="s">
        <v>596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3">
        <v>5</v>
      </c>
      <c r="B14" s="267">
        <v>45092</v>
      </c>
      <c r="C14" s="273"/>
      <c r="D14" s="280" t="s">
        <v>192</v>
      </c>
      <c r="E14" s="277" t="s">
        <v>593</v>
      </c>
      <c r="F14" s="263">
        <v>1010</v>
      </c>
      <c r="G14" s="263">
        <v>930</v>
      </c>
      <c r="H14" s="263">
        <v>1072.5</v>
      </c>
      <c r="I14" s="281" t="s">
        <v>866</v>
      </c>
      <c r="J14" s="118" t="s">
        <v>1101</v>
      </c>
      <c r="K14" s="118">
        <f t="shared" ref="K14:K19" si="0">H14-F14</f>
        <v>62.5</v>
      </c>
      <c r="L14" s="119">
        <f t="shared" ref="L14:L19" si="1">(F14*-0.7)/100</f>
        <v>-7.07</v>
      </c>
      <c r="M14" s="120">
        <f t="shared" ref="M14:M19" si="2">(K14+L14)/F14</f>
        <v>5.4881188118811881E-2</v>
      </c>
      <c r="N14" s="118" t="s">
        <v>597</v>
      </c>
      <c r="O14" s="121">
        <v>45124</v>
      </c>
      <c r="P14" s="118"/>
      <c r="Q14" s="41"/>
      <c r="R14" s="41" t="s">
        <v>596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3">
        <v>6</v>
      </c>
      <c r="B15" s="267">
        <v>45096</v>
      </c>
      <c r="C15" s="273"/>
      <c r="D15" s="280" t="s">
        <v>510</v>
      </c>
      <c r="E15" s="277" t="s">
        <v>593</v>
      </c>
      <c r="F15" s="263">
        <v>537.5</v>
      </c>
      <c r="G15" s="263">
        <v>489</v>
      </c>
      <c r="H15" s="263">
        <v>569.5</v>
      </c>
      <c r="I15" s="281" t="s">
        <v>868</v>
      </c>
      <c r="J15" s="118" t="s">
        <v>959</v>
      </c>
      <c r="K15" s="118">
        <f t="shared" si="0"/>
        <v>32</v>
      </c>
      <c r="L15" s="119">
        <f t="shared" si="1"/>
        <v>-3.7625000000000002</v>
      </c>
      <c r="M15" s="120">
        <f t="shared" si="2"/>
        <v>5.2534883720930237E-2</v>
      </c>
      <c r="N15" s="118" t="s">
        <v>597</v>
      </c>
      <c r="O15" s="121">
        <v>45110</v>
      </c>
      <c r="P15" s="118"/>
      <c r="Q15" s="41"/>
      <c r="R15" s="41" t="s">
        <v>596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3">
        <v>7</v>
      </c>
      <c r="B16" s="267">
        <v>45098</v>
      </c>
      <c r="C16" s="273"/>
      <c r="D16" s="280" t="s">
        <v>431</v>
      </c>
      <c r="E16" s="277" t="s">
        <v>593</v>
      </c>
      <c r="F16" s="263">
        <v>102</v>
      </c>
      <c r="G16" s="263">
        <v>94</v>
      </c>
      <c r="H16" s="263">
        <v>107.5</v>
      </c>
      <c r="I16" s="281" t="s">
        <v>869</v>
      </c>
      <c r="J16" s="118" t="s">
        <v>962</v>
      </c>
      <c r="K16" s="118">
        <f t="shared" si="0"/>
        <v>5.5</v>
      </c>
      <c r="L16" s="119">
        <f t="shared" si="1"/>
        <v>-0.71399999999999997</v>
      </c>
      <c r="M16" s="120">
        <f t="shared" si="2"/>
        <v>4.6921568627450977E-2</v>
      </c>
      <c r="N16" s="118" t="s">
        <v>597</v>
      </c>
      <c r="O16" s="121">
        <v>45113</v>
      </c>
      <c r="P16" s="118"/>
      <c r="Q16" s="41"/>
      <c r="R16" s="41" t="s">
        <v>596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34">
        <v>8</v>
      </c>
      <c r="B17" s="335">
        <v>45099</v>
      </c>
      <c r="C17" s="336"/>
      <c r="D17" s="337" t="s">
        <v>403</v>
      </c>
      <c r="E17" s="338" t="s">
        <v>593</v>
      </c>
      <c r="F17" s="259">
        <v>3050</v>
      </c>
      <c r="G17" s="260">
        <v>2840</v>
      </c>
      <c r="H17" s="260">
        <v>2800</v>
      </c>
      <c r="I17" s="339" t="s">
        <v>871</v>
      </c>
      <c r="J17" s="340" t="s">
        <v>994</v>
      </c>
      <c r="K17" s="340">
        <f t="shared" si="0"/>
        <v>-250</v>
      </c>
      <c r="L17" s="341">
        <f t="shared" si="1"/>
        <v>-21.35</v>
      </c>
      <c r="M17" s="342">
        <f t="shared" si="2"/>
        <v>-8.8967213114754112E-2</v>
      </c>
      <c r="N17" s="343" t="s">
        <v>611</v>
      </c>
      <c r="O17" s="344">
        <v>45117</v>
      </c>
      <c r="P17" s="345"/>
      <c r="Q17" s="41"/>
      <c r="R17" s="41" t="s">
        <v>596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3">
        <v>9</v>
      </c>
      <c r="B18" s="267">
        <v>45105</v>
      </c>
      <c r="C18" s="273"/>
      <c r="D18" s="280" t="s">
        <v>130</v>
      </c>
      <c r="E18" s="277" t="s">
        <v>593</v>
      </c>
      <c r="F18" s="263">
        <v>640</v>
      </c>
      <c r="G18" s="263">
        <v>597</v>
      </c>
      <c r="H18" s="263">
        <v>689.5</v>
      </c>
      <c r="I18" s="281" t="s">
        <v>892</v>
      </c>
      <c r="J18" s="118" t="s">
        <v>1067</v>
      </c>
      <c r="K18" s="118">
        <f t="shared" si="0"/>
        <v>49.5</v>
      </c>
      <c r="L18" s="119">
        <f t="shared" si="1"/>
        <v>-4.4800000000000004</v>
      </c>
      <c r="M18" s="120">
        <f t="shared" si="2"/>
        <v>7.0343749999999997E-2</v>
      </c>
      <c r="N18" s="118" t="s">
        <v>597</v>
      </c>
      <c r="O18" s="121">
        <v>45120</v>
      </c>
      <c r="P18" s="118"/>
      <c r="Q18" s="41"/>
      <c r="R18" s="41" t="s">
        <v>596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34">
        <v>10</v>
      </c>
      <c r="B19" s="335">
        <v>45110</v>
      </c>
      <c r="C19" s="336"/>
      <c r="D19" s="337" t="s">
        <v>127</v>
      </c>
      <c r="E19" s="338" t="s">
        <v>593</v>
      </c>
      <c r="F19" s="259">
        <v>1152.5</v>
      </c>
      <c r="G19" s="260">
        <v>1095</v>
      </c>
      <c r="H19" s="260">
        <v>1100</v>
      </c>
      <c r="I19" s="339" t="s">
        <v>918</v>
      </c>
      <c r="J19" s="340" t="s">
        <v>1060</v>
      </c>
      <c r="K19" s="340">
        <f t="shared" si="0"/>
        <v>-52.5</v>
      </c>
      <c r="L19" s="341">
        <f t="shared" si="1"/>
        <v>-8.0675000000000008</v>
      </c>
      <c r="M19" s="342">
        <f t="shared" si="2"/>
        <v>-5.2553145336225598E-2</v>
      </c>
      <c r="N19" s="343" t="s">
        <v>611</v>
      </c>
      <c r="O19" s="344">
        <v>45120</v>
      </c>
      <c r="P19" s="345"/>
      <c r="Q19" s="41"/>
      <c r="R19" s="41" t="s">
        <v>596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3">
        <v>11</v>
      </c>
      <c r="B20" s="267">
        <v>45111</v>
      </c>
      <c r="C20" s="273"/>
      <c r="D20" s="280" t="s">
        <v>114</v>
      </c>
      <c r="E20" s="277" t="s">
        <v>593</v>
      </c>
      <c r="F20" s="263">
        <v>129</v>
      </c>
      <c r="G20" s="263">
        <v>119</v>
      </c>
      <c r="H20" s="263">
        <v>136</v>
      </c>
      <c r="I20" s="281" t="s">
        <v>936</v>
      </c>
      <c r="J20" s="118" t="s">
        <v>1138</v>
      </c>
      <c r="K20" s="118">
        <f t="shared" ref="K20" si="3">H20-F20</f>
        <v>7</v>
      </c>
      <c r="L20" s="119">
        <f t="shared" ref="L20" si="4">(F20*-0.7)/100</f>
        <v>-0.90300000000000002</v>
      </c>
      <c r="M20" s="120">
        <f t="shared" ref="M20" si="5">(K20+L20)/F20</f>
        <v>4.7263565891472861E-2</v>
      </c>
      <c r="N20" s="118" t="s">
        <v>597</v>
      </c>
      <c r="O20" s="121">
        <v>45126</v>
      </c>
      <c r="P20" s="118"/>
      <c r="Q20" s="41"/>
      <c r="R20" s="41" t="s">
        <v>596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7">
        <v>12</v>
      </c>
      <c r="B21" s="108">
        <v>45111</v>
      </c>
      <c r="C21" s="298"/>
      <c r="D21" s="299" t="s">
        <v>82</v>
      </c>
      <c r="E21" s="111" t="s">
        <v>593</v>
      </c>
      <c r="F21" s="107" t="s">
        <v>1056</v>
      </c>
      <c r="G21" s="113">
        <v>234</v>
      </c>
      <c r="H21" s="107"/>
      <c r="I21" s="107" t="s">
        <v>939</v>
      </c>
      <c r="J21" s="113" t="s">
        <v>595</v>
      </c>
      <c r="K21" s="113"/>
      <c r="L21" s="114"/>
      <c r="M21" s="115"/>
      <c r="N21" s="113"/>
      <c r="O21" s="321"/>
      <c r="P21" s="122">
        <f>VLOOKUP(D21,'MidCap Intra'!B58:C557,2,0)</f>
        <v>249.5</v>
      </c>
      <c r="Q21" s="41"/>
      <c r="R21" s="41" t="s">
        <v>596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7">
        <v>13</v>
      </c>
      <c r="B22" s="108">
        <v>45112</v>
      </c>
      <c r="C22" s="298"/>
      <c r="D22" s="299" t="s">
        <v>388</v>
      </c>
      <c r="E22" s="111" t="s">
        <v>593</v>
      </c>
      <c r="F22" s="107" t="s">
        <v>1057</v>
      </c>
      <c r="G22" s="113">
        <v>1395</v>
      </c>
      <c r="H22" s="107"/>
      <c r="I22" s="107" t="s">
        <v>956</v>
      </c>
      <c r="J22" s="113" t="s">
        <v>595</v>
      </c>
      <c r="K22" s="113"/>
      <c r="L22" s="114"/>
      <c r="M22" s="115"/>
      <c r="N22" s="113"/>
      <c r="O22" s="321"/>
      <c r="P22" s="122">
        <f>VLOOKUP(D22,'MidCap Intra'!B59:C558,2,0)</f>
        <v>1466.7</v>
      </c>
      <c r="Q22" s="41"/>
      <c r="R22" s="41" t="s">
        <v>612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97">
        <v>14</v>
      </c>
      <c r="B23" s="108">
        <v>45113</v>
      </c>
      <c r="C23" s="298"/>
      <c r="D23" s="326" t="s">
        <v>322</v>
      </c>
      <c r="E23" s="111" t="s">
        <v>593</v>
      </c>
      <c r="F23" s="107" t="s">
        <v>1058</v>
      </c>
      <c r="G23" s="113">
        <v>1295</v>
      </c>
      <c r="H23" s="107"/>
      <c r="I23" s="107" t="s">
        <v>965</v>
      </c>
      <c r="J23" s="113" t="s">
        <v>595</v>
      </c>
      <c r="K23" s="113"/>
      <c r="L23" s="114"/>
      <c r="M23" s="115"/>
      <c r="N23" s="113"/>
      <c r="O23" s="321"/>
      <c r="P23" s="122"/>
      <c r="Q23" s="41"/>
      <c r="R23" s="41" t="s">
        <v>596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34">
        <v>15</v>
      </c>
      <c r="B24" s="335">
        <v>45113</v>
      </c>
      <c r="C24" s="336"/>
      <c r="D24" s="337" t="s">
        <v>104</v>
      </c>
      <c r="E24" s="338" t="s">
        <v>593</v>
      </c>
      <c r="F24" s="259">
        <v>2095</v>
      </c>
      <c r="G24" s="260">
        <v>1990</v>
      </c>
      <c r="H24" s="260">
        <v>1970</v>
      </c>
      <c r="I24" s="339" t="s">
        <v>966</v>
      </c>
      <c r="J24" s="340" t="s">
        <v>1035</v>
      </c>
      <c r="K24" s="340">
        <f>H24-F24</f>
        <v>-125</v>
      </c>
      <c r="L24" s="341">
        <f>(F24*-0.7)/100</f>
        <v>-14.664999999999999</v>
      </c>
      <c r="M24" s="342">
        <f>(K24+L24)/F24</f>
        <v>-6.6665871121718373E-2</v>
      </c>
      <c r="N24" s="343" t="s">
        <v>611</v>
      </c>
      <c r="O24" s="344">
        <v>45118</v>
      </c>
      <c r="P24" s="345"/>
      <c r="Q24" s="41"/>
      <c r="R24" s="41" t="s">
        <v>596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46">
        <v>16</v>
      </c>
      <c r="B25" s="347">
        <v>45117</v>
      </c>
      <c r="C25" s="348"/>
      <c r="D25" s="349" t="s">
        <v>218</v>
      </c>
      <c r="E25" s="350" t="s">
        <v>593</v>
      </c>
      <c r="F25" s="351" t="s">
        <v>1016</v>
      </c>
      <c r="G25" s="323">
        <v>1980</v>
      </c>
      <c r="H25" s="351"/>
      <c r="I25" s="351" t="s">
        <v>1017</v>
      </c>
      <c r="J25" s="323" t="s">
        <v>595</v>
      </c>
      <c r="K25" s="325"/>
      <c r="L25" s="325"/>
      <c r="M25" s="325"/>
      <c r="N25" s="325"/>
      <c r="O25" s="325"/>
      <c r="P25" s="122">
        <f>VLOOKUP(D25,'MidCap Intra'!B62:C561,2,0)</f>
        <v>2144.35</v>
      </c>
      <c r="Q25" s="41"/>
      <c r="R25" s="41" t="s">
        <v>596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52">
        <v>17</v>
      </c>
      <c r="B26" s="291">
        <v>45119</v>
      </c>
      <c r="C26" s="353"/>
      <c r="D26" s="354" t="s">
        <v>129</v>
      </c>
      <c r="E26" s="355" t="s">
        <v>593</v>
      </c>
      <c r="F26" s="290" t="s">
        <v>1059</v>
      </c>
      <c r="G26" s="292">
        <v>1540</v>
      </c>
      <c r="H26" s="290"/>
      <c r="I26" s="290" t="s">
        <v>1040</v>
      </c>
      <c r="J26" s="292" t="s">
        <v>595</v>
      </c>
      <c r="K26" s="292"/>
      <c r="L26" s="324"/>
      <c r="M26" s="356"/>
      <c r="N26" s="292"/>
      <c r="O26" s="357"/>
      <c r="P26" s="122">
        <f>VLOOKUP(D26,'MidCap Intra'!B63:C562,2,0)</f>
        <v>1678.4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52">
        <v>18</v>
      </c>
      <c r="B27" s="291">
        <v>45120</v>
      </c>
      <c r="C27" s="353"/>
      <c r="D27" s="381" t="s">
        <v>431</v>
      </c>
      <c r="E27" s="355" t="s">
        <v>593</v>
      </c>
      <c r="F27" s="290" t="s">
        <v>1069</v>
      </c>
      <c r="G27" s="292">
        <v>102</v>
      </c>
      <c r="H27" s="290"/>
      <c r="I27" s="290" t="s">
        <v>1070</v>
      </c>
      <c r="J27" s="292" t="s">
        <v>595</v>
      </c>
      <c r="K27" s="292"/>
      <c r="L27" s="324"/>
      <c r="M27" s="356"/>
      <c r="N27" s="292"/>
      <c r="O27" s="357"/>
      <c r="P27" s="122">
        <f>VLOOKUP(D27,'MidCap Intra'!B64:C563,2,0)</f>
        <v>108.6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263">
        <v>19</v>
      </c>
      <c r="B28" s="267">
        <v>45120</v>
      </c>
      <c r="C28" s="273"/>
      <c r="D28" s="280" t="s">
        <v>518</v>
      </c>
      <c r="E28" s="277" t="s">
        <v>593</v>
      </c>
      <c r="F28" s="263">
        <v>292</v>
      </c>
      <c r="G28" s="263">
        <v>255</v>
      </c>
      <c r="H28" s="263">
        <v>309.5</v>
      </c>
      <c r="I28" s="281" t="s">
        <v>1074</v>
      </c>
      <c r="J28" s="118" t="s">
        <v>1110</v>
      </c>
      <c r="K28" s="118">
        <f>H28-F28</f>
        <v>17.5</v>
      </c>
      <c r="L28" s="119">
        <f>(F28*-0.7)/100</f>
        <v>-2.0439999999999996</v>
      </c>
      <c r="M28" s="120">
        <f>(K28+L28)/F28</f>
        <v>5.2931506849315066E-2</v>
      </c>
      <c r="N28" s="118" t="s">
        <v>597</v>
      </c>
      <c r="O28" s="121">
        <v>45124</v>
      </c>
      <c r="P28" s="11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263">
        <v>20</v>
      </c>
      <c r="B29" s="267">
        <v>45125</v>
      </c>
      <c r="C29" s="273"/>
      <c r="D29" s="280" t="s">
        <v>1111</v>
      </c>
      <c r="E29" s="277" t="s">
        <v>593</v>
      </c>
      <c r="F29" s="263">
        <v>590</v>
      </c>
      <c r="G29" s="263">
        <v>530</v>
      </c>
      <c r="H29" s="263">
        <v>625</v>
      </c>
      <c r="I29" s="281" t="s">
        <v>1112</v>
      </c>
      <c r="J29" s="118" t="s">
        <v>925</v>
      </c>
      <c r="K29" s="118">
        <f>H29-F29</f>
        <v>35</v>
      </c>
      <c r="L29" s="119">
        <f>(F29*-0.7)/100</f>
        <v>-4.13</v>
      </c>
      <c r="M29" s="120">
        <f>(K29+L29)/F29</f>
        <v>5.2322033898305087E-2</v>
      </c>
      <c r="N29" s="118" t="s">
        <v>597</v>
      </c>
      <c r="O29" s="121">
        <v>45127</v>
      </c>
      <c r="P29" s="11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52">
        <v>21</v>
      </c>
      <c r="B30" s="291">
        <v>45125</v>
      </c>
      <c r="C30" s="353"/>
      <c r="D30" s="381" t="s">
        <v>215</v>
      </c>
      <c r="E30" s="355" t="s">
        <v>593</v>
      </c>
      <c r="F30" s="290" t="s">
        <v>1121</v>
      </c>
      <c r="G30" s="292">
        <v>548</v>
      </c>
      <c r="H30" s="290"/>
      <c r="I30" s="290" t="s">
        <v>1122</v>
      </c>
      <c r="J30" s="292" t="s">
        <v>595</v>
      </c>
      <c r="K30" s="292"/>
      <c r="L30" s="324"/>
      <c r="M30" s="356"/>
      <c r="N30" s="292"/>
      <c r="O30" s="357"/>
      <c r="P30" s="122">
        <f>VLOOKUP(D30,'MidCap Intra'!B67:C566,2,0)</f>
        <v>617.65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352">
        <v>22</v>
      </c>
      <c r="B31" s="291">
        <v>45125</v>
      </c>
      <c r="C31" s="353"/>
      <c r="D31" s="381" t="s">
        <v>500</v>
      </c>
      <c r="E31" s="355" t="s">
        <v>593</v>
      </c>
      <c r="F31" s="290" t="s">
        <v>1125</v>
      </c>
      <c r="G31" s="292">
        <v>168</v>
      </c>
      <c r="H31" s="290"/>
      <c r="I31" s="290" t="s">
        <v>1126</v>
      </c>
      <c r="J31" s="292" t="s">
        <v>595</v>
      </c>
      <c r="K31" s="292"/>
      <c r="L31" s="324"/>
      <c r="M31" s="356"/>
      <c r="N31" s="292"/>
      <c r="O31" s="357"/>
      <c r="P31" s="122">
        <f>VLOOKUP(D31,'MidCap Intra'!B68:C567,2,0)</f>
        <v>180.85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334">
        <v>23</v>
      </c>
      <c r="B32" s="335">
        <v>45126</v>
      </c>
      <c r="C32" s="336"/>
      <c r="D32" s="337" t="s">
        <v>510</v>
      </c>
      <c r="E32" s="338" t="s">
        <v>593</v>
      </c>
      <c r="F32" s="259">
        <v>536</v>
      </c>
      <c r="G32" s="260">
        <v>497</v>
      </c>
      <c r="H32" s="260">
        <v>495</v>
      </c>
      <c r="I32" s="339" t="s">
        <v>1131</v>
      </c>
      <c r="J32" s="340" t="s">
        <v>1230</v>
      </c>
      <c r="K32" s="340">
        <f>H32-F32</f>
        <v>-41</v>
      </c>
      <c r="L32" s="341">
        <f>(F32*-0.7)/100</f>
        <v>-3.7519999999999998</v>
      </c>
      <c r="M32" s="342">
        <f>(K32+L32)/F32</f>
        <v>-8.3492537313432841E-2</v>
      </c>
      <c r="N32" s="343" t="s">
        <v>611</v>
      </c>
      <c r="O32" s="344">
        <v>45131</v>
      </c>
      <c r="P32" s="345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352">
        <v>24</v>
      </c>
      <c r="B33" s="291">
        <v>45127</v>
      </c>
      <c r="C33" s="353"/>
      <c r="D33" s="381" t="s">
        <v>373</v>
      </c>
      <c r="E33" s="355" t="s">
        <v>593</v>
      </c>
      <c r="F33" s="290" t="s">
        <v>1141</v>
      </c>
      <c r="G33" s="292">
        <v>419</v>
      </c>
      <c r="H33" s="290"/>
      <c r="I33" s="290" t="s">
        <v>1142</v>
      </c>
      <c r="J33" s="292" t="s">
        <v>595</v>
      </c>
      <c r="K33" s="292"/>
      <c r="L33" s="324"/>
      <c r="M33" s="356"/>
      <c r="N33" s="292"/>
      <c r="O33" s="357"/>
      <c r="P33" s="122">
        <f>VLOOKUP(D33,'MidCap Intra'!B70:C569,2,0)</f>
        <v>480.7</v>
      </c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263">
        <v>25</v>
      </c>
      <c r="B34" s="267">
        <v>45127</v>
      </c>
      <c r="C34" s="273"/>
      <c r="D34" s="280" t="s">
        <v>468</v>
      </c>
      <c r="E34" s="277" t="s">
        <v>593</v>
      </c>
      <c r="F34" s="263">
        <v>47.7</v>
      </c>
      <c r="G34" s="263">
        <v>44</v>
      </c>
      <c r="H34" s="263">
        <v>51</v>
      </c>
      <c r="I34" s="281" t="s">
        <v>1143</v>
      </c>
      <c r="J34" s="118" t="s">
        <v>1229</v>
      </c>
      <c r="K34" s="118">
        <f>H34-F34</f>
        <v>3.2999999999999972</v>
      </c>
      <c r="L34" s="119">
        <f>(F34*-0.7)/100</f>
        <v>-0.33390000000000003</v>
      </c>
      <c r="M34" s="120">
        <f>(K34+L34)/F34</f>
        <v>6.2182389937106855E-2</v>
      </c>
      <c r="N34" s="118" t="s">
        <v>597</v>
      </c>
      <c r="O34" s="121">
        <v>45131</v>
      </c>
      <c r="P34" s="118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352"/>
      <c r="B35" s="291"/>
      <c r="C35" s="353"/>
      <c r="D35" s="354"/>
      <c r="E35" s="355"/>
      <c r="F35" s="290"/>
      <c r="G35" s="292"/>
      <c r="H35" s="290"/>
      <c r="I35" s="290"/>
      <c r="J35" s="292"/>
      <c r="K35" s="292"/>
      <c r="L35" s="324"/>
      <c r="M35" s="356"/>
      <c r="N35" s="292"/>
      <c r="O35" s="357"/>
      <c r="P35" s="324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352"/>
      <c r="B36" s="291"/>
      <c r="C36" s="353"/>
      <c r="D36" s="354"/>
      <c r="E36" s="355"/>
      <c r="F36" s="290"/>
      <c r="G36" s="292"/>
      <c r="H36" s="290"/>
      <c r="I36" s="290"/>
      <c r="J36" s="292"/>
      <c r="K36" s="292"/>
      <c r="L36" s="324"/>
      <c r="M36" s="356"/>
      <c r="N36" s="292"/>
      <c r="O36" s="357"/>
      <c r="P36" s="324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352"/>
      <c r="B37" s="291"/>
      <c r="C37" s="353"/>
      <c r="D37" s="354"/>
      <c r="E37" s="355"/>
      <c r="F37" s="290"/>
      <c r="G37" s="292"/>
      <c r="H37" s="290"/>
      <c r="I37" s="290"/>
      <c r="J37" s="292"/>
      <c r="K37" s="292"/>
      <c r="L37" s="324"/>
      <c r="M37" s="356"/>
      <c r="N37" s="292"/>
      <c r="O37" s="357"/>
      <c r="P37" s="324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44" spans="1:38" ht="14.25" customHeight="1">
      <c r="A44" s="132"/>
      <c r="B44" s="133"/>
      <c r="C44" s="134"/>
      <c r="D44" s="135"/>
      <c r="E44" s="136"/>
      <c r="F44" s="136"/>
      <c r="G44" s="132"/>
      <c r="H44" s="136"/>
      <c r="I44" s="137"/>
      <c r="J44" s="138"/>
      <c r="K44" s="138"/>
      <c r="L44" s="139"/>
      <c r="M44" s="140"/>
      <c r="N44" s="141"/>
      <c r="O44" s="142"/>
      <c r="P44" s="143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" customHeight="1">
      <c r="A45" s="144" t="s">
        <v>601</v>
      </c>
      <c r="B45" s="145"/>
      <c r="C45" s="146"/>
      <c r="E45" s="147"/>
      <c r="F45" s="147"/>
      <c r="G45" s="147"/>
      <c r="H45" s="147"/>
      <c r="I45" s="147"/>
      <c r="J45" s="148"/>
      <c r="K45" s="147"/>
      <c r="L45" s="149"/>
      <c r="M45" s="62"/>
      <c r="N45" s="148"/>
      <c r="O45" s="146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" customHeight="1">
      <c r="A46" s="150" t="s">
        <v>602</v>
      </c>
      <c r="B46" s="144"/>
      <c r="C46" s="144"/>
      <c r="D46" s="144"/>
      <c r="E46" s="41"/>
      <c r="F46" s="151" t="s">
        <v>603</v>
      </c>
      <c r="G46" s="6"/>
      <c r="H46" s="6"/>
      <c r="I46" s="6"/>
      <c r="J46" s="152"/>
      <c r="K46" s="153"/>
      <c r="L46" s="153"/>
      <c r="M46" s="154"/>
      <c r="N46" s="1"/>
      <c r="O46" s="155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" customHeight="1">
      <c r="A47" s="144" t="s">
        <v>604</v>
      </c>
      <c r="B47" s="144"/>
      <c r="C47" s="144"/>
      <c r="D47" s="144" t="s">
        <v>605</v>
      </c>
      <c r="E47" s="6"/>
      <c r="F47" s="151" t="s">
        <v>606</v>
      </c>
      <c r="G47" s="6"/>
      <c r="H47" s="6"/>
      <c r="I47" s="6"/>
      <c r="J47" s="152"/>
      <c r="K47" s="153"/>
      <c r="L47" s="153"/>
      <c r="M47" s="154"/>
      <c r="N47" s="1"/>
      <c r="O47" s="155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" customHeight="1">
      <c r="A48" s="144"/>
      <c r="B48" s="144"/>
      <c r="C48" s="144"/>
      <c r="D48" s="144"/>
      <c r="E48" s="6"/>
      <c r="F48" s="6"/>
      <c r="G48" s="6"/>
      <c r="H48" s="6"/>
      <c r="I48" s="6"/>
      <c r="J48" s="156"/>
      <c r="K48" s="153"/>
      <c r="L48" s="153"/>
      <c r="M48" s="6"/>
      <c r="N48" s="157"/>
      <c r="O48" s="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"/>
      <c r="B49" s="158" t="s">
        <v>607</v>
      </c>
      <c r="C49" s="158"/>
      <c r="D49" s="158"/>
      <c r="E49" s="158"/>
      <c r="F49" s="159"/>
      <c r="G49" s="6"/>
      <c r="H49" s="6"/>
      <c r="I49" s="160"/>
      <c r="J49" s="161"/>
      <c r="K49" s="162"/>
      <c r="L49" s="161"/>
      <c r="M49" s="6"/>
      <c r="N49" s="1"/>
      <c r="O49" s="1"/>
      <c r="P49" s="41"/>
      <c r="R49" s="62"/>
      <c r="S49" s="1"/>
      <c r="T49" s="1"/>
      <c r="U49" s="1"/>
      <c r="V49" s="1"/>
      <c r="W49" s="1"/>
      <c r="X49" s="1"/>
      <c r="Y49" s="1"/>
      <c r="Z49" s="1"/>
    </row>
    <row r="50" spans="1:38" ht="38.25" customHeight="1">
      <c r="A50" s="163" t="s">
        <v>16</v>
      </c>
      <c r="B50" s="163" t="s">
        <v>568</v>
      </c>
      <c r="C50" s="163"/>
      <c r="D50" s="91" t="s">
        <v>580</v>
      </c>
      <c r="E50" s="163" t="s">
        <v>581</v>
      </c>
      <c r="F50" s="163" t="s">
        <v>582</v>
      </c>
      <c r="G50" s="163" t="s">
        <v>608</v>
      </c>
      <c r="H50" s="163" t="s">
        <v>584</v>
      </c>
      <c r="I50" s="163" t="s">
        <v>585</v>
      </c>
      <c r="J50" s="106" t="s">
        <v>586</v>
      </c>
      <c r="K50" s="104" t="s">
        <v>609</v>
      </c>
      <c r="L50" s="164" t="s">
        <v>588</v>
      </c>
      <c r="M50" s="106" t="s">
        <v>589</v>
      </c>
      <c r="N50" s="103" t="s">
        <v>590</v>
      </c>
      <c r="O50" s="91" t="s">
        <v>591</v>
      </c>
      <c r="P50" s="41"/>
      <c r="Q50" s="1"/>
      <c r="R50" s="62"/>
      <c r="S50" s="62"/>
      <c r="T50" s="62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3.5" customHeight="1">
      <c r="A51" s="263">
        <v>1</v>
      </c>
      <c r="B51" s="264">
        <v>45110</v>
      </c>
      <c r="C51" s="265"/>
      <c r="D51" s="265" t="s">
        <v>220</v>
      </c>
      <c r="E51" s="263" t="s">
        <v>610</v>
      </c>
      <c r="F51" s="263">
        <v>1032.5</v>
      </c>
      <c r="G51" s="263">
        <v>999</v>
      </c>
      <c r="H51" s="266">
        <v>1060.5</v>
      </c>
      <c r="I51" s="266" t="s">
        <v>924</v>
      </c>
      <c r="J51" s="118" t="s">
        <v>1036</v>
      </c>
      <c r="K51" s="118">
        <f t="shared" ref="K51:K56" si="6">H51-F51</f>
        <v>28</v>
      </c>
      <c r="L51" s="119">
        <f>(F51*-0.7)/100</f>
        <v>-7.2275</v>
      </c>
      <c r="M51" s="120">
        <f t="shared" ref="M51:M56" si="7">(K51+L51)/F51</f>
        <v>2.011864406779661E-2</v>
      </c>
      <c r="N51" s="327" t="s">
        <v>597</v>
      </c>
      <c r="O51" s="328">
        <v>45118</v>
      </c>
      <c r="P51" s="41"/>
      <c r="Q51" s="309"/>
      <c r="R51" s="41" t="s">
        <v>596</v>
      </c>
      <c r="S51" s="41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</row>
    <row r="52" spans="1:38" ht="13.5" customHeight="1">
      <c r="A52" s="263">
        <v>2</v>
      </c>
      <c r="B52" s="264">
        <v>45110</v>
      </c>
      <c r="C52" s="265"/>
      <c r="D52" s="265" t="s">
        <v>490</v>
      </c>
      <c r="E52" s="263" t="s">
        <v>610</v>
      </c>
      <c r="F52" s="263">
        <v>369.5</v>
      </c>
      <c r="G52" s="263">
        <v>358</v>
      </c>
      <c r="H52" s="266">
        <v>378.5</v>
      </c>
      <c r="I52" s="266" t="s">
        <v>921</v>
      </c>
      <c r="J52" s="118" t="s">
        <v>823</v>
      </c>
      <c r="K52" s="118">
        <f t="shared" si="6"/>
        <v>9</v>
      </c>
      <c r="L52" s="119">
        <f>(F52*-0.7)/100</f>
        <v>-2.5864999999999996</v>
      </c>
      <c r="M52" s="120">
        <f t="shared" si="7"/>
        <v>1.7357239512855213E-2</v>
      </c>
      <c r="N52" s="327" t="s">
        <v>597</v>
      </c>
      <c r="O52" s="328">
        <v>45114</v>
      </c>
      <c r="P52" s="41"/>
      <c r="Q52" s="309"/>
      <c r="R52" s="41" t="s">
        <v>596</v>
      </c>
      <c r="S52" s="41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</row>
    <row r="53" spans="1:38" ht="13.5" customHeight="1">
      <c r="A53" s="334">
        <v>3</v>
      </c>
      <c r="B53" s="335">
        <v>45114</v>
      </c>
      <c r="C53" s="336"/>
      <c r="D53" s="337" t="s">
        <v>1037</v>
      </c>
      <c r="E53" s="338" t="s">
        <v>610</v>
      </c>
      <c r="F53" s="259">
        <v>5010</v>
      </c>
      <c r="G53" s="260">
        <v>4900</v>
      </c>
      <c r="H53" s="260">
        <v>4850</v>
      </c>
      <c r="I53" s="339" t="s">
        <v>992</v>
      </c>
      <c r="J53" s="340" t="s">
        <v>1055</v>
      </c>
      <c r="K53" s="340">
        <f t="shared" si="6"/>
        <v>-160</v>
      </c>
      <c r="L53" s="341">
        <f>(F53*-0.7)/100</f>
        <v>-35.07</v>
      </c>
      <c r="M53" s="342">
        <f t="shared" si="7"/>
        <v>-3.8936127744510975E-2</v>
      </c>
      <c r="N53" s="343" t="s">
        <v>611</v>
      </c>
      <c r="O53" s="344">
        <v>45119</v>
      </c>
      <c r="P53" s="41"/>
      <c r="Q53" s="309"/>
      <c r="R53" s="41" t="s">
        <v>596</v>
      </c>
      <c r="S53" s="41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</row>
    <row r="54" spans="1:38" ht="13.5" customHeight="1">
      <c r="A54" s="334">
        <v>4</v>
      </c>
      <c r="B54" s="335">
        <v>45117</v>
      </c>
      <c r="C54" s="336"/>
      <c r="D54" s="337" t="s">
        <v>122</v>
      </c>
      <c r="E54" s="338" t="s">
        <v>610</v>
      </c>
      <c r="F54" s="259">
        <v>313.5</v>
      </c>
      <c r="G54" s="260">
        <v>304</v>
      </c>
      <c r="H54" s="260">
        <v>304</v>
      </c>
      <c r="I54" s="339" t="s">
        <v>1005</v>
      </c>
      <c r="J54" s="340" t="s">
        <v>953</v>
      </c>
      <c r="K54" s="340">
        <f t="shared" si="6"/>
        <v>-9.5</v>
      </c>
      <c r="L54" s="341">
        <f>(F54*-0.7)/100</f>
        <v>-2.1944999999999997</v>
      </c>
      <c r="M54" s="342">
        <f t="shared" si="7"/>
        <v>-3.7303030303030303E-2</v>
      </c>
      <c r="N54" s="343" t="s">
        <v>611</v>
      </c>
      <c r="O54" s="344">
        <v>45120</v>
      </c>
      <c r="P54" s="41"/>
      <c r="Q54" s="309"/>
      <c r="R54" s="41" t="s">
        <v>596</v>
      </c>
      <c r="S54" s="41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58"/>
    </row>
    <row r="55" spans="1:38" ht="13.5" customHeight="1">
      <c r="A55" s="263">
        <v>5</v>
      </c>
      <c r="B55" s="264">
        <v>45117</v>
      </c>
      <c r="C55" s="265"/>
      <c r="D55" s="265" t="s">
        <v>303</v>
      </c>
      <c r="E55" s="263" t="s">
        <v>610</v>
      </c>
      <c r="F55" s="263">
        <v>81</v>
      </c>
      <c r="G55" s="263">
        <v>78.5</v>
      </c>
      <c r="H55" s="266">
        <v>83.1</v>
      </c>
      <c r="I55" s="266" t="s">
        <v>1006</v>
      </c>
      <c r="J55" s="118" t="s">
        <v>1045</v>
      </c>
      <c r="K55" s="118">
        <f t="shared" si="6"/>
        <v>2.0999999999999943</v>
      </c>
      <c r="L55" s="119">
        <f>(F55*-0.7)/100</f>
        <v>-0.56699999999999995</v>
      </c>
      <c r="M55" s="120">
        <f t="shared" si="7"/>
        <v>1.8925925925925857E-2</v>
      </c>
      <c r="N55" s="327" t="s">
        <v>597</v>
      </c>
      <c r="O55" s="333">
        <v>45119</v>
      </c>
      <c r="P55" s="41"/>
      <c r="Q55" s="309"/>
      <c r="R55" s="41" t="s">
        <v>596</v>
      </c>
      <c r="S55" s="41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8"/>
      <c r="AL55" s="358"/>
    </row>
    <row r="56" spans="1:38" ht="13.5" customHeight="1">
      <c r="A56" s="375">
        <v>6</v>
      </c>
      <c r="B56" s="267">
        <v>45117</v>
      </c>
      <c r="C56" s="376"/>
      <c r="D56" s="377" t="s">
        <v>241</v>
      </c>
      <c r="E56" s="277" t="s">
        <v>610</v>
      </c>
      <c r="F56" s="263">
        <v>200.5</v>
      </c>
      <c r="G56" s="266">
        <v>194</v>
      </c>
      <c r="H56" s="263">
        <v>205</v>
      </c>
      <c r="I56" s="263" t="s">
        <v>1011</v>
      </c>
      <c r="J56" s="118" t="s">
        <v>1015</v>
      </c>
      <c r="K56" s="118">
        <f t="shared" si="6"/>
        <v>4.5</v>
      </c>
      <c r="L56" s="119">
        <f>(F56*-0.07)/100</f>
        <v>-0.14035000000000003</v>
      </c>
      <c r="M56" s="120">
        <f t="shared" si="7"/>
        <v>2.1743890274314216E-2</v>
      </c>
      <c r="N56" s="327" t="s">
        <v>597</v>
      </c>
      <c r="O56" s="333">
        <v>45117</v>
      </c>
      <c r="P56" s="41"/>
      <c r="Q56" s="309"/>
      <c r="R56" s="41" t="s">
        <v>596</v>
      </c>
      <c r="S56" s="41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</row>
    <row r="57" spans="1:38" ht="13.5" customHeight="1">
      <c r="A57" s="375">
        <v>7</v>
      </c>
      <c r="B57" s="267">
        <v>45118</v>
      </c>
      <c r="C57" s="376"/>
      <c r="D57" s="377" t="s">
        <v>470</v>
      </c>
      <c r="E57" s="277" t="s">
        <v>610</v>
      </c>
      <c r="F57" s="263">
        <v>209.5</v>
      </c>
      <c r="G57" s="266">
        <v>203</v>
      </c>
      <c r="H57" s="263">
        <v>214.5</v>
      </c>
      <c r="I57" s="263" t="s">
        <v>678</v>
      </c>
      <c r="J57" s="118" t="s">
        <v>930</v>
      </c>
      <c r="K57" s="118">
        <f t="shared" ref="K57" si="8">H57-F57</f>
        <v>5</v>
      </c>
      <c r="L57" s="119">
        <f t="shared" ref="L57:L58" si="9">(F57*-0.7)/100</f>
        <v>-1.4664999999999997</v>
      </c>
      <c r="M57" s="120">
        <f t="shared" ref="M57" si="10">(K57+L57)/F57</f>
        <v>1.6866348448687351E-2</v>
      </c>
      <c r="N57" s="327" t="s">
        <v>597</v>
      </c>
      <c r="O57" s="333">
        <v>45127</v>
      </c>
      <c r="P57" s="41"/>
      <c r="Q57" s="309"/>
      <c r="R57" s="41"/>
      <c r="S57" s="41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58"/>
    </row>
    <row r="58" spans="1:38" ht="13.5" customHeight="1">
      <c r="A58" s="375">
        <v>8</v>
      </c>
      <c r="B58" s="267">
        <v>45119</v>
      </c>
      <c r="C58" s="376"/>
      <c r="D58" s="377" t="s">
        <v>89</v>
      </c>
      <c r="E58" s="277" t="s">
        <v>610</v>
      </c>
      <c r="F58" s="263">
        <v>331.5</v>
      </c>
      <c r="G58" s="266">
        <v>319</v>
      </c>
      <c r="H58" s="263">
        <v>340.5</v>
      </c>
      <c r="I58" s="263" t="s">
        <v>1048</v>
      </c>
      <c r="J58" s="118" t="s">
        <v>823</v>
      </c>
      <c r="K58" s="118">
        <f t="shared" ref="K58" si="11">H58-F58</f>
        <v>9</v>
      </c>
      <c r="L58" s="119">
        <f t="shared" si="9"/>
        <v>-2.3205</v>
      </c>
      <c r="M58" s="120">
        <f t="shared" ref="M58" si="12">(K58+L58)/F58</f>
        <v>2.0149321266968327E-2</v>
      </c>
      <c r="N58" s="327" t="s">
        <v>597</v>
      </c>
      <c r="O58" s="333">
        <v>45127</v>
      </c>
      <c r="P58" s="41"/>
      <c r="Q58" s="309"/>
      <c r="R58" s="41"/>
      <c r="S58" s="41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</row>
    <row r="59" spans="1:38" ht="13.5" customHeight="1">
      <c r="A59" s="375">
        <v>9</v>
      </c>
      <c r="B59" s="267">
        <v>45121</v>
      </c>
      <c r="C59" s="376"/>
      <c r="D59" s="377" t="s">
        <v>839</v>
      </c>
      <c r="E59" s="277" t="s">
        <v>610</v>
      </c>
      <c r="F59" s="263">
        <v>312</v>
      </c>
      <c r="G59" s="266">
        <v>303</v>
      </c>
      <c r="H59" s="263">
        <v>320.5</v>
      </c>
      <c r="I59" s="263" t="s">
        <v>1088</v>
      </c>
      <c r="J59" s="118" t="s">
        <v>1099</v>
      </c>
      <c r="K59" s="118">
        <f t="shared" ref="K59" si="13">H59-F59</f>
        <v>8.5</v>
      </c>
      <c r="L59" s="119">
        <f>(F59*-0.7)/100</f>
        <v>-2.1839999999999997</v>
      </c>
      <c r="M59" s="120">
        <f t="shared" ref="M59" si="14">(K59+L59)/F59</f>
        <v>2.0243589743589745E-2</v>
      </c>
      <c r="N59" s="327" t="s">
        <v>597</v>
      </c>
      <c r="O59" s="333">
        <v>45124</v>
      </c>
      <c r="P59" s="41"/>
      <c r="Q59" s="309"/>
      <c r="R59" s="41"/>
      <c r="S59" s="41"/>
      <c r="T59" s="358"/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58"/>
    </row>
    <row r="60" spans="1:38" ht="13.5" customHeight="1">
      <c r="A60" s="375">
        <v>10</v>
      </c>
      <c r="B60" s="267">
        <v>45127</v>
      </c>
      <c r="C60" s="376"/>
      <c r="D60" s="377" t="s">
        <v>1146</v>
      </c>
      <c r="E60" s="277" t="s">
        <v>610</v>
      </c>
      <c r="F60" s="263">
        <v>143.5</v>
      </c>
      <c r="G60" s="266">
        <v>139</v>
      </c>
      <c r="H60" s="263">
        <v>149</v>
      </c>
      <c r="I60" s="263" t="s">
        <v>1147</v>
      </c>
      <c r="J60" s="118" t="s">
        <v>962</v>
      </c>
      <c r="K60" s="118">
        <f t="shared" ref="K60" si="15">H60-F60</f>
        <v>5.5</v>
      </c>
      <c r="L60" s="119">
        <f>(F60*-0.7)/100</f>
        <v>-1.0044999999999999</v>
      </c>
      <c r="M60" s="120">
        <f t="shared" ref="M60" si="16">(K60+L60)/F60</f>
        <v>3.1327526132404179E-2</v>
      </c>
      <c r="N60" s="327" t="s">
        <v>597</v>
      </c>
      <c r="O60" s="333">
        <v>45128</v>
      </c>
      <c r="P60" s="41"/>
      <c r="Q60" s="309"/>
      <c r="R60" s="41"/>
      <c r="S60" s="41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</row>
    <row r="61" spans="1:38" ht="13.5" customHeight="1">
      <c r="A61" s="297">
        <v>11</v>
      </c>
      <c r="B61" s="108">
        <v>45128</v>
      </c>
      <c r="C61" s="298"/>
      <c r="D61" s="299" t="s">
        <v>114</v>
      </c>
      <c r="E61" s="111" t="s">
        <v>610</v>
      </c>
      <c r="F61" s="107" t="s">
        <v>1174</v>
      </c>
      <c r="G61" s="113">
        <v>129.9</v>
      </c>
      <c r="H61" s="107"/>
      <c r="I61" s="107" t="s">
        <v>1175</v>
      </c>
      <c r="J61" s="113" t="s">
        <v>595</v>
      </c>
      <c r="K61" s="113"/>
      <c r="L61" s="114"/>
      <c r="M61" s="115"/>
      <c r="N61" s="322"/>
      <c r="O61" s="357"/>
      <c r="P61" s="41"/>
      <c r="Q61" s="309"/>
      <c r="R61" s="41"/>
      <c r="S61" s="41"/>
      <c r="T61" s="358"/>
      <c r="U61" s="358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  <c r="AG61" s="358"/>
      <c r="AH61" s="358"/>
      <c r="AI61" s="358"/>
      <c r="AJ61" s="358"/>
      <c r="AK61" s="358"/>
      <c r="AL61" s="358"/>
    </row>
    <row r="62" spans="1:38" ht="13.5" customHeight="1">
      <c r="A62" s="334">
        <v>12</v>
      </c>
      <c r="B62" s="335">
        <v>45128</v>
      </c>
      <c r="C62" s="336"/>
      <c r="D62" s="337" t="s">
        <v>160</v>
      </c>
      <c r="E62" s="338" t="s">
        <v>610</v>
      </c>
      <c r="F62" s="259">
        <v>810</v>
      </c>
      <c r="G62" s="260">
        <v>788</v>
      </c>
      <c r="H62" s="260">
        <v>788</v>
      </c>
      <c r="I62" s="339" t="s">
        <v>1176</v>
      </c>
      <c r="J62" s="340" t="s">
        <v>1185</v>
      </c>
      <c r="K62" s="340">
        <f t="shared" ref="K62" si="17">H62-F62</f>
        <v>-22</v>
      </c>
      <c r="L62" s="341">
        <f>(F62*-0.07)/100</f>
        <v>-0.56700000000000006</v>
      </c>
      <c r="M62" s="342">
        <f t="shared" ref="M62" si="18">(K62+L62)/F62</f>
        <v>-2.7860493827160493E-2</v>
      </c>
      <c r="N62" s="343" t="s">
        <v>611</v>
      </c>
      <c r="O62" s="344">
        <v>45128</v>
      </c>
      <c r="P62" s="41"/>
      <c r="Q62" s="309"/>
      <c r="R62" s="41"/>
      <c r="S62" s="41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58"/>
    </row>
    <row r="63" spans="1:38" ht="13.5" customHeight="1">
      <c r="A63" s="297">
        <v>13</v>
      </c>
      <c r="B63" s="108">
        <v>45131</v>
      </c>
      <c r="C63" s="298"/>
      <c r="D63" s="299" t="s">
        <v>167</v>
      </c>
      <c r="E63" s="111" t="s">
        <v>610</v>
      </c>
      <c r="F63" s="107" t="s">
        <v>1218</v>
      </c>
      <c r="G63" s="113">
        <v>2515</v>
      </c>
      <c r="H63" s="107"/>
      <c r="I63" s="107" t="s">
        <v>1219</v>
      </c>
      <c r="J63" s="113" t="s">
        <v>595</v>
      </c>
      <c r="K63" s="113"/>
      <c r="L63" s="114"/>
      <c r="M63" s="115"/>
      <c r="N63" s="322"/>
      <c r="O63" s="357"/>
      <c r="P63" s="41"/>
      <c r="Q63" s="309"/>
      <c r="R63" s="41"/>
      <c r="S63" s="41"/>
      <c r="T63" s="358"/>
      <c r="U63" s="358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  <c r="AI63" s="358"/>
      <c r="AJ63" s="358"/>
      <c r="AK63" s="358"/>
      <c r="AL63" s="358"/>
    </row>
    <row r="64" spans="1:38" ht="13.5" customHeight="1">
      <c r="A64" s="297"/>
      <c r="B64" s="108"/>
      <c r="C64" s="298"/>
      <c r="D64" s="299"/>
      <c r="E64" s="111"/>
      <c r="F64" s="107"/>
      <c r="G64" s="113"/>
      <c r="H64" s="107"/>
      <c r="I64" s="107"/>
      <c r="J64" s="113"/>
      <c r="K64" s="113"/>
      <c r="L64" s="114"/>
      <c r="M64" s="115"/>
      <c r="N64" s="322"/>
      <c r="O64" s="357"/>
      <c r="P64" s="41"/>
      <c r="Q64" s="309"/>
      <c r="R64" s="41"/>
      <c r="S64" s="41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</row>
    <row r="65" spans="1:38" ht="13.5" customHeight="1">
      <c r="A65" s="297"/>
      <c r="B65" s="108"/>
      <c r="C65" s="298"/>
      <c r="D65" s="299"/>
      <c r="E65" s="111"/>
      <c r="F65" s="107"/>
      <c r="G65" s="113"/>
      <c r="H65" s="107"/>
      <c r="I65" s="107"/>
      <c r="J65" s="113"/>
      <c r="K65" s="113"/>
      <c r="L65" s="114"/>
      <c r="M65" s="115"/>
      <c r="N65" s="322"/>
      <c r="O65" s="357"/>
      <c r="P65" s="41"/>
      <c r="Q65" s="309"/>
      <c r="R65" s="41"/>
      <c r="S65" s="41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8"/>
      <c r="AE65" s="358"/>
      <c r="AF65" s="358"/>
      <c r="AG65" s="358"/>
      <c r="AH65" s="358"/>
      <c r="AI65" s="358"/>
      <c r="AJ65" s="358"/>
      <c r="AK65" s="358"/>
      <c r="AL65" s="358"/>
    </row>
    <row r="67" spans="1:38" ht="44.25" customHeight="1">
      <c r="A67" s="144" t="s">
        <v>601</v>
      </c>
      <c r="B67" s="165"/>
      <c r="C67" s="165"/>
      <c r="D67" s="1"/>
      <c r="E67" s="6"/>
      <c r="F67" s="6"/>
      <c r="G67" s="6"/>
      <c r="H67" s="6" t="s">
        <v>613</v>
      </c>
      <c r="I67" s="6"/>
      <c r="J67" s="6"/>
      <c r="K67" s="140"/>
      <c r="L67" s="166"/>
      <c r="M67" s="140"/>
      <c r="N67" s="141"/>
      <c r="O67" s="140"/>
      <c r="P67" s="4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38" ht="12.75" customHeight="1">
      <c r="A68" s="150" t="s">
        <v>602</v>
      </c>
      <c r="B68" s="144"/>
      <c r="C68" s="144"/>
      <c r="D68" s="144"/>
      <c r="E68" s="41"/>
      <c r="F68" s="151" t="s">
        <v>603</v>
      </c>
      <c r="G68" s="62"/>
      <c r="H68" s="41"/>
      <c r="I68" s="62"/>
      <c r="J68" s="6"/>
      <c r="K68" s="167"/>
      <c r="L68" s="168"/>
      <c r="M68" s="6"/>
      <c r="N68" s="134"/>
      <c r="O68" s="169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50"/>
      <c r="B69" s="144"/>
      <c r="C69" s="144"/>
      <c r="D69" s="144"/>
      <c r="E69" s="6"/>
      <c r="F69" s="151" t="s">
        <v>606</v>
      </c>
      <c r="G69" s="62"/>
      <c r="H69" s="41"/>
      <c r="I69" s="62"/>
      <c r="J69" s="6"/>
      <c r="K69" s="167"/>
      <c r="L69" s="168"/>
      <c r="M69" s="6"/>
      <c r="N69" s="134"/>
      <c r="O69" s="169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44"/>
      <c r="B70" s="144"/>
      <c r="C70" s="144"/>
      <c r="D70" s="144"/>
      <c r="E70" s="6"/>
      <c r="F70" s="6"/>
      <c r="G70" s="6"/>
      <c r="H70" s="6"/>
      <c r="I70" s="6"/>
      <c r="J70" s="156"/>
      <c r="K70" s="153"/>
      <c r="L70" s="154"/>
      <c r="M70" s="6"/>
      <c r="N70" s="157"/>
      <c r="O70" s="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70" t="s">
        <v>614</v>
      </c>
      <c r="B71" s="170"/>
      <c r="C71" s="170"/>
      <c r="D71" s="170"/>
      <c r="E71" s="6"/>
      <c r="F71" s="6"/>
      <c r="G71" s="6"/>
      <c r="H71" s="6"/>
      <c r="I71" s="6"/>
      <c r="J71" s="6"/>
      <c r="K71" s="6"/>
      <c r="L71" s="6"/>
      <c r="M71" s="6"/>
      <c r="N71" s="6"/>
      <c r="O71" s="24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104" t="s">
        <v>16</v>
      </c>
      <c r="B72" s="104" t="s">
        <v>568</v>
      </c>
      <c r="C72" s="104"/>
      <c r="D72" s="105" t="s">
        <v>580</v>
      </c>
      <c r="E72" s="104" t="s">
        <v>581</v>
      </c>
      <c r="F72" s="104" t="s">
        <v>582</v>
      </c>
      <c r="G72" s="104" t="s">
        <v>608</v>
      </c>
      <c r="H72" s="104" t="s">
        <v>584</v>
      </c>
      <c r="I72" s="104" t="s">
        <v>585</v>
      </c>
      <c r="J72" s="103" t="s">
        <v>586</v>
      </c>
      <c r="K72" s="171" t="s">
        <v>615</v>
      </c>
      <c r="L72" s="106" t="s">
        <v>588</v>
      </c>
      <c r="M72" s="171" t="s">
        <v>616</v>
      </c>
      <c r="N72" s="104" t="s">
        <v>617</v>
      </c>
      <c r="O72" s="103" t="s">
        <v>590</v>
      </c>
      <c r="P72" s="105" t="s">
        <v>591</v>
      </c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12.75" customHeight="1">
      <c r="A73" s="263">
        <v>1</v>
      </c>
      <c r="B73" s="264">
        <v>45105</v>
      </c>
      <c r="C73" s="265"/>
      <c r="D73" s="265" t="s">
        <v>893</v>
      </c>
      <c r="E73" s="263" t="s">
        <v>610</v>
      </c>
      <c r="F73" s="263">
        <v>1687</v>
      </c>
      <c r="G73" s="263">
        <v>1645</v>
      </c>
      <c r="H73" s="266">
        <v>1713.5</v>
      </c>
      <c r="I73" s="266" t="s">
        <v>894</v>
      </c>
      <c r="J73" s="118" t="s">
        <v>947</v>
      </c>
      <c r="K73" s="116">
        <f>H73-F73</f>
        <v>26.5</v>
      </c>
      <c r="L73" s="119">
        <f t="shared" ref="L73" si="19">(H73*N73)*0.07%</f>
        <v>419.80750000000006</v>
      </c>
      <c r="M73" s="172">
        <f t="shared" ref="M73" si="20">(K73*N73)-L73</f>
        <v>8855.1924999999992</v>
      </c>
      <c r="N73" s="116">
        <v>350</v>
      </c>
      <c r="O73" s="118" t="s">
        <v>597</v>
      </c>
      <c r="P73" s="117">
        <v>45111</v>
      </c>
      <c r="Q73" s="173"/>
      <c r="R73" s="62" t="s">
        <v>612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74"/>
      <c r="AG73" s="175"/>
      <c r="AH73" s="173"/>
      <c r="AI73" s="173"/>
      <c r="AJ73" s="174"/>
      <c r="AK73" s="174"/>
      <c r="AL73" s="174"/>
    </row>
    <row r="74" spans="1:38" ht="12.75" customHeight="1">
      <c r="A74" s="263">
        <v>2</v>
      </c>
      <c r="B74" s="264">
        <v>45105</v>
      </c>
      <c r="C74" s="265"/>
      <c r="D74" s="265" t="s">
        <v>895</v>
      </c>
      <c r="E74" s="263" t="s">
        <v>610</v>
      </c>
      <c r="F74" s="263">
        <v>2680</v>
      </c>
      <c r="G74" s="263">
        <v>2635</v>
      </c>
      <c r="H74" s="266">
        <v>2715</v>
      </c>
      <c r="I74" s="266" t="s">
        <v>896</v>
      </c>
      <c r="J74" s="118" t="s">
        <v>925</v>
      </c>
      <c r="K74" s="116">
        <f>H74-F74</f>
        <v>35</v>
      </c>
      <c r="L74" s="119">
        <f t="shared" ref="L74" si="21">(H74*N74)*0.07%</f>
        <v>570.15000000000009</v>
      </c>
      <c r="M74" s="172">
        <f t="shared" ref="M74" si="22">(K74*N74)-L74</f>
        <v>9929.85</v>
      </c>
      <c r="N74" s="116">
        <v>300</v>
      </c>
      <c r="O74" s="118" t="s">
        <v>597</v>
      </c>
      <c r="P74" s="117">
        <v>45110</v>
      </c>
      <c r="Q74" s="173"/>
      <c r="R74" s="62" t="s">
        <v>612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74"/>
      <c r="AG74" s="175"/>
      <c r="AH74" s="173"/>
      <c r="AI74" s="173"/>
      <c r="AJ74" s="174"/>
      <c r="AK74" s="174"/>
      <c r="AL74" s="174"/>
    </row>
    <row r="75" spans="1:38" ht="15" customHeight="1">
      <c r="A75" s="263">
        <v>3</v>
      </c>
      <c r="B75" s="264">
        <v>45105</v>
      </c>
      <c r="C75" s="265"/>
      <c r="D75" s="265" t="s">
        <v>897</v>
      </c>
      <c r="E75" s="263" t="s">
        <v>610</v>
      </c>
      <c r="F75" s="263" t="s">
        <v>910</v>
      </c>
      <c r="G75" s="263">
        <v>564</v>
      </c>
      <c r="H75" s="266">
        <v>578.5</v>
      </c>
      <c r="I75" s="266" t="s">
        <v>898</v>
      </c>
      <c r="J75" s="118" t="s">
        <v>623</v>
      </c>
      <c r="K75" s="116">
        <f>H75-F75</f>
        <v>6</v>
      </c>
      <c r="L75" s="119">
        <f t="shared" ref="L75" si="23">(H75*N75)*0.07%</f>
        <v>607.42500000000007</v>
      </c>
      <c r="M75" s="172">
        <f t="shared" ref="M75" si="24">(K75*N75)-L75</f>
        <v>8392.5750000000007</v>
      </c>
      <c r="N75" s="116">
        <v>1500</v>
      </c>
      <c r="O75" s="118" t="s">
        <v>597</v>
      </c>
      <c r="P75" s="117">
        <v>45110</v>
      </c>
      <c r="Q75" s="174"/>
      <c r="R75" s="174" t="s">
        <v>596</v>
      </c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</row>
    <row r="76" spans="1:38" ht="12.75" customHeight="1">
      <c r="A76" s="263">
        <v>4</v>
      </c>
      <c r="B76" s="264">
        <v>45110</v>
      </c>
      <c r="C76" s="265"/>
      <c r="D76" s="265" t="s">
        <v>911</v>
      </c>
      <c r="E76" s="263" t="s">
        <v>610</v>
      </c>
      <c r="F76" s="263">
        <v>231.25</v>
      </c>
      <c r="G76" s="263">
        <v>228</v>
      </c>
      <c r="H76" s="266">
        <v>233.75</v>
      </c>
      <c r="I76" s="266" t="s">
        <v>912</v>
      </c>
      <c r="J76" s="118" t="s">
        <v>916</v>
      </c>
      <c r="K76" s="116">
        <f>H76-F76</f>
        <v>2.5</v>
      </c>
      <c r="L76" s="119">
        <f t="shared" ref="L76" si="25">(H76*N76)*0.07%</f>
        <v>687.22500000000014</v>
      </c>
      <c r="M76" s="172">
        <f t="shared" ref="M76" si="26">(K76*N76)-L76</f>
        <v>9812.7749999999996</v>
      </c>
      <c r="N76" s="116">
        <v>4200</v>
      </c>
      <c r="O76" s="118" t="s">
        <v>597</v>
      </c>
      <c r="P76" s="117">
        <v>45110</v>
      </c>
      <c r="Q76" s="173"/>
      <c r="R76" s="174" t="s">
        <v>596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74"/>
      <c r="AG76" s="175"/>
      <c r="AH76" s="173"/>
      <c r="AI76" s="173"/>
      <c r="AJ76" s="174"/>
      <c r="AK76" s="174"/>
      <c r="AL76" s="174"/>
    </row>
    <row r="77" spans="1:38" ht="12.75" customHeight="1">
      <c r="A77" s="263">
        <v>5</v>
      </c>
      <c r="B77" s="264">
        <v>45110</v>
      </c>
      <c r="C77" s="265"/>
      <c r="D77" s="265" t="s">
        <v>913</v>
      </c>
      <c r="E77" s="263" t="s">
        <v>618</v>
      </c>
      <c r="F77" s="263">
        <v>19400</v>
      </c>
      <c r="G77" s="263">
        <v>19530</v>
      </c>
      <c r="H77" s="266">
        <v>19350</v>
      </c>
      <c r="I77" s="266" t="s">
        <v>914</v>
      </c>
      <c r="J77" s="118" t="s">
        <v>625</v>
      </c>
      <c r="K77" s="116">
        <f>F77-H77</f>
        <v>50</v>
      </c>
      <c r="L77" s="119">
        <f t="shared" ref="L77" si="27">(H77*N77)*0.07%</f>
        <v>677.25000000000011</v>
      </c>
      <c r="M77" s="172">
        <f t="shared" ref="M77" si="28">(K77*N77)-L77</f>
        <v>1822.75</v>
      </c>
      <c r="N77" s="116">
        <v>50</v>
      </c>
      <c r="O77" s="118" t="s">
        <v>597</v>
      </c>
      <c r="P77" s="117">
        <v>45110</v>
      </c>
      <c r="Q77" s="173"/>
      <c r="R77" s="174" t="s">
        <v>596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74"/>
      <c r="AG77" s="175"/>
      <c r="AH77" s="173"/>
      <c r="AI77" s="173"/>
      <c r="AJ77" s="174"/>
      <c r="AK77" s="174"/>
      <c r="AL77" s="174"/>
    </row>
    <row r="78" spans="1:38" ht="12.75" customHeight="1">
      <c r="A78" s="263">
        <v>6</v>
      </c>
      <c r="B78" s="264">
        <v>45110</v>
      </c>
      <c r="C78" s="265"/>
      <c r="D78" s="265" t="s">
        <v>919</v>
      </c>
      <c r="E78" s="263" t="s">
        <v>610</v>
      </c>
      <c r="F78" s="263">
        <v>3289</v>
      </c>
      <c r="G78" s="263">
        <v>3230</v>
      </c>
      <c r="H78" s="266">
        <v>3342.5</v>
      </c>
      <c r="I78" s="266">
        <v>3400</v>
      </c>
      <c r="J78" s="118" t="s">
        <v>952</v>
      </c>
      <c r="K78" s="116">
        <f>H78-F78</f>
        <v>53.5</v>
      </c>
      <c r="L78" s="119">
        <f t="shared" ref="L78:L79" si="29">(H78*N78)*0.07%</f>
        <v>409.45625000000007</v>
      </c>
      <c r="M78" s="172">
        <f t="shared" ref="M78:M79" si="30">(K78*N78)-L78</f>
        <v>8953.0437500000007</v>
      </c>
      <c r="N78" s="116">
        <v>175</v>
      </c>
      <c r="O78" s="118" t="s">
        <v>597</v>
      </c>
      <c r="P78" s="117">
        <v>45112</v>
      </c>
      <c r="Q78" s="173"/>
      <c r="R78" s="174" t="s">
        <v>596</v>
      </c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74"/>
      <c r="AG78" s="175"/>
      <c r="AH78" s="173"/>
      <c r="AI78" s="173"/>
      <c r="AJ78" s="174"/>
      <c r="AK78" s="174"/>
      <c r="AL78" s="174"/>
    </row>
    <row r="79" spans="1:38" ht="12.75" customHeight="1">
      <c r="A79" s="259">
        <v>7</v>
      </c>
      <c r="B79" s="370">
        <v>45110</v>
      </c>
      <c r="C79" s="371"/>
      <c r="D79" s="371" t="s">
        <v>922</v>
      </c>
      <c r="E79" s="259" t="s">
        <v>610</v>
      </c>
      <c r="F79" s="259">
        <v>681.5</v>
      </c>
      <c r="G79" s="259">
        <v>672</v>
      </c>
      <c r="H79" s="260">
        <v>672</v>
      </c>
      <c r="I79" s="260" t="s">
        <v>923</v>
      </c>
      <c r="J79" s="340" t="s">
        <v>953</v>
      </c>
      <c r="K79" s="372">
        <f>H79-F79</f>
        <v>-9.5</v>
      </c>
      <c r="L79" s="341">
        <f t="shared" si="29"/>
        <v>611.5200000000001</v>
      </c>
      <c r="M79" s="373">
        <f t="shared" si="30"/>
        <v>-12961.52</v>
      </c>
      <c r="N79" s="372">
        <v>1300</v>
      </c>
      <c r="O79" s="340" t="s">
        <v>611</v>
      </c>
      <c r="P79" s="374">
        <v>45112</v>
      </c>
      <c r="Q79" s="173"/>
      <c r="R79" s="62" t="s">
        <v>596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74"/>
      <c r="AG79" s="175"/>
      <c r="AH79" s="173"/>
      <c r="AI79" s="173"/>
      <c r="AJ79" s="174"/>
      <c r="AK79" s="174"/>
      <c r="AL79" s="174"/>
    </row>
    <row r="80" spans="1:38" ht="12.75" customHeight="1">
      <c r="A80" s="259">
        <v>8</v>
      </c>
      <c r="B80" s="370">
        <v>45110</v>
      </c>
      <c r="C80" s="371"/>
      <c r="D80" s="371" t="s">
        <v>926</v>
      </c>
      <c r="E80" s="259" t="s">
        <v>610</v>
      </c>
      <c r="F80" s="259">
        <v>762.5</v>
      </c>
      <c r="G80" s="259">
        <v>750</v>
      </c>
      <c r="H80" s="260">
        <v>750</v>
      </c>
      <c r="I80" s="260" t="s">
        <v>927</v>
      </c>
      <c r="J80" s="340" t="s">
        <v>948</v>
      </c>
      <c r="K80" s="372">
        <f>H80-F80</f>
        <v>-12.5</v>
      </c>
      <c r="L80" s="341">
        <f t="shared" ref="L80:L83" si="31">(H80*N80)*0.07%</f>
        <v>525.00000000000011</v>
      </c>
      <c r="M80" s="373">
        <f t="shared" ref="M80:M83" si="32">(K80*N80)-L80</f>
        <v>-13025</v>
      </c>
      <c r="N80" s="372">
        <v>1000</v>
      </c>
      <c r="O80" s="340" t="s">
        <v>611</v>
      </c>
      <c r="P80" s="374">
        <v>45111</v>
      </c>
      <c r="Q80" s="173"/>
      <c r="R80" s="62" t="s">
        <v>612</v>
      </c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74"/>
      <c r="AG80" s="175"/>
      <c r="AH80" s="173"/>
      <c r="AI80" s="173"/>
      <c r="AJ80" s="174"/>
      <c r="AK80" s="174"/>
      <c r="AL80" s="174"/>
    </row>
    <row r="81" spans="1:38" ht="12.75" customHeight="1">
      <c r="A81" s="263">
        <v>9</v>
      </c>
      <c r="B81" s="264">
        <v>45113</v>
      </c>
      <c r="C81" s="265"/>
      <c r="D81" s="265" t="s">
        <v>960</v>
      </c>
      <c r="E81" s="263" t="s">
        <v>610</v>
      </c>
      <c r="F81" s="263">
        <v>4720</v>
      </c>
      <c r="G81" s="263">
        <v>4640</v>
      </c>
      <c r="H81" s="266">
        <v>4775</v>
      </c>
      <c r="I81" s="266" t="s">
        <v>961</v>
      </c>
      <c r="J81" s="118" t="s">
        <v>746</v>
      </c>
      <c r="K81" s="116">
        <f>H81-F81</f>
        <v>55</v>
      </c>
      <c r="L81" s="119">
        <f t="shared" si="31"/>
        <v>501.37500000000006</v>
      </c>
      <c r="M81" s="172">
        <f t="shared" si="32"/>
        <v>7748.625</v>
      </c>
      <c r="N81" s="116">
        <v>150</v>
      </c>
      <c r="O81" s="118" t="s">
        <v>597</v>
      </c>
      <c r="P81" s="117">
        <v>45113</v>
      </c>
      <c r="Q81" s="173"/>
      <c r="R81" s="62" t="s">
        <v>612</v>
      </c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74"/>
      <c r="AG81" s="175"/>
      <c r="AH81" s="173"/>
      <c r="AI81" s="173"/>
      <c r="AJ81" s="174"/>
      <c r="AK81" s="174"/>
      <c r="AL81" s="174"/>
    </row>
    <row r="82" spans="1:38" ht="12.75" customHeight="1">
      <c r="A82" s="259">
        <v>10</v>
      </c>
      <c r="B82" s="370">
        <v>45114</v>
      </c>
      <c r="C82" s="371"/>
      <c r="D82" s="371" t="s">
        <v>960</v>
      </c>
      <c r="E82" s="259" t="s">
        <v>610</v>
      </c>
      <c r="F82" s="259">
        <v>4695</v>
      </c>
      <c r="G82" s="259">
        <v>4615</v>
      </c>
      <c r="H82" s="260">
        <v>4615</v>
      </c>
      <c r="I82" s="260" t="s">
        <v>990</v>
      </c>
      <c r="J82" s="340" t="s">
        <v>1034</v>
      </c>
      <c r="K82" s="372">
        <f t="shared" ref="K82:K83" si="33">H82-F82</f>
        <v>-80</v>
      </c>
      <c r="L82" s="341">
        <f t="shared" si="31"/>
        <v>484.57500000000005</v>
      </c>
      <c r="M82" s="373">
        <f t="shared" si="32"/>
        <v>-12484.575000000001</v>
      </c>
      <c r="N82" s="372">
        <v>150</v>
      </c>
      <c r="O82" s="340" t="s">
        <v>611</v>
      </c>
      <c r="P82" s="374">
        <v>45117</v>
      </c>
      <c r="Q82" s="173"/>
      <c r="R82" s="62" t="s">
        <v>612</v>
      </c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74"/>
      <c r="AG82" s="175"/>
      <c r="AH82" s="173"/>
      <c r="AI82" s="173"/>
      <c r="AJ82" s="174"/>
      <c r="AK82" s="174"/>
      <c r="AL82" s="174"/>
    </row>
    <row r="83" spans="1:38" ht="12.75" customHeight="1">
      <c r="A83" s="259">
        <v>11</v>
      </c>
      <c r="B83" s="370">
        <v>45114</v>
      </c>
      <c r="C83" s="371"/>
      <c r="D83" s="371" t="s">
        <v>895</v>
      </c>
      <c r="E83" s="259" t="s">
        <v>610</v>
      </c>
      <c r="F83" s="259">
        <v>2727.5</v>
      </c>
      <c r="G83" s="259">
        <v>2685</v>
      </c>
      <c r="H83" s="260">
        <v>2685</v>
      </c>
      <c r="I83" s="260" t="s">
        <v>991</v>
      </c>
      <c r="J83" s="340" t="s">
        <v>1014</v>
      </c>
      <c r="K83" s="372">
        <f t="shared" si="33"/>
        <v>-42.5</v>
      </c>
      <c r="L83" s="341">
        <f t="shared" si="31"/>
        <v>563.85000000000014</v>
      </c>
      <c r="M83" s="373">
        <f t="shared" si="32"/>
        <v>-13313.85</v>
      </c>
      <c r="N83" s="372">
        <v>300</v>
      </c>
      <c r="O83" s="340" t="s">
        <v>611</v>
      </c>
      <c r="P83" s="374">
        <v>45117</v>
      </c>
      <c r="Q83" s="173"/>
      <c r="R83" s="62" t="s">
        <v>612</v>
      </c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74"/>
      <c r="AG83" s="175"/>
      <c r="AH83" s="173"/>
      <c r="AI83" s="173"/>
      <c r="AJ83" s="174"/>
      <c r="AK83" s="174"/>
      <c r="AL83" s="174"/>
    </row>
    <row r="84" spans="1:38" ht="12.75" customHeight="1">
      <c r="A84" s="259">
        <v>12</v>
      </c>
      <c r="B84" s="370">
        <v>45117</v>
      </c>
      <c r="C84" s="371"/>
      <c r="D84" s="371" t="s">
        <v>1012</v>
      </c>
      <c r="E84" s="259" t="s">
        <v>610</v>
      </c>
      <c r="F84" s="259">
        <v>809</v>
      </c>
      <c r="G84" s="259">
        <v>799</v>
      </c>
      <c r="H84" s="260">
        <v>799</v>
      </c>
      <c r="I84" s="260" t="s">
        <v>1013</v>
      </c>
      <c r="J84" s="340" t="s">
        <v>1029</v>
      </c>
      <c r="K84" s="372">
        <f t="shared" ref="K84" si="34">H84-F84</f>
        <v>-10</v>
      </c>
      <c r="L84" s="341">
        <f t="shared" ref="L84:L85" si="35">(H84*N84)*0.07%</f>
        <v>755.05500000000006</v>
      </c>
      <c r="M84" s="373">
        <f t="shared" ref="M84:M85" si="36">(K84*N84)-L84</f>
        <v>-14255.055</v>
      </c>
      <c r="N84" s="372">
        <v>1350</v>
      </c>
      <c r="O84" s="340" t="s">
        <v>611</v>
      </c>
      <c r="P84" s="374">
        <v>45118</v>
      </c>
      <c r="Q84" s="173"/>
      <c r="R84" s="62" t="s">
        <v>596</v>
      </c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74"/>
      <c r="AG84" s="175"/>
      <c r="AH84" s="173"/>
      <c r="AI84" s="173"/>
      <c r="AJ84" s="174"/>
      <c r="AK84" s="174"/>
      <c r="AL84" s="174"/>
    </row>
    <row r="85" spans="1:38" ht="15" customHeight="1">
      <c r="A85" s="263">
        <v>13</v>
      </c>
      <c r="B85" s="264">
        <v>45121</v>
      </c>
      <c r="C85" s="265"/>
      <c r="D85" s="265" t="s">
        <v>922</v>
      </c>
      <c r="E85" s="263" t="s">
        <v>610</v>
      </c>
      <c r="F85" s="263" t="s">
        <v>1094</v>
      </c>
      <c r="G85" s="263">
        <v>624</v>
      </c>
      <c r="H85" s="266">
        <v>643</v>
      </c>
      <c r="I85" s="266" t="s">
        <v>1087</v>
      </c>
      <c r="J85" s="118" t="s">
        <v>823</v>
      </c>
      <c r="K85" s="116">
        <f>H85-F85</f>
        <v>9</v>
      </c>
      <c r="L85" s="119">
        <f t="shared" si="35"/>
        <v>585.13000000000011</v>
      </c>
      <c r="M85" s="172">
        <f t="shared" si="36"/>
        <v>11114.869999999999</v>
      </c>
      <c r="N85" s="116">
        <v>1300</v>
      </c>
      <c r="O85" s="118" t="s">
        <v>597</v>
      </c>
      <c r="P85" s="117">
        <v>45124</v>
      </c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1:38" ht="12.75" customHeight="1">
      <c r="A86" s="263">
        <v>14</v>
      </c>
      <c r="B86" s="264">
        <v>45121</v>
      </c>
      <c r="C86" s="265"/>
      <c r="D86" s="265" t="s">
        <v>1091</v>
      </c>
      <c r="E86" s="263" t="s">
        <v>610</v>
      </c>
      <c r="F86" s="263">
        <v>185.5</v>
      </c>
      <c r="G86" s="263">
        <v>181</v>
      </c>
      <c r="H86" s="266">
        <v>188.5</v>
      </c>
      <c r="I86" s="266" t="s">
        <v>1092</v>
      </c>
      <c r="J86" s="118" t="s">
        <v>1098</v>
      </c>
      <c r="K86" s="116">
        <f>H86-F86</f>
        <v>3</v>
      </c>
      <c r="L86" s="119">
        <f t="shared" ref="L86" si="37">(H86*N86)*0.07%</f>
        <v>395.85000000000008</v>
      </c>
      <c r="M86" s="172">
        <f t="shared" ref="M86" si="38">(K86*N86)-L86</f>
        <v>8604.15</v>
      </c>
      <c r="N86" s="116">
        <v>3000</v>
      </c>
      <c r="O86" s="118" t="s">
        <v>597</v>
      </c>
      <c r="P86" s="117">
        <v>45124</v>
      </c>
      <c r="Q86" s="173"/>
      <c r="R86" s="62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74"/>
      <c r="AG86" s="175"/>
      <c r="AH86" s="173"/>
      <c r="AI86" s="173"/>
      <c r="AJ86" s="174"/>
      <c r="AK86" s="174"/>
      <c r="AL86" s="174"/>
    </row>
    <row r="87" spans="1:38" ht="12.75" customHeight="1">
      <c r="A87" s="263">
        <v>15</v>
      </c>
      <c r="B87" s="264">
        <v>45127</v>
      </c>
      <c r="C87" s="265"/>
      <c r="D87" s="265" t="s">
        <v>911</v>
      </c>
      <c r="E87" s="263" t="s">
        <v>610</v>
      </c>
      <c r="F87" s="263">
        <v>229</v>
      </c>
      <c r="G87" s="263">
        <v>226</v>
      </c>
      <c r="H87" s="266">
        <v>230</v>
      </c>
      <c r="I87" s="266" t="s">
        <v>1140</v>
      </c>
      <c r="J87" s="118" t="s">
        <v>824</v>
      </c>
      <c r="K87" s="116">
        <f>H87-F87</f>
        <v>1</v>
      </c>
      <c r="L87" s="119">
        <f t="shared" ref="L87" si="39">(H87*N87)*0.07%</f>
        <v>676.2</v>
      </c>
      <c r="M87" s="172">
        <f t="shared" ref="M87" si="40">(K87*N87)-L87</f>
        <v>3523.8</v>
      </c>
      <c r="N87" s="116">
        <v>4200</v>
      </c>
      <c r="O87" s="118" t="s">
        <v>597</v>
      </c>
      <c r="P87" s="117">
        <v>45131</v>
      </c>
      <c r="Q87" s="173"/>
      <c r="R87" s="62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74"/>
      <c r="AG87" s="175"/>
      <c r="AH87" s="173"/>
      <c r="AI87" s="173"/>
      <c r="AJ87" s="174"/>
      <c r="AK87" s="174"/>
      <c r="AL87" s="174"/>
    </row>
    <row r="88" spans="1:38" ht="12.75" customHeight="1">
      <c r="A88" s="311">
        <v>16</v>
      </c>
      <c r="B88" s="312">
        <v>45127</v>
      </c>
      <c r="C88" s="313"/>
      <c r="D88" s="314" t="s">
        <v>1149</v>
      </c>
      <c r="E88" s="313" t="s">
        <v>610</v>
      </c>
      <c r="F88" s="315">
        <v>1816</v>
      </c>
      <c r="G88" s="313">
        <v>1790</v>
      </c>
      <c r="H88" s="313">
        <v>1817</v>
      </c>
      <c r="I88" s="313" t="s">
        <v>1150</v>
      </c>
      <c r="J88" s="313" t="s">
        <v>824</v>
      </c>
      <c r="K88" s="311">
        <f>H88-F88</f>
        <v>1</v>
      </c>
      <c r="L88" s="319">
        <f t="shared" ref="L88" si="41">(H88*N88)*0.07%</f>
        <v>604.15250000000003</v>
      </c>
      <c r="M88" s="320">
        <f t="shared" ref="M88" si="42">(K88*N88)-L88</f>
        <v>-129.15250000000003</v>
      </c>
      <c r="N88" s="311">
        <v>475</v>
      </c>
      <c r="O88" s="313" t="s">
        <v>621</v>
      </c>
      <c r="P88" s="312">
        <v>45131</v>
      </c>
      <c r="Q88" s="173"/>
      <c r="R88" s="62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74"/>
      <c r="AG88" s="175"/>
      <c r="AH88" s="173"/>
      <c r="AI88" s="173"/>
      <c r="AJ88" s="174"/>
      <c r="AK88" s="174"/>
      <c r="AL88" s="174"/>
    </row>
    <row r="89" spans="1:38" ht="12.75" customHeight="1">
      <c r="A89" s="107">
        <v>17</v>
      </c>
      <c r="B89" s="176">
        <v>45127</v>
      </c>
      <c r="C89" s="177"/>
      <c r="D89" s="177" t="s">
        <v>1151</v>
      </c>
      <c r="E89" s="107" t="s">
        <v>610</v>
      </c>
      <c r="F89" s="107" t="s">
        <v>1152</v>
      </c>
      <c r="G89" s="107">
        <v>930</v>
      </c>
      <c r="H89" s="113"/>
      <c r="I89" s="113" t="s">
        <v>1153</v>
      </c>
      <c r="J89" s="268" t="s">
        <v>595</v>
      </c>
      <c r="K89" s="107"/>
      <c r="L89" s="114"/>
      <c r="M89" s="179"/>
      <c r="N89" s="107"/>
      <c r="O89" s="113"/>
      <c r="P89" s="108"/>
      <c r="Q89" s="173"/>
      <c r="R89" s="62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74"/>
      <c r="AG89" s="175"/>
      <c r="AH89" s="173"/>
      <c r="AI89" s="173"/>
      <c r="AJ89" s="174"/>
      <c r="AK89" s="174"/>
      <c r="AL89" s="174"/>
    </row>
    <row r="90" spans="1:38" ht="12.75" customHeight="1">
      <c r="A90" s="107">
        <v>18</v>
      </c>
      <c r="B90" s="176">
        <v>45131</v>
      </c>
      <c r="C90" s="177"/>
      <c r="D90" s="177" t="s">
        <v>1224</v>
      </c>
      <c r="E90" s="107" t="s">
        <v>610</v>
      </c>
      <c r="F90" s="107" t="s">
        <v>1225</v>
      </c>
      <c r="G90" s="107">
        <v>959</v>
      </c>
      <c r="H90" s="113"/>
      <c r="I90" s="113" t="s">
        <v>1226</v>
      </c>
      <c r="J90" s="268" t="s">
        <v>595</v>
      </c>
      <c r="K90" s="107"/>
      <c r="L90" s="114"/>
      <c r="M90" s="179"/>
      <c r="N90" s="107"/>
      <c r="O90" s="113"/>
      <c r="P90" s="108"/>
      <c r="Q90" s="173"/>
      <c r="R90" s="62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74"/>
      <c r="AG90" s="175"/>
      <c r="AH90" s="173"/>
      <c r="AI90" s="173"/>
      <c r="AJ90" s="174"/>
      <c r="AK90" s="174"/>
      <c r="AL90" s="174"/>
    </row>
    <row r="91" spans="1:38" ht="12.75" customHeight="1">
      <c r="A91" s="107"/>
      <c r="B91" s="176"/>
      <c r="C91" s="177"/>
      <c r="D91" s="177"/>
      <c r="E91" s="107"/>
      <c r="F91" s="107"/>
      <c r="G91" s="107"/>
      <c r="H91" s="113"/>
      <c r="I91" s="113"/>
      <c r="J91" s="268"/>
      <c r="K91" s="107"/>
      <c r="L91" s="114"/>
      <c r="M91" s="179"/>
      <c r="N91" s="107"/>
      <c r="O91" s="113"/>
      <c r="P91" s="108"/>
      <c r="Q91" s="173"/>
      <c r="R91" s="62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174"/>
      <c r="AG91" s="175"/>
      <c r="AH91" s="173"/>
      <c r="AI91" s="173"/>
      <c r="AJ91" s="174"/>
      <c r="AK91" s="174"/>
      <c r="AL91" s="174"/>
    </row>
    <row r="92" spans="1:38" ht="12.75" customHeight="1">
      <c r="A92" s="107"/>
      <c r="B92" s="176"/>
      <c r="C92" s="177"/>
      <c r="D92" s="177"/>
      <c r="E92" s="107"/>
      <c r="F92" s="107"/>
      <c r="G92" s="107"/>
      <c r="H92" s="113"/>
      <c r="I92" s="113"/>
      <c r="J92" s="268"/>
      <c r="K92" s="107"/>
      <c r="L92" s="114"/>
      <c r="M92" s="179"/>
      <c r="N92" s="107"/>
      <c r="O92" s="113"/>
      <c r="P92" s="108"/>
      <c r="Q92" s="173"/>
      <c r="R92" s="62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174"/>
      <c r="AG92" s="175"/>
      <c r="AH92" s="173"/>
      <c r="AI92" s="173"/>
      <c r="AJ92" s="174"/>
      <c r="AK92" s="174"/>
      <c r="AL92" s="174"/>
    </row>
    <row r="93" spans="1:38" ht="12.75" customHeight="1">
      <c r="A93" s="107"/>
      <c r="B93" s="176"/>
      <c r="C93" s="177"/>
      <c r="D93" s="177"/>
      <c r="E93" s="107"/>
      <c r="F93" s="107"/>
      <c r="G93" s="107"/>
      <c r="H93" s="113"/>
      <c r="I93" s="113"/>
      <c r="J93" s="268"/>
      <c r="K93" s="107"/>
      <c r="L93" s="114"/>
      <c r="M93" s="179"/>
      <c r="N93" s="107"/>
      <c r="O93" s="113"/>
      <c r="P93" s="108"/>
      <c r="Q93" s="173"/>
      <c r="R93" s="62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174"/>
      <c r="AG93" s="175"/>
      <c r="AH93" s="173"/>
      <c r="AI93" s="173"/>
      <c r="AJ93" s="174"/>
      <c r="AK93" s="174"/>
      <c r="AL93" s="174"/>
    </row>
    <row r="94" spans="1:38" ht="12.75" customHeight="1">
      <c r="A94" s="174"/>
      <c r="B94" s="180"/>
      <c r="C94" s="173"/>
      <c r="D94" s="173"/>
      <c r="E94" s="174"/>
      <c r="F94" s="174"/>
      <c r="G94" s="174"/>
      <c r="H94" s="181"/>
      <c r="I94" s="181"/>
      <c r="J94" s="181"/>
      <c r="K94" s="173"/>
      <c r="L94" s="174"/>
      <c r="M94" s="174"/>
      <c r="N94" s="174"/>
      <c r="O94" s="181"/>
      <c r="P94" s="181"/>
      <c r="Q94" s="173"/>
      <c r="R94" s="62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174"/>
      <c r="AG94" s="175"/>
      <c r="AH94" s="173"/>
      <c r="AI94" s="173"/>
      <c r="AJ94" s="174"/>
      <c r="AK94" s="174"/>
      <c r="AL94" s="174"/>
    </row>
    <row r="95" spans="1:38">
      <c r="A95" s="182" t="s">
        <v>619</v>
      </c>
      <c r="B95" s="182"/>
      <c r="C95" s="182"/>
      <c r="D95" s="182"/>
      <c r="E95" s="183"/>
      <c r="F95" s="137"/>
      <c r="G95" s="137"/>
      <c r="H95" s="137"/>
      <c r="I95" s="137"/>
      <c r="J95" s="1"/>
      <c r="K95" s="6"/>
      <c r="L95" s="6"/>
      <c r="M95" s="6"/>
      <c r="N95" s="1"/>
      <c r="O95" s="1"/>
      <c r="P95" s="41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38.25">
      <c r="A96" s="104" t="s">
        <v>16</v>
      </c>
      <c r="B96" s="104" t="s">
        <v>568</v>
      </c>
      <c r="C96" s="104"/>
      <c r="D96" s="105" t="s">
        <v>580</v>
      </c>
      <c r="E96" s="104" t="s">
        <v>581</v>
      </c>
      <c r="F96" s="104" t="s">
        <v>582</v>
      </c>
      <c r="G96" s="104" t="s">
        <v>608</v>
      </c>
      <c r="H96" s="104" t="s">
        <v>584</v>
      </c>
      <c r="I96" s="104" t="s">
        <v>585</v>
      </c>
      <c r="J96" s="103" t="s">
        <v>586</v>
      </c>
      <c r="K96" s="103" t="s">
        <v>620</v>
      </c>
      <c r="L96" s="106" t="s">
        <v>588</v>
      </c>
      <c r="M96" s="171" t="s">
        <v>616</v>
      </c>
      <c r="N96" s="104" t="s">
        <v>617</v>
      </c>
      <c r="O96" s="104" t="s">
        <v>590</v>
      </c>
      <c r="P96" s="105" t="s">
        <v>591</v>
      </c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15" customHeight="1">
      <c r="A97" s="409">
        <v>1</v>
      </c>
      <c r="B97" s="413">
        <v>45107</v>
      </c>
      <c r="C97" s="261"/>
      <c r="D97" s="262" t="s">
        <v>904</v>
      </c>
      <c r="E97" s="261" t="s">
        <v>610</v>
      </c>
      <c r="F97" s="278" t="s">
        <v>996</v>
      </c>
      <c r="G97" s="261"/>
      <c r="H97" s="261">
        <v>31</v>
      </c>
      <c r="I97" s="261"/>
      <c r="J97" s="420" t="s">
        <v>1032</v>
      </c>
      <c r="K97" s="286">
        <f t="shared" ref="K97" si="43">H97-F97</f>
        <v>7</v>
      </c>
      <c r="L97" s="287">
        <v>100</v>
      </c>
      <c r="M97" s="378">
        <f t="shared" ref="M97" si="44">(K97*N97)-100</f>
        <v>4800</v>
      </c>
      <c r="N97" s="380">
        <v>700</v>
      </c>
      <c r="O97" s="415" t="s">
        <v>597</v>
      </c>
      <c r="P97" s="417">
        <v>45118</v>
      </c>
      <c r="Q97" s="174"/>
      <c r="R97" s="174" t="s">
        <v>612</v>
      </c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15" customHeight="1">
      <c r="A98" s="410"/>
      <c r="B98" s="419"/>
      <c r="C98" s="261"/>
      <c r="D98" s="262" t="s">
        <v>905</v>
      </c>
      <c r="E98" s="261" t="s">
        <v>618</v>
      </c>
      <c r="F98" s="278" t="s">
        <v>1019</v>
      </c>
      <c r="G98" s="261"/>
      <c r="H98" s="261">
        <v>22.5</v>
      </c>
      <c r="I98" s="261"/>
      <c r="J98" s="421"/>
      <c r="K98" s="330">
        <f>F98-H98</f>
        <v>-5</v>
      </c>
      <c r="L98" s="287">
        <v>100</v>
      </c>
      <c r="M98" s="378">
        <f t="shared" ref="M98" si="45">(K98*N98)-100</f>
        <v>-3600</v>
      </c>
      <c r="N98" s="380">
        <v>700</v>
      </c>
      <c r="O98" s="416"/>
      <c r="P98" s="418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</row>
    <row r="99" spans="1:38" ht="15" customHeight="1">
      <c r="A99" s="304">
        <v>2</v>
      </c>
      <c r="B99" s="303">
        <v>45107</v>
      </c>
      <c r="C99" s="274"/>
      <c r="D99" s="275" t="s">
        <v>899</v>
      </c>
      <c r="E99" s="274" t="s">
        <v>618</v>
      </c>
      <c r="F99" s="279" t="s">
        <v>907</v>
      </c>
      <c r="G99" s="274">
        <v>115</v>
      </c>
      <c r="H99" s="274">
        <v>115</v>
      </c>
      <c r="I99" s="274" t="s">
        <v>901</v>
      </c>
      <c r="J99" s="260" t="s">
        <v>908</v>
      </c>
      <c r="K99" s="296">
        <f>F99-H99</f>
        <v>-30.5</v>
      </c>
      <c r="L99" s="282">
        <v>100</v>
      </c>
      <c r="M99" s="283">
        <f t="shared" ref="M99" si="46">(K99*N99)-100</f>
        <v>-1625</v>
      </c>
      <c r="N99" s="379">
        <v>50</v>
      </c>
      <c r="O99" s="276" t="s">
        <v>611</v>
      </c>
      <c r="P99" s="284">
        <v>45110</v>
      </c>
      <c r="Q99" s="174"/>
      <c r="R99" s="174" t="s">
        <v>596</v>
      </c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</row>
    <row r="100" spans="1:38" ht="15" customHeight="1">
      <c r="A100" s="304">
        <v>3</v>
      </c>
      <c r="B100" s="303">
        <v>45107</v>
      </c>
      <c r="C100" s="274"/>
      <c r="D100" s="275" t="s">
        <v>900</v>
      </c>
      <c r="E100" s="274" t="s">
        <v>610</v>
      </c>
      <c r="F100" s="279" t="s">
        <v>906</v>
      </c>
      <c r="G100" s="274">
        <v>30</v>
      </c>
      <c r="H100" s="274">
        <v>30</v>
      </c>
      <c r="I100" s="274" t="s">
        <v>902</v>
      </c>
      <c r="J100" s="260" t="s">
        <v>909</v>
      </c>
      <c r="K100" s="259">
        <f t="shared" ref="K100:K101" si="47">H100-F100</f>
        <v>-39</v>
      </c>
      <c r="L100" s="282">
        <v>100</v>
      </c>
      <c r="M100" s="283">
        <f t="shared" ref="M100:M101" si="48">(K100*N100)-100</f>
        <v>-1660</v>
      </c>
      <c r="N100" s="259">
        <v>40</v>
      </c>
      <c r="O100" s="276" t="s">
        <v>611</v>
      </c>
      <c r="P100" s="284">
        <v>45110</v>
      </c>
      <c r="Q100" s="174"/>
      <c r="R100" s="174" t="s">
        <v>612</v>
      </c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301">
        <v>4</v>
      </c>
      <c r="B101" s="302">
        <v>45110</v>
      </c>
      <c r="C101" s="261"/>
      <c r="D101" s="262" t="s">
        <v>915</v>
      </c>
      <c r="E101" s="261" t="s">
        <v>610</v>
      </c>
      <c r="F101" s="278" t="s">
        <v>917</v>
      </c>
      <c r="G101" s="261">
        <v>75</v>
      </c>
      <c r="H101" s="261">
        <v>220</v>
      </c>
      <c r="I101" s="261" t="s">
        <v>867</v>
      </c>
      <c r="J101" s="285" t="s">
        <v>625</v>
      </c>
      <c r="K101" s="286">
        <f t="shared" si="47"/>
        <v>50</v>
      </c>
      <c r="L101" s="287">
        <v>100</v>
      </c>
      <c r="M101" s="288">
        <f t="shared" si="48"/>
        <v>1150</v>
      </c>
      <c r="N101" s="286">
        <v>25</v>
      </c>
      <c r="O101" s="285" t="s">
        <v>597</v>
      </c>
      <c r="P101" s="289">
        <v>45110</v>
      </c>
      <c r="Q101" s="174"/>
      <c r="R101" s="174" t="s">
        <v>596</v>
      </c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04">
        <v>5</v>
      </c>
      <c r="B102" s="303">
        <v>45110</v>
      </c>
      <c r="C102" s="274"/>
      <c r="D102" s="275" t="s">
        <v>920</v>
      </c>
      <c r="E102" s="274" t="s">
        <v>610</v>
      </c>
      <c r="F102" s="279" t="s">
        <v>931</v>
      </c>
      <c r="G102" s="274">
        <v>40</v>
      </c>
      <c r="H102" s="274">
        <v>40</v>
      </c>
      <c r="I102" s="274" t="s">
        <v>903</v>
      </c>
      <c r="J102" s="316" t="s">
        <v>932</v>
      </c>
      <c r="K102" s="259">
        <f t="shared" ref="K102" si="49">H102-F102</f>
        <v>-30</v>
      </c>
      <c r="L102" s="282">
        <v>100</v>
      </c>
      <c r="M102" s="283">
        <f t="shared" ref="M102" si="50">(K102*N102)-100</f>
        <v>-1300</v>
      </c>
      <c r="N102" s="259">
        <v>40</v>
      </c>
      <c r="O102" s="317" t="s">
        <v>611</v>
      </c>
      <c r="P102" s="318">
        <v>45111</v>
      </c>
      <c r="Q102" s="174"/>
      <c r="R102" s="174" t="s">
        <v>596</v>
      </c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11">
        <v>6</v>
      </c>
      <c r="B103" s="312">
        <v>45110</v>
      </c>
      <c r="C103" s="313"/>
      <c r="D103" s="314" t="s">
        <v>915</v>
      </c>
      <c r="E103" s="313" t="s">
        <v>610</v>
      </c>
      <c r="F103" s="315" t="s">
        <v>928</v>
      </c>
      <c r="G103" s="313">
        <v>65</v>
      </c>
      <c r="H103" s="313">
        <v>165</v>
      </c>
      <c r="I103" s="313" t="s">
        <v>867</v>
      </c>
      <c r="J103" s="313" t="s">
        <v>930</v>
      </c>
      <c r="K103" s="311">
        <f t="shared" ref="K103:K104" si="51">H103-F103</f>
        <v>5</v>
      </c>
      <c r="L103" s="319">
        <v>100</v>
      </c>
      <c r="M103" s="320">
        <f t="shared" ref="M103:M104" si="52">(K103*N103)-100</f>
        <v>25</v>
      </c>
      <c r="N103" s="311">
        <v>25</v>
      </c>
      <c r="O103" s="313" t="s">
        <v>621</v>
      </c>
      <c r="P103" s="312">
        <v>45110</v>
      </c>
      <c r="Q103" s="174"/>
      <c r="R103" s="174" t="s">
        <v>596</v>
      </c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301">
        <v>7</v>
      </c>
      <c r="B104" s="302">
        <v>45111</v>
      </c>
      <c r="C104" s="261"/>
      <c r="D104" s="262" t="s">
        <v>915</v>
      </c>
      <c r="E104" s="261" t="s">
        <v>610</v>
      </c>
      <c r="F104" s="278" t="s">
        <v>935</v>
      </c>
      <c r="G104" s="261">
        <v>0</v>
      </c>
      <c r="H104" s="261">
        <v>160</v>
      </c>
      <c r="I104" s="261" t="s">
        <v>867</v>
      </c>
      <c r="J104" s="285" t="s">
        <v>651</v>
      </c>
      <c r="K104" s="286">
        <f t="shared" si="51"/>
        <v>40</v>
      </c>
      <c r="L104" s="287">
        <v>100</v>
      </c>
      <c r="M104" s="288">
        <f t="shared" si="52"/>
        <v>900</v>
      </c>
      <c r="N104" s="286">
        <v>25</v>
      </c>
      <c r="O104" s="285" t="s">
        <v>597</v>
      </c>
      <c r="P104" s="289">
        <v>45111</v>
      </c>
      <c r="Q104" s="174"/>
      <c r="R104" s="174" t="s">
        <v>596</v>
      </c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15" customHeight="1">
      <c r="A105" s="301">
        <v>8</v>
      </c>
      <c r="B105" s="302">
        <v>45111</v>
      </c>
      <c r="C105" s="261"/>
      <c r="D105" s="262" t="s">
        <v>933</v>
      </c>
      <c r="E105" s="261" t="s">
        <v>610</v>
      </c>
      <c r="F105" s="278" t="s">
        <v>937</v>
      </c>
      <c r="G105" s="261">
        <v>0</v>
      </c>
      <c r="H105" s="261">
        <v>51</v>
      </c>
      <c r="I105" s="261" t="s">
        <v>934</v>
      </c>
      <c r="J105" s="285" t="s">
        <v>622</v>
      </c>
      <c r="K105" s="286">
        <f t="shared" ref="K105:K106" si="53">H105-F105</f>
        <v>21</v>
      </c>
      <c r="L105" s="287">
        <v>100</v>
      </c>
      <c r="M105" s="288">
        <f t="shared" ref="M105:M106" si="54">(K105*N105)-100</f>
        <v>740</v>
      </c>
      <c r="N105" s="286">
        <v>40</v>
      </c>
      <c r="O105" s="285" t="s">
        <v>597</v>
      </c>
      <c r="P105" s="289">
        <v>45111</v>
      </c>
      <c r="Q105" s="174"/>
      <c r="R105" s="174" t="s">
        <v>612</v>
      </c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</row>
    <row r="106" spans="1:38" ht="15" customHeight="1">
      <c r="A106" s="301">
        <v>9</v>
      </c>
      <c r="B106" s="302">
        <v>45111</v>
      </c>
      <c r="C106" s="261"/>
      <c r="D106" s="262" t="s">
        <v>915</v>
      </c>
      <c r="E106" s="261" t="s">
        <v>610</v>
      </c>
      <c r="F106" s="278" t="s">
        <v>944</v>
      </c>
      <c r="G106" s="261">
        <v>0</v>
      </c>
      <c r="H106" s="261">
        <v>122.5</v>
      </c>
      <c r="I106" s="261" t="s">
        <v>938</v>
      </c>
      <c r="J106" s="285" t="s">
        <v>945</v>
      </c>
      <c r="K106" s="286">
        <f t="shared" si="53"/>
        <v>20</v>
      </c>
      <c r="L106" s="287">
        <v>100</v>
      </c>
      <c r="M106" s="288">
        <f t="shared" si="54"/>
        <v>400</v>
      </c>
      <c r="N106" s="286">
        <v>25</v>
      </c>
      <c r="O106" s="285" t="s">
        <v>597</v>
      </c>
      <c r="P106" s="289">
        <v>45111</v>
      </c>
      <c r="Q106" s="174"/>
      <c r="R106" s="174" t="s">
        <v>596</v>
      </c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</row>
    <row r="107" spans="1:38" ht="15" customHeight="1">
      <c r="A107" s="301">
        <v>10</v>
      </c>
      <c r="B107" s="302">
        <v>45111</v>
      </c>
      <c r="C107" s="261"/>
      <c r="D107" s="262" t="s">
        <v>940</v>
      </c>
      <c r="E107" s="261" t="s">
        <v>610</v>
      </c>
      <c r="F107" s="278" t="s">
        <v>942</v>
      </c>
      <c r="G107" s="261">
        <v>0</v>
      </c>
      <c r="H107" s="261">
        <v>51</v>
      </c>
      <c r="I107" s="261" t="s">
        <v>941</v>
      </c>
      <c r="J107" s="285" t="s">
        <v>943</v>
      </c>
      <c r="K107" s="286">
        <f t="shared" ref="K107" si="55">H107-F107</f>
        <v>15</v>
      </c>
      <c r="L107" s="287">
        <v>100</v>
      </c>
      <c r="M107" s="288">
        <f t="shared" ref="M107" si="56">(K107*N107)-100</f>
        <v>500</v>
      </c>
      <c r="N107" s="286">
        <v>40</v>
      </c>
      <c r="O107" s="285" t="s">
        <v>597</v>
      </c>
      <c r="P107" s="289">
        <v>45111</v>
      </c>
      <c r="Q107" s="174"/>
      <c r="R107" s="174" t="s">
        <v>612</v>
      </c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</row>
    <row r="108" spans="1:38" ht="15" customHeight="1">
      <c r="A108" s="301">
        <v>11</v>
      </c>
      <c r="B108" s="302">
        <v>45111</v>
      </c>
      <c r="C108" s="261"/>
      <c r="D108" s="262" t="s">
        <v>933</v>
      </c>
      <c r="E108" s="261" t="s">
        <v>610</v>
      </c>
      <c r="F108" s="278" t="s">
        <v>946</v>
      </c>
      <c r="G108" s="261">
        <v>0</v>
      </c>
      <c r="H108" s="261">
        <v>46.5</v>
      </c>
      <c r="I108" s="261" t="s">
        <v>934</v>
      </c>
      <c r="J108" s="285" t="s">
        <v>949</v>
      </c>
      <c r="K108" s="286">
        <f t="shared" ref="K108:K109" si="57">H108-F108</f>
        <v>19.5</v>
      </c>
      <c r="L108" s="287">
        <v>100</v>
      </c>
      <c r="M108" s="288">
        <f t="shared" ref="M108:M109" si="58">(K108*N108)-100</f>
        <v>680</v>
      </c>
      <c r="N108" s="286">
        <v>40</v>
      </c>
      <c r="O108" s="285" t="s">
        <v>597</v>
      </c>
      <c r="P108" s="289">
        <v>45111</v>
      </c>
      <c r="Q108" s="174"/>
      <c r="R108" s="174" t="s">
        <v>612</v>
      </c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</row>
    <row r="109" spans="1:38" ht="15" customHeight="1">
      <c r="A109" s="304">
        <v>12</v>
      </c>
      <c r="B109" s="303">
        <v>45112</v>
      </c>
      <c r="C109" s="274"/>
      <c r="D109" s="275" t="s">
        <v>954</v>
      </c>
      <c r="E109" s="274" t="s">
        <v>610</v>
      </c>
      <c r="F109" s="279" t="s">
        <v>963</v>
      </c>
      <c r="G109" s="274">
        <v>15</v>
      </c>
      <c r="H109" s="274">
        <v>15</v>
      </c>
      <c r="I109" s="274" t="s">
        <v>955</v>
      </c>
      <c r="J109" s="316" t="s">
        <v>964</v>
      </c>
      <c r="K109" s="259">
        <f t="shared" si="57"/>
        <v>-39.5</v>
      </c>
      <c r="L109" s="282">
        <v>100</v>
      </c>
      <c r="M109" s="283">
        <f t="shared" si="58"/>
        <v>-1680</v>
      </c>
      <c r="N109" s="259">
        <v>40</v>
      </c>
      <c r="O109" s="317" t="s">
        <v>611</v>
      </c>
      <c r="P109" s="318">
        <v>45113</v>
      </c>
      <c r="Q109" s="174"/>
      <c r="R109" s="174" t="s">
        <v>596</v>
      </c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</row>
    <row r="110" spans="1:38" ht="15" customHeight="1">
      <c r="A110" s="409">
        <v>13</v>
      </c>
      <c r="B110" s="413">
        <v>45112</v>
      </c>
      <c r="C110" s="261"/>
      <c r="D110" s="262" t="s">
        <v>957</v>
      </c>
      <c r="E110" s="261" t="s">
        <v>610</v>
      </c>
      <c r="F110" s="278" t="s">
        <v>982</v>
      </c>
      <c r="G110" s="261">
        <v>120</v>
      </c>
      <c r="H110" s="261">
        <v>370</v>
      </c>
      <c r="I110" s="261" t="s">
        <v>958</v>
      </c>
      <c r="J110" s="420" t="s">
        <v>984</v>
      </c>
      <c r="K110" s="286">
        <f t="shared" ref="K110" si="59">H110-F110</f>
        <v>10</v>
      </c>
      <c r="L110" s="287">
        <v>100</v>
      </c>
      <c r="M110" s="288">
        <f t="shared" ref="M110" si="60">(K110*N110)-100</f>
        <v>150</v>
      </c>
      <c r="N110" s="286">
        <v>25</v>
      </c>
      <c r="O110" s="285" t="s">
        <v>597</v>
      </c>
      <c r="P110" s="289">
        <v>45114</v>
      </c>
      <c r="Q110" s="174"/>
      <c r="R110" s="174" t="s">
        <v>596</v>
      </c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</row>
    <row r="111" spans="1:38" ht="15" customHeight="1">
      <c r="A111" s="410"/>
      <c r="B111" s="419"/>
      <c r="C111" s="261"/>
      <c r="D111" s="262" t="s">
        <v>915</v>
      </c>
      <c r="E111" s="261" t="s">
        <v>618</v>
      </c>
      <c r="F111" s="278" t="s">
        <v>983</v>
      </c>
      <c r="G111" s="261"/>
      <c r="H111" s="261">
        <v>0</v>
      </c>
      <c r="I111" s="261">
        <v>0</v>
      </c>
      <c r="J111" s="421"/>
      <c r="K111" s="330">
        <f>F111-H111</f>
        <v>100</v>
      </c>
      <c r="L111" s="287">
        <v>100</v>
      </c>
      <c r="M111" s="288">
        <f t="shared" ref="M111:M112" si="61">(K111*N111)-100</f>
        <v>2400</v>
      </c>
      <c r="N111" s="286">
        <v>25</v>
      </c>
      <c r="O111" s="285" t="s">
        <v>597</v>
      </c>
      <c r="P111" s="289">
        <v>45113</v>
      </c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</row>
    <row r="112" spans="1:38" ht="15" customHeight="1">
      <c r="A112" s="304">
        <v>14</v>
      </c>
      <c r="B112" s="303">
        <v>45113</v>
      </c>
      <c r="C112" s="274"/>
      <c r="D112" s="275" t="s">
        <v>967</v>
      </c>
      <c r="E112" s="274" t="s">
        <v>610</v>
      </c>
      <c r="F112" s="279" t="s">
        <v>977</v>
      </c>
      <c r="G112" s="274">
        <v>0</v>
      </c>
      <c r="H112" s="274">
        <v>0</v>
      </c>
      <c r="I112" s="274" t="s">
        <v>968</v>
      </c>
      <c r="J112" s="316" t="s">
        <v>978</v>
      </c>
      <c r="K112" s="259">
        <f t="shared" ref="K112" si="62">H112-F112</f>
        <v>-16</v>
      </c>
      <c r="L112" s="282">
        <v>100</v>
      </c>
      <c r="M112" s="283">
        <f t="shared" si="61"/>
        <v>-740</v>
      </c>
      <c r="N112" s="259">
        <v>40</v>
      </c>
      <c r="O112" s="317" t="s">
        <v>611</v>
      </c>
      <c r="P112" s="318">
        <v>45113</v>
      </c>
      <c r="Q112" s="174"/>
      <c r="R112" s="174" t="s">
        <v>596</v>
      </c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</row>
    <row r="113" spans="1:38" ht="15" customHeight="1">
      <c r="A113" s="311">
        <v>15</v>
      </c>
      <c r="B113" s="312">
        <v>45113</v>
      </c>
      <c r="C113" s="313"/>
      <c r="D113" s="314" t="s">
        <v>969</v>
      </c>
      <c r="E113" s="313" t="s">
        <v>610</v>
      </c>
      <c r="F113" s="315" t="s">
        <v>975</v>
      </c>
      <c r="G113" s="313">
        <v>40</v>
      </c>
      <c r="H113" s="313">
        <v>86.5</v>
      </c>
      <c r="I113" s="313" t="s">
        <v>970</v>
      </c>
      <c r="J113" s="313" t="s">
        <v>976</v>
      </c>
      <c r="K113" s="311">
        <f t="shared" ref="K113:K119" si="63">H113-F113</f>
        <v>4</v>
      </c>
      <c r="L113" s="319">
        <v>100</v>
      </c>
      <c r="M113" s="320">
        <f t="shared" ref="M113:M119" si="64">(K113*N113)-100</f>
        <v>60</v>
      </c>
      <c r="N113" s="311">
        <v>40</v>
      </c>
      <c r="O113" s="313" t="s">
        <v>621</v>
      </c>
      <c r="P113" s="312">
        <v>45113</v>
      </c>
      <c r="Q113" s="174"/>
      <c r="R113" s="174" t="s">
        <v>596</v>
      </c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</row>
    <row r="114" spans="1:38" ht="15" customHeight="1">
      <c r="A114" s="301">
        <v>16</v>
      </c>
      <c r="B114" s="302">
        <v>45113</v>
      </c>
      <c r="C114" s="261"/>
      <c r="D114" s="262" t="s">
        <v>971</v>
      </c>
      <c r="E114" s="261" t="s">
        <v>610</v>
      </c>
      <c r="F114" s="278" t="s">
        <v>979</v>
      </c>
      <c r="G114" s="261">
        <v>19</v>
      </c>
      <c r="H114" s="261">
        <v>41</v>
      </c>
      <c r="I114" s="261" t="s">
        <v>972</v>
      </c>
      <c r="J114" s="261" t="s">
        <v>980</v>
      </c>
      <c r="K114" s="329">
        <f t="shared" si="63"/>
        <v>8</v>
      </c>
      <c r="L114" s="287">
        <v>100</v>
      </c>
      <c r="M114" s="288">
        <f t="shared" si="64"/>
        <v>2300</v>
      </c>
      <c r="N114" s="286">
        <v>300</v>
      </c>
      <c r="O114" s="285" t="s">
        <v>597</v>
      </c>
      <c r="P114" s="289">
        <v>45114</v>
      </c>
      <c r="Q114" s="174"/>
      <c r="R114" s="174" t="s">
        <v>612</v>
      </c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</row>
    <row r="115" spans="1:38" ht="15" customHeight="1">
      <c r="A115" s="359">
        <v>17</v>
      </c>
      <c r="B115" s="360">
        <v>45113</v>
      </c>
      <c r="C115" s="274"/>
      <c r="D115" s="275" t="s">
        <v>973</v>
      </c>
      <c r="E115" s="274" t="s">
        <v>610</v>
      </c>
      <c r="F115" s="279" t="s">
        <v>979</v>
      </c>
      <c r="G115" s="274">
        <v>22</v>
      </c>
      <c r="H115" s="274">
        <v>22</v>
      </c>
      <c r="I115" s="274" t="s">
        <v>974</v>
      </c>
      <c r="J115" s="316" t="s">
        <v>999</v>
      </c>
      <c r="K115" s="259">
        <f t="shared" si="63"/>
        <v>-11</v>
      </c>
      <c r="L115" s="282">
        <v>100</v>
      </c>
      <c r="M115" s="283">
        <f t="shared" si="64"/>
        <v>-4775</v>
      </c>
      <c r="N115" s="259">
        <v>425</v>
      </c>
      <c r="O115" s="317" t="s">
        <v>611</v>
      </c>
      <c r="P115" s="318">
        <v>45117</v>
      </c>
      <c r="Q115" s="174"/>
      <c r="R115" s="174" t="s">
        <v>612</v>
      </c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</row>
    <row r="116" spans="1:38" ht="15" customHeight="1">
      <c r="A116" s="359">
        <v>18</v>
      </c>
      <c r="B116" s="360">
        <v>45114</v>
      </c>
      <c r="C116" s="274"/>
      <c r="D116" s="275" t="s">
        <v>971</v>
      </c>
      <c r="E116" s="274" t="s">
        <v>610</v>
      </c>
      <c r="F116" s="279" t="s">
        <v>998</v>
      </c>
      <c r="G116" s="274">
        <v>15</v>
      </c>
      <c r="H116" s="274">
        <v>15</v>
      </c>
      <c r="I116" s="274" t="s">
        <v>981</v>
      </c>
      <c r="J116" s="316" t="s">
        <v>1000</v>
      </c>
      <c r="K116" s="259">
        <f t="shared" si="63"/>
        <v>-13.5</v>
      </c>
      <c r="L116" s="282">
        <v>100</v>
      </c>
      <c r="M116" s="283">
        <f t="shared" si="64"/>
        <v>-4150</v>
      </c>
      <c r="N116" s="259">
        <v>300</v>
      </c>
      <c r="O116" s="317" t="s">
        <v>611</v>
      </c>
      <c r="P116" s="318">
        <v>45117</v>
      </c>
      <c r="Q116" s="174"/>
      <c r="R116" s="174" t="s">
        <v>612</v>
      </c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</row>
    <row r="117" spans="1:38" ht="15" customHeight="1">
      <c r="A117" s="359">
        <v>19</v>
      </c>
      <c r="B117" s="360">
        <v>45114</v>
      </c>
      <c r="C117" s="274"/>
      <c r="D117" s="275" t="s">
        <v>985</v>
      </c>
      <c r="E117" s="274" t="s">
        <v>610</v>
      </c>
      <c r="F117" s="279" t="s">
        <v>995</v>
      </c>
      <c r="G117" s="274">
        <v>35</v>
      </c>
      <c r="H117" s="274">
        <v>47.5</v>
      </c>
      <c r="I117" s="274" t="s">
        <v>970</v>
      </c>
      <c r="J117" s="316" t="s">
        <v>908</v>
      </c>
      <c r="K117" s="259">
        <f t="shared" si="63"/>
        <v>-30.5</v>
      </c>
      <c r="L117" s="282">
        <v>100</v>
      </c>
      <c r="M117" s="283">
        <f t="shared" si="64"/>
        <v>-1320</v>
      </c>
      <c r="N117" s="259">
        <v>40</v>
      </c>
      <c r="O117" s="317" t="s">
        <v>611</v>
      </c>
      <c r="P117" s="318">
        <v>45117</v>
      </c>
      <c r="Q117" s="174"/>
      <c r="R117" s="174" t="s">
        <v>612</v>
      </c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</row>
    <row r="118" spans="1:38" ht="15" customHeight="1">
      <c r="A118" s="359">
        <v>20</v>
      </c>
      <c r="B118" s="360">
        <v>45114</v>
      </c>
      <c r="C118" s="274"/>
      <c r="D118" s="275" t="s">
        <v>986</v>
      </c>
      <c r="E118" s="274" t="s">
        <v>610</v>
      </c>
      <c r="F118" s="279" t="s">
        <v>997</v>
      </c>
      <c r="G118" s="274">
        <v>35</v>
      </c>
      <c r="H118" s="274">
        <v>35</v>
      </c>
      <c r="I118" s="274" t="s">
        <v>987</v>
      </c>
      <c r="J118" s="316" t="s">
        <v>978</v>
      </c>
      <c r="K118" s="259">
        <f t="shared" si="63"/>
        <v>-16</v>
      </c>
      <c r="L118" s="282">
        <v>100</v>
      </c>
      <c r="M118" s="283">
        <f t="shared" si="64"/>
        <v>-6100</v>
      </c>
      <c r="N118" s="259">
        <v>375</v>
      </c>
      <c r="O118" s="317" t="s">
        <v>611</v>
      </c>
      <c r="P118" s="318">
        <v>45117</v>
      </c>
      <c r="Q118" s="174"/>
      <c r="R118" s="174" t="s">
        <v>596</v>
      </c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</row>
    <row r="119" spans="1:38" ht="15" customHeight="1">
      <c r="A119" s="359">
        <v>21</v>
      </c>
      <c r="B119" s="360">
        <v>45114</v>
      </c>
      <c r="C119" s="274"/>
      <c r="D119" s="275" t="s">
        <v>988</v>
      </c>
      <c r="E119" s="274" t="s">
        <v>610</v>
      </c>
      <c r="F119" s="279" t="s">
        <v>996</v>
      </c>
      <c r="G119" s="274">
        <v>14</v>
      </c>
      <c r="H119" s="274">
        <v>17</v>
      </c>
      <c r="I119" s="274" t="s">
        <v>989</v>
      </c>
      <c r="J119" s="316" t="s">
        <v>1002</v>
      </c>
      <c r="K119" s="259">
        <f t="shared" si="63"/>
        <v>-7</v>
      </c>
      <c r="L119" s="282">
        <v>100</v>
      </c>
      <c r="M119" s="283">
        <f t="shared" si="64"/>
        <v>-5000</v>
      </c>
      <c r="N119" s="259">
        <v>700</v>
      </c>
      <c r="O119" s="317" t="s">
        <v>611</v>
      </c>
      <c r="P119" s="318">
        <v>45117</v>
      </c>
      <c r="Q119" s="174"/>
      <c r="R119" s="174" t="s">
        <v>596</v>
      </c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</row>
    <row r="120" spans="1:38" ht="15" customHeight="1">
      <c r="A120" s="331">
        <v>22</v>
      </c>
      <c r="B120" s="267">
        <v>45117</v>
      </c>
      <c r="C120" s="261"/>
      <c r="D120" s="262" t="s">
        <v>1001</v>
      </c>
      <c r="E120" s="261" t="s">
        <v>1004</v>
      </c>
      <c r="F120" s="278" t="s">
        <v>1003</v>
      </c>
      <c r="G120" s="261">
        <v>19</v>
      </c>
      <c r="H120" s="261">
        <v>49</v>
      </c>
      <c r="I120" s="261" t="s">
        <v>934</v>
      </c>
      <c r="J120" s="261" t="s">
        <v>1033</v>
      </c>
      <c r="K120" s="329">
        <f t="shared" ref="K120" si="65">H120-F120</f>
        <v>10</v>
      </c>
      <c r="L120" s="287">
        <v>100</v>
      </c>
      <c r="M120" s="288">
        <f t="shared" ref="M120" si="66">(K120*N120)-100</f>
        <v>2400</v>
      </c>
      <c r="N120" s="286">
        <v>250</v>
      </c>
      <c r="O120" s="285" t="s">
        <v>597</v>
      </c>
      <c r="P120" s="289">
        <v>45117</v>
      </c>
      <c r="Q120" s="174"/>
      <c r="R120" s="174" t="s">
        <v>612</v>
      </c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</row>
    <row r="121" spans="1:38" ht="15" customHeight="1">
      <c r="A121" s="331">
        <v>23</v>
      </c>
      <c r="B121" s="267">
        <v>45117</v>
      </c>
      <c r="C121" s="261"/>
      <c r="D121" s="262" t="s">
        <v>1007</v>
      </c>
      <c r="E121" s="261" t="s">
        <v>610</v>
      </c>
      <c r="F121" s="278" t="s">
        <v>1008</v>
      </c>
      <c r="G121" s="261">
        <v>34</v>
      </c>
      <c r="H121" s="261">
        <v>70</v>
      </c>
      <c r="I121" s="261" t="s">
        <v>1009</v>
      </c>
      <c r="J121" s="261" t="s">
        <v>1010</v>
      </c>
      <c r="K121" s="329">
        <f t="shared" ref="K121" si="67">H121-F121</f>
        <v>12</v>
      </c>
      <c r="L121" s="287">
        <v>100</v>
      </c>
      <c r="M121" s="288">
        <f t="shared" ref="M121" si="68">(K121*N121)-100</f>
        <v>2000</v>
      </c>
      <c r="N121" s="286">
        <v>175</v>
      </c>
      <c r="O121" s="285" t="s">
        <v>597</v>
      </c>
      <c r="P121" s="289">
        <v>45117</v>
      </c>
      <c r="Q121" s="174"/>
      <c r="R121" s="174" t="s">
        <v>596</v>
      </c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</row>
    <row r="122" spans="1:38" ht="15" customHeight="1">
      <c r="A122" s="331">
        <v>24</v>
      </c>
      <c r="B122" s="267">
        <v>45117</v>
      </c>
      <c r="C122" s="261"/>
      <c r="D122" s="262" t="s">
        <v>1018</v>
      </c>
      <c r="E122" s="261" t="s">
        <v>610</v>
      </c>
      <c r="F122" s="278" t="s">
        <v>1020</v>
      </c>
      <c r="G122" s="261">
        <v>0</v>
      </c>
      <c r="H122" s="261">
        <v>68.5</v>
      </c>
      <c r="I122" s="261">
        <v>120</v>
      </c>
      <c r="J122" s="261" t="s">
        <v>1021</v>
      </c>
      <c r="K122" s="329">
        <f t="shared" ref="K122" si="69">H122-F122</f>
        <v>22</v>
      </c>
      <c r="L122" s="287">
        <v>100</v>
      </c>
      <c r="M122" s="288">
        <f t="shared" ref="M122" si="70">(K122*N122)-100</f>
        <v>780</v>
      </c>
      <c r="N122" s="286">
        <v>40</v>
      </c>
      <c r="O122" s="285" t="s">
        <v>597</v>
      </c>
      <c r="P122" s="289">
        <v>45118</v>
      </c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</row>
    <row r="123" spans="1:38" ht="15" customHeight="1">
      <c r="A123" s="331">
        <v>25</v>
      </c>
      <c r="B123" s="267">
        <v>45118</v>
      </c>
      <c r="C123" s="261"/>
      <c r="D123" s="262" t="s">
        <v>1022</v>
      </c>
      <c r="E123" s="261" t="s">
        <v>610</v>
      </c>
      <c r="F123" s="278" t="s">
        <v>1003</v>
      </c>
      <c r="G123" s="261">
        <v>0</v>
      </c>
      <c r="H123" s="261">
        <v>68.5</v>
      </c>
      <c r="I123" s="261" t="s">
        <v>941</v>
      </c>
      <c r="J123" s="261" t="s">
        <v>1028</v>
      </c>
      <c r="K123" s="329">
        <f t="shared" ref="K123:K124" si="71">H123-F123</f>
        <v>29.5</v>
      </c>
      <c r="L123" s="287">
        <v>100</v>
      </c>
      <c r="M123" s="288">
        <f t="shared" ref="M123:M124" si="72">(K123*N123)-100</f>
        <v>1080</v>
      </c>
      <c r="N123" s="286">
        <v>40</v>
      </c>
      <c r="O123" s="285" t="s">
        <v>597</v>
      </c>
      <c r="P123" s="289">
        <v>45118</v>
      </c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</row>
    <row r="124" spans="1:38" ht="15" customHeight="1">
      <c r="A124" s="331">
        <v>26</v>
      </c>
      <c r="B124" s="267">
        <v>45118</v>
      </c>
      <c r="C124" s="261"/>
      <c r="D124" s="262" t="s">
        <v>1023</v>
      </c>
      <c r="E124" s="261" t="s">
        <v>610</v>
      </c>
      <c r="F124" s="278" t="s">
        <v>1030</v>
      </c>
      <c r="G124" s="261">
        <v>1</v>
      </c>
      <c r="H124" s="261">
        <v>2.65</v>
      </c>
      <c r="I124" s="261" t="s">
        <v>1026</v>
      </c>
      <c r="J124" s="261" t="s">
        <v>1031</v>
      </c>
      <c r="K124" s="329">
        <f t="shared" si="71"/>
        <v>0.5</v>
      </c>
      <c r="L124" s="287">
        <v>100</v>
      </c>
      <c r="M124" s="288">
        <f t="shared" si="72"/>
        <v>2400</v>
      </c>
      <c r="N124" s="286">
        <v>5000</v>
      </c>
      <c r="O124" s="285" t="s">
        <v>597</v>
      </c>
      <c r="P124" s="289">
        <v>45118</v>
      </c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</row>
    <row r="125" spans="1:38" ht="15" customHeight="1">
      <c r="A125" s="331">
        <v>27</v>
      </c>
      <c r="B125" s="267">
        <v>45118</v>
      </c>
      <c r="C125" s="261"/>
      <c r="D125" s="262" t="s">
        <v>1024</v>
      </c>
      <c r="E125" s="261" t="s">
        <v>610</v>
      </c>
      <c r="F125" s="278" t="s">
        <v>1027</v>
      </c>
      <c r="G125" s="261">
        <v>7.5</v>
      </c>
      <c r="H125" s="261">
        <v>16</v>
      </c>
      <c r="I125" s="261" t="s">
        <v>1025</v>
      </c>
      <c r="J125" s="261" t="s">
        <v>916</v>
      </c>
      <c r="K125" s="329">
        <f t="shared" ref="K125" si="73">H125-F125</f>
        <v>2.5</v>
      </c>
      <c r="L125" s="287">
        <v>100</v>
      </c>
      <c r="M125" s="288">
        <f t="shared" ref="M125" si="74">(K125*N125)-100</f>
        <v>2275</v>
      </c>
      <c r="N125" s="286">
        <v>950</v>
      </c>
      <c r="O125" s="285" t="s">
        <v>597</v>
      </c>
      <c r="P125" s="289">
        <v>45118</v>
      </c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</row>
    <row r="126" spans="1:38" ht="15" customHeight="1">
      <c r="A126" s="331">
        <v>28</v>
      </c>
      <c r="B126" s="267">
        <v>45119</v>
      </c>
      <c r="C126" s="261"/>
      <c r="D126" s="262" t="s">
        <v>1038</v>
      </c>
      <c r="E126" s="261" t="s">
        <v>610</v>
      </c>
      <c r="F126" s="278" t="s">
        <v>1052</v>
      </c>
      <c r="G126" s="261">
        <v>90</v>
      </c>
      <c r="H126" s="261">
        <v>142.5</v>
      </c>
      <c r="I126" s="261" t="s">
        <v>1039</v>
      </c>
      <c r="J126" s="261" t="s">
        <v>1053</v>
      </c>
      <c r="K126" s="329">
        <f t="shared" ref="K126" si="75">H126-F126</f>
        <v>16.5</v>
      </c>
      <c r="L126" s="287">
        <v>100</v>
      </c>
      <c r="M126" s="288">
        <f t="shared" ref="M126" si="76">(K126*N126)-100</f>
        <v>2375</v>
      </c>
      <c r="N126" s="286">
        <v>150</v>
      </c>
      <c r="O126" s="285" t="s">
        <v>597</v>
      </c>
      <c r="P126" s="289">
        <v>45119</v>
      </c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</row>
    <row r="127" spans="1:38" ht="15" customHeight="1">
      <c r="A127" s="409">
        <v>29</v>
      </c>
      <c r="B127" s="424">
        <v>45119</v>
      </c>
      <c r="C127" s="261"/>
      <c r="D127" s="262" t="s">
        <v>1041</v>
      </c>
      <c r="E127" s="261" t="s">
        <v>610</v>
      </c>
      <c r="F127" s="278" t="s">
        <v>946</v>
      </c>
      <c r="G127" s="261"/>
      <c r="H127" s="261">
        <v>31</v>
      </c>
      <c r="I127" s="261"/>
      <c r="J127" s="422" t="s">
        <v>962</v>
      </c>
      <c r="K127" s="329">
        <f t="shared" ref="K127" si="77">H127-F127</f>
        <v>4</v>
      </c>
      <c r="L127" s="287">
        <v>100</v>
      </c>
      <c r="M127" s="288">
        <f t="shared" ref="M127" si="78">(K127*N127)-100</f>
        <v>1528</v>
      </c>
      <c r="N127" s="286">
        <v>407</v>
      </c>
      <c r="O127" s="285" t="s">
        <v>597</v>
      </c>
      <c r="P127" s="289">
        <v>45128</v>
      </c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</row>
    <row r="128" spans="1:38" ht="15" customHeight="1">
      <c r="A128" s="410"/>
      <c r="B128" s="414"/>
      <c r="C128" s="261"/>
      <c r="D128" s="262" t="s">
        <v>1042</v>
      </c>
      <c r="E128" s="261" t="s">
        <v>618</v>
      </c>
      <c r="F128" s="278" t="s">
        <v>1177</v>
      </c>
      <c r="G128" s="261"/>
      <c r="H128" s="261">
        <v>15.5</v>
      </c>
      <c r="I128" s="261"/>
      <c r="J128" s="423"/>
      <c r="K128" s="330">
        <f>F128-H128</f>
        <v>1.5</v>
      </c>
      <c r="L128" s="287">
        <v>100</v>
      </c>
      <c r="M128" s="288">
        <f t="shared" ref="M128" si="79">(K128*N128)-100</f>
        <v>510.5</v>
      </c>
      <c r="N128" s="286">
        <v>407</v>
      </c>
      <c r="O128" s="285" t="s">
        <v>597</v>
      </c>
      <c r="P128" s="289">
        <v>45128</v>
      </c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</row>
    <row r="129" spans="1:38" ht="15" customHeight="1">
      <c r="A129" s="331">
        <v>30</v>
      </c>
      <c r="B129" s="267">
        <v>45119</v>
      </c>
      <c r="C129" s="261"/>
      <c r="D129" s="262" t="s">
        <v>1043</v>
      </c>
      <c r="E129" s="261" t="s">
        <v>610</v>
      </c>
      <c r="F129" s="278" t="s">
        <v>983</v>
      </c>
      <c r="G129" s="261">
        <v>60</v>
      </c>
      <c r="H129" s="261">
        <v>122</v>
      </c>
      <c r="I129" s="261" t="s">
        <v>1044</v>
      </c>
      <c r="J129" s="261" t="s">
        <v>1021</v>
      </c>
      <c r="K129" s="329">
        <f t="shared" ref="K129" si="80">H129-F129</f>
        <v>22</v>
      </c>
      <c r="L129" s="287">
        <v>100</v>
      </c>
      <c r="M129" s="288">
        <f t="shared" ref="M129" si="81">(K129*N129)-100</f>
        <v>780</v>
      </c>
      <c r="N129" s="286">
        <v>40</v>
      </c>
      <c r="O129" s="285" t="s">
        <v>597</v>
      </c>
      <c r="P129" s="289">
        <v>45120</v>
      </c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</row>
    <row r="130" spans="1:38" ht="15" customHeight="1">
      <c r="A130" s="331">
        <v>31</v>
      </c>
      <c r="B130" s="267">
        <v>45119</v>
      </c>
      <c r="C130" s="261"/>
      <c r="D130" s="262" t="s">
        <v>1046</v>
      </c>
      <c r="E130" s="261" t="s">
        <v>610</v>
      </c>
      <c r="F130" s="278" t="s">
        <v>1049</v>
      </c>
      <c r="G130" s="261">
        <v>20</v>
      </c>
      <c r="H130" s="261">
        <v>43</v>
      </c>
      <c r="I130" s="261" t="s">
        <v>1047</v>
      </c>
      <c r="J130" s="261" t="s">
        <v>823</v>
      </c>
      <c r="K130" s="329">
        <f t="shared" ref="K130:K131" si="82">H130-F130</f>
        <v>9</v>
      </c>
      <c r="L130" s="287">
        <v>100</v>
      </c>
      <c r="M130" s="288">
        <f t="shared" ref="M130:M131" si="83">(K130*N130)-100</f>
        <v>3275</v>
      </c>
      <c r="N130" s="286">
        <v>375</v>
      </c>
      <c r="O130" s="285" t="s">
        <v>597</v>
      </c>
      <c r="P130" s="289">
        <v>45119</v>
      </c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</row>
    <row r="131" spans="1:38" ht="15" customHeight="1">
      <c r="A131" s="359">
        <v>32</v>
      </c>
      <c r="B131" s="360">
        <v>45119</v>
      </c>
      <c r="C131" s="274"/>
      <c r="D131" s="275" t="s">
        <v>1050</v>
      </c>
      <c r="E131" s="274" t="s">
        <v>610</v>
      </c>
      <c r="F131" s="279" t="s">
        <v>1083</v>
      </c>
      <c r="G131" s="274">
        <v>49</v>
      </c>
      <c r="H131" s="274">
        <v>49</v>
      </c>
      <c r="I131" s="274" t="s">
        <v>1051</v>
      </c>
      <c r="J131" s="316" t="s">
        <v>1084</v>
      </c>
      <c r="K131" s="259">
        <f t="shared" si="82"/>
        <v>-43</v>
      </c>
      <c r="L131" s="282">
        <v>100</v>
      </c>
      <c r="M131" s="283">
        <f t="shared" si="83"/>
        <v>-5475</v>
      </c>
      <c r="N131" s="259">
        <v>125</v>
      </c>
      <c r="O131" s="317" t="s">
        <v>611</v>
      </c>
      <c r="P131" s="318">
        <v>45121</v>
      </c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</row>
    <row r="132" spans="1:38" ht="15" customHeight="1">
      <c r="A132" s="359">
        <v>33</v>
      </c>
      <c r="B132" s="360">
        <v>45119</v>
      </c>
      <c r="C132" s="274"/>
      <c r="D132" s="275" t="s">
        <v>1023</v>
      </c>
      <c r="E132" s="274" t="s">
        <v>610</v>
      </c>
      <c r="F132" s="279" t="s">
        <v>1062</v>
      </c>
      <c r="G132" s="274">
        <v>1</v>
      </c>
      <c r="H132" s="274">
        <v>1</v>
      </c>
      <c r="I132" s="274">
        <v>4.5</v>
      </c>
      <c r="J132" s="316" t="s">
        <v>1063</v>
      </c>
      <c r="K132" s="259">
        <f t="shared" ref="K132" si="84">H132-F132</f>
        <v>-1.2000000000000002</v>
      </c>
      <c r="L132" s="282">
        <v>100</v>
      </c>
      <c r="M132" s="283">
        <f t="shared" ref="M132" si="85">(K132*N132)-100</f>
        <v>-6100.0000000000009</v>
      </c>
      <c r="N132" s="259">
        <v>5000</v>
      </c>
      <c r="O132" s="317" t="s">
        <v>611</v>
      </c>
      <c r="P132" s="318">
        <v>45120</v>
      </c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</row>
    <row r="133" spans="1:38" ht="15" customHeight="1">
      <c r="A133" s="331">
        <v>34</v>
      </c>
      <c r="B133" s="267">
        <v>45119</v>
      </c>
      <c r="C133" s="261"/>
      <c r="D133" s="262" t="s">
        <v>1054</v>
      </c>
      <c r="E133" s="261" t="s">
        <v>610</v>
      </c>
      <c r="F133" s="278" t="s">
        <v>1061</v>
      </c>
      <c r="G133" s="261">
        <v>60</v>
      </c>
      <c r="H133" s="261">
        <v>105.5</v>
      </c>
      <c r="I133" s="261" t="s">
        <v>902</v>
      </c>
      <c r="J133" s="261" t="s">
        <v>949</v>
      </c>
      <c r="K133" s="329">
        <f t="shared" ref="K133:K134" si="86">H133-F133</f>
        <v>19.5</v>
      </c>
      <c r="L133" s="287">
        <v>100</v>
      </c>
      <c r="M133" s="288">
        <f t="shared" ref="M133:M134" si="87">(K133*N133)-100</f>
        <v>3800</v>
      </c>
      <c r="N133" s="286">
        <v>200</v>
      </c>
      <c r="O133" s="285" t="s">
        <v>597</v>
      </c>
      <c r="P133" s="289">
        <v>45120</v>
      </c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</row>
    <row r="134" spans="1:38" ht="15" customHeight="1">
      <c r="A134" s="359">
        <v>35</v>
      </c>
      <c r="B134" s="360">
        <v>45120</v>
      </c>
      <c r="C134" s="274"/>
      <c r="D134" s="275" t="s">
        <v>1046</v>
      </c>
      <c r="E134" s="274" t="s">
        <v>610</v>
      </c>
      <c r="F134" s="279" t="s">
        <v>1071</v>
      </c>
      <c r="G134" s="274">
        <v>34</v>
      </c>
      <c r="H134" s="274">
        <v>34</v>
      </c>
      <c r="I134" s="274" t="s">
        <v>1065</v>
      </c>
      <c r="J134" s="316" t="s">
        <v>1072</v>
      </c>
      <c r="K134" s="259">
        <f t="shared" si="86"/>
        <v>-13.5</v>
      </c>
      <c r="L134" s="282">
        <v>100</v>
      </c>
      <c r="M134" s="283">
        <f t="shared" si="87"/>
        <v>-5162.5</v>
      </c>
      <c r="N134" s="259">
        <v>375</v>
      </c>
      <c r="O134" s="317" t="s">
        <v>611</v>
      </c>
      <c r="P134" s="318">
        <v>45120</v>
      </c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</row>
    <row r="135" spans="1:38" ht="15" customHeight="1">
      <c r="A135" s="331">
        <v>36</v>
      </c>
      <c r="B135" s="267">
        <v>45120</v>
      </c>
      <c r="C135" s="261"/>
      <c r="D135" s="262" t="s">
        <v>1066</v>
      </c>
      <c r="E135" s="261" t="s">
        <v>610</v>
      </c>
      <c r="F135" s="278" t="s">
        <v>1068</v>
      </c>
      <c r="G135" s="261">
        <v>0</v>
      </c>
      <c r="H135" s="261">
        <v>125</v>
      </c>
      <c r="I135" s="261" t="s">
        <v>970</v>
      </c>
      <c r="J135" s="261" t="s">
        <v>624</v>
      </c>
      <c r="K135" s="329">
        <f t="shared" ref="K135" si="88">H135-F135</f>
        <v>47.5</v>
      </c>
      <c r="L135" s="287">
        <v>100</v>
      </c>
      <c r="M135" s="288">
        <f t="shared" ref="M135" si="89">(K135*N135)-100</f>
        <v>1087.5</v>
      </c>
      <c r="N135" s="286">
        <v>25</v>
      </c>
      <c r="O135" s="285" t="s">
        <v>597</v>
      </c>
      <c r="P135" s="289">
        <v>45120</v>
      </c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</row>
    <row r="136" spans="1:38" ht="15" customHeight="1">
      <c r="A136" s="331">
        <v>37</v>
      </c>
      <c r="B136" s="267">
        <v>45120</v>
      </c>
      <c r="C136" s="261"/>
      <c r="D136" s="262" t="s">
        <v>1043</v>
      </c>
      <c r="E136" s="261" t="s">
        <v>610</v>
      </c>
      <c r="F136" s="278" t="s">
        <v>1082</v>
      </c>
      <c r="G136" s="261">
        <v>48</v>
      </c>
      <c r="H136" s="261">
        <v>110</v>
      </c>
      <c r="I136" s="261" t="s">
        <v>1073</v>
      </c>
      <c r="J136" s="261" t="s">
        <v>1021</v>
      </c>
      <c r="K136" s="329">
        <f t="shared" ref="K136" si="90">H136-F136</f>
        <v>22</v>
      </c>
      <c r="L136" s="287">
        <v>100</v>
      </c>
      <c r="M136" s="288">
        <f t="shared" ref="M136" si="91">(K136*N136)-100</f>
        <v>780</v>
      </c>
      <c r="N136" s="286">
        <v>40</v>
      </c>
      <c r="O136" s="285" t="s">
        <v>597</v>
      </c>
      <c r="P136" s="289">
        <v>45121</v>
      </c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</row>
    <row r="137" spans="1:38" ht="15" customHeight="1">
      <c r="A137" s="359">
        <v>38</v>
      </c>
      <c r="B137" s="360">
        <v>45120</v>
      </c>
      <c r="C137" s="274"/>
      <c r="D137" s="275" t="s">
        <v>1075</v>
      </c>
      <c r="E137" s="274" t="s">
        <v>610</v>
      </c>
      <c r="F137" s="279" t="s">
        <v>1077</v>
      </c>
      <c r="G137" s="274">
        <v>24</v>
      </c>
      <c r="H137" s="274">
        <v>24</v>
      </c>
      <c r="I137" s="274" t="s">
        <v>1076</v>
      </c>
      <c r="J137" s="316" t="s">
        <v>1078</v>
      </c>
      <c r="K137" s="259">
        <f t="shared" ref="K137:K138" si="92">H137-F137</f>
        <v>-7</v>
      </c>
      <c r="L137" s="282">
        <v>100</v>
      </c>
      <c r="M137" s="283">
        <f t="shared" ref="M137:M138" si="93">(K137*N137)-100</f>
        <v>-4300</v>
      </c>
      <c r="N137" s="259">
        <v>600</v>
      </c>
      <c r="O137" s="317" t="s">
        <v>611</v>
      </c>
      <c r="P137" s="318">
        <v>45120</v>
      </c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</row>
    <row r="138" spans="1:38" ht="15" customHeight="1">
      <c r="A138" s="409">
        <v>39</v>
      </c>
      <c r="B138" s="413">
        <v>45121</v>
      </c>
      <c r="C138" s="361"/>
      <c r="D138" s="262" t="s">
        <v>1085</v>
      </c>
      <c r="E138" s="261" t="s">
        <v>610</v>
      </c>
      <c r="F138" s="278" t="s">
        <v>1097</v>
      </c>
      <c r="G138" s="261"/>
      <c r="H138" s="261">
        <v>52</v>
      </c>
      <c r="I138" s="261"/>
      <c r="J138" s="409" t="s">
        <v>930</v>
      </c>
      <c r="K138" s="329">
        <f t="shared" si="92"/>
        <v>8</v>
      </c>
      <c r="L138" s="287">
        <v>100</v>
      </c>
      <c r="M138" s="288">
        <f t="shared" si="93"/>
        <v>2900</v>
      </c>
      <c r="N138" s="286">
        <v>375</v>
      </c>
      <c r="O138" s="425" t="s">
        <v>597</v>
      </c>
      <c r="P138" s="411">
        <v>45124</v>
      </c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</row>
    <row r="139" spans="1:38" ht="15" customHeight="1">
      <c r="A139" s="410"/>
      <c r="B139" s="414"/>
      <c r="C139" s="361"/>
      <c r="D139" s="262" t="s">
        <v>1086</v>
      </c>
      <c r="E139" s="261" t="s">
        <v>618</v>
      </c>
      <c r="F139" s="278" t="s">
        <v>1077</v>
      </c>
      <c r="G139" s="261"/>
      <c r="H139" s="261">
        <v>34</v>
      </c>
      <c r="I139" s="261"/>
      <c r="J139" s="410"/>
      <c r="K139" s="329">
        <f>F139-H139</f>
        <v>-3</v>
      </c>
      <c r="L139" s="287">
        <v>100</v>
      </c>
      <c r="M139" s="288">
        <f t="shared" ref="M139" si="94">(K139*N139)-100</f>
        <v>-1225</v>
      </c>
      <c r="N139" s="286">
        <v>375</v>
      </c>
      <c r="O139" s="426"/>
      <c r="P139" s="412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</row>
    <row r="140" spans="1:38" ht="15" customHeight="1">
      <c r="A140" s="331">
        <v>40</v>
      </c>
      <c r="B140" s="267">
        <v>45121</v>
      </c>
      <c r="C140" s="261"/>
      <c r="D140" s="262" t="s">
        <v>1089</v>
      </c>
      <c r="E140" s="261" t="s">
        <v>610</v>
      </c>
      <c r="F140" s="278" t="s">
        <v>1093</v>
      </c>
      <c r="G140" s="261">
        <v>48</v>
      </c>
      <c r="H140" s="261">
        <v>112.5</v>
      </c>
      <c r="I140" s="261" t="s">
        <v>1090</v>
      </c>
      <c r="J140" s="261" t="s">
        <v>945</v>
      </c>
      <c r="K140" s="329">
        <f t="shared" ref="K140" si="95">H140-F140</f>
        <v>20</v>
      </c>
      <c r="L140" s="287">
        <v>100</v>
      </c>
      <c r="M140" s="288">
        <f t="shared" ref="M140" si="96">(K140*N140)-100</f>
        <v>700</v>
      </c>
      <c r="N140" s="286">
        <v>40</v>
      </c>
      <c r="O140" s="285" t="s">
        <v>597</v>
      </c>
      <c r="P140" s="289">
        <v>45121</v>
      </c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</row>
    <row r="141" spans="1:38" ht="15" customHeight="1">
      <c r="A141" s="331">
        <v>41</v>
      </c>
      <c r="B141" s="267">
        <v>45124</v>
      </c>
      <c r="C141" s="261"/>
      <c r="D141" s="262" t="s">
        <v>1095</v>
      </c>
      <c r="E141" s="261" t="s">
        <v>610</v>
      </c>
      <c r="F141" s="278" t="s">
        <v>979</v>
      </c>
      <c r="G141" s="261">
        <v>15</v>
      </c>
      <c r="H141" s="261">
        <v>42.5</v>
      </c>
      <c r="I141" s="261" t="s">
        <v>981</v>
      </c>
      <c r="J141" s="261" t="s">
        <v>1100</v>
      </c>
      <c r="K141" s="329">
        <f t="shared" ref="K141" si="97">H141-F141</f>
        <v>9.5</v>
      </c>
      <c r="L141" s="287">
        <v>100</v>
      </c>
      <c r="M141" s="288">
        <f t="shared" ref="M141" si="98">(K141*N141)-100</f>
        <v>2750</v>
      </c>
      <c r="N141" s="286">
        <v>300</v>
      </c>
      <c r="O141" s="285" t="s">
        <v>597</v>
      </c>
      <c r="P141" s="289">
        <v>45124</v>
      </c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</row>
    <row r="142" spans="1:38" ht="15" customHeight="1">
      <c r="A142" s="331">
        <v>42</v>
      </c>
      <c r="B142" s="267">
        <v>45124</v>
      </c>
      <c r="C142" s="261"/>
      <c r="D142" s="262" t="s">
        <v>1043</v>
      </c>
      <c r="E142" s="261" t="s">
        <v>610</v>
      </c>
      <c r="F142" s="278" t="s">
        <v>1102</v>
      </c>
      <c r="G142" s="261">
        <v>0</v>
      </c>
      <c r="H142" s="261">
        <v>68</v>
      </c>
      <c r="I142" s="261" t="s">
        <v>1096</v>
      </c>
      <c r="J142" s="261" t="s">
        <v>1103</v>
      </c>
      <c r="K142" s="329">
        <f t="shared" ref="K142" si="99">H142-F142</f>
        <v>18</v>
      </c>
      <c r="L142" s="287">
        <v>100</v>
      </c>
      <c r="M142" s="288">
        <f t="shared" ref="M142" si="100">(K142*N142)-100</f>
        <v>620</v>
      </c>
      <c r="N142" s="286">
        <v>40</v>
      </c>
      <c r="O142" s="285" t="s">
        <v>597</v>
      </c>
      <c r="P142" s="289">
        <v>45124</v>
      </c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</row>
    <row r="143" spans="1:38" ht="15" customHeight="1">
      <c r="A143" s="331">
        <v>43</v>
      </c>
      <c r="B143" s="267">
        <v>45124</v>
      </c>
      <c r="C143" s="261"/>
      <c r="D143" s="262" t="s">
        <v>1001</v>
      </c>
      <c r="E143" s="261" t="s">
        <v>610</v>
      </c>
      <c r="F143" s="278" t="s">
        <v>1049</v>
      </c>
      <c r="G143" s="261">
        <v>15</v>
      </c>
      <c r="H143" s="261">
        <v>44</v>
      </c>
      <c r="I143" s="261" t="s">
        <v>972</v>
      </c>
      <c r="J143" s="261" t="s">
        <v>1033</v>
      </c>
      <c r="K143" s="329">
        <f t="shared" ref="K143" si="101">H143-F143</f>
        <v>10</v>
      </c>
      <c r="L143" s="287">
        <v>100</v>
      </c>
      <c r="M143" s="288">
        <f t="shared" ref="M143" si="102">(K143*N143)-100</f>
        <v>2400</v>
      </c>
      <c r="N143" s="286">
        <v>250</v>
      </c>
      <c r="O143" s="285" t="s">
        <v>597</v>
      </c>
      <c r="P143" s="289">
        <v>45125</v>
      </c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</row>
    <row r="144" spans="1:38" ht="15" customHeight="1">
      <c r="A144" s="331">
        <v>44</v>
      </c>
      <c r="B144" s="267">
        <v>45124</v>
      </c>
      <c r="C144" s="261"/>
      <c r="D144" s="262" t="s">
        <v>1104</v>
      </c>
      <c r="E144" s="261" t="s">
        <v>610</v>
      </c>
      <c r="F144" s="278" t="s">
        <v>942</v>
      </c>
      <c r="G144" s="261">
        <v>17</v>
      </c>
      <c r="H144" s="261">
        <v>44</v>
      </c>
      <c r="I144" s="261" t="s">
        <v>972</v>
      </c>
      <c r="J144" s="261" t="s">
        <v>980</v>
      </c>
      <c r="K144" s="329">
        <f t="shared" ref="K144" si="103">H144-F144</f>
        <v>8</v>
      </c>
      <c r="L144" s="287">
        <v>100</v>
      </c>
      <c r="M144" s="288">
        <f t="shared" ref="M144" si="104">(K144*N144)-100</f>
        <v>2300</v>
      </c>
      <c r="N144" s="286">
        <v>300</v>
      </c>
      <c r="O144" s="285" t="s">
        <v>597</v>
      </c>
      <c r="P144" s="289">
        <v>45125</v>
      </c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</row>
    <row r="145" spans="1:38" ht="15" customHeight="1">
      <c r="A145" s="331">
        <v>45</v>
      </c>
      <c r="B145" s="267">
        <v>45124</v>
      </c>
      <c r="C145" s="261"/>
      <c r="D145" s="262" t="s">
        <v>1095</v>
      </c>
      <c r="E145" s="261" t="s">
        <v>610</v>
      </c>
      <c r="F145" s="278" t="s">
        <v>979</v>
      </c>
      <c r="G145" s="261">
        <v>15</v>
      </c>
      <c r="H145" s="261">
        <v>41</v>
      </c>
      <c r="I145" s="261" t="s">
        <v>981</v>
      </c>
      <c r="J145" s="261" t="s">
        <v>980</v>
      </c>
      <c r="K145" s="329">
        <f t="shared" ref="K145" si="105">H145-F145</f>
        <v>8</v>
      </c>
      <c r="L145" s="287">
        <v>100</v>
      </c>
      <c r="M145" s="288">
        <f t="shared" ref="M145" si="106">(K145*N145)-100</f>
        <v>2300</v>
      </c>
      <c r="N145" s="286">
        <v>300</v>
      </c>
      <c r="O145" s="285" t="s">
        <v>597</v>
      </c>
      <c r="P145" s="289">
        <v>45125</v>
      </c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</row>
    <row r="146" spans="1:38" ht="15" customHeight="1">
      <c r="A146" s="331">
        <v>46</v>
      </c>
      <c r="B146" s="267">
        <v>45124</v>
      </c>
      <c r="C146" s="261"/>
      <c r="D146" s="262" t="s">
        <v>1105</v>
      </c>
      <c r="E146" s="261" t="s">
        <v>610</v>
      </c>
      <c r="F146" s="278" t="s">
        <v>1163</v>
      </c>
      <c r="G146" s="261">
        <v>45</v>
      </c>
      <c r="H146" s="261">
        <v>122.5</v>
      </c>
      <c r="I146" s="261" t="s">
        <v>1039</v>
      </c>
      <c r="J146" s="261" t="s">
        <v>1164</v>
      </c>
      <c r="K146" s="329">
        <f t="shared" ref="K146" si="107">H146-F146</f>
        <v>27.5</v>
      </c>
      <c r="L146" s="287">
        <v>100</v>
      </c>
      <c r="M146" s="288">
        <f t="shared" ref="M146" si="108">(K146*N146)-100</f>
        <v>2650</v>
      </c>
      <c r="N146" s="286">
        <v>100</v>
      </c>
      <c r="O146" s="285" t="s">
        <v>597</v>
      </c>
      <c r="P146" s="289">
        <v>45128</v>
      </c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</row>
    <row r="147" spans="1:38" ht="15" customHeight="1">
      <c r="A147" s="331">
        <v>47</v>
      </c>
      <c r="B147" s="267">
        <v>45125</v>
      </c>
      <c r="C147" s="261"/>
      <c r="D147" s="262" t="s">
        <v>1113</v>
      </c>
      <c r="E147" s="261" t="s">
        <v>610</v>
      </c>
      <c r="F147" s="278" t="s">
        <v>1116</v>
      </c>
      <c r="G147" s="261">
        <v>0</v>
      </c>
      <c r="H147" s="261">
        <v>75</v>
      </c>
      <c r="I147" s="261" t="s">
        <v>1096</v>
      </c>
      <c r="J147" s="261" t="s">
        <v>1117</v>
      </c>
      <c r="K147" s="329">
        <f t="shared" ref="K147:K148" si="109">H147-F147</f>
        <v>23</v>
      </c>
      <c r="L147" s="287">
        <v>100</v>
      </c>
      <c r="M147" s="288">
        <f t="shared" ref="M147:M148" si="110">(K147*N147)-100</f>
        <v>1050</v>
      </c>
      <c r="N147" s="286">
        <v>50</v>
      </c>
      <c r="O147" s="285" t="s">
        <v>597</v>
      </c>
      <c r="P147" s="289">
        <v>45125</v>
      </c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</row>
    <row r="148" spans="1:38" ht="15" customHeight="1">
      <c r="A148" s="359">
        <v>48</v>
      </c>
      <c r="B148" s="360">
        <v>45125</v>
      </c>
      <c r="C148" s="274"/>
      <c r="D148" s="275" t="s">
        <v>1115</v>
      </c>
      <c r="E148" s="274" t="s">
        <v>610</v>
      </c>
      <c r="F148" s="279" t="s">
        <v>1102</v>
      </c>
      <c r="G148" s="274">
        <v>0</v>
      </c>
      <c r="H148" s="274">
        <v>7</v>
      </c>
      <c r="I148" s="274" t="s">
        <v>1096</v>
      </c>
      <c r="J148" s="316" t="s">
        <v>1084</v>
      </c>
      <c r="K148" s="259">
        <f t="shared" si="109"/>
        <v>-43</v>
      </c>
      <c r="L148" s="282">
        <v>100</v>
      </c>
      <c r="M148" s="283">
        <f t="shared" si="110"/>
        <v>-1820</v>
      </c>
      <c r="N148" s="259">
        <v>40</v>
      </c>
      <c r="O148" s="317" t="s">
        <v>611</v>
      </c>
      <c r="P148" s="318">
        <v>45125</v>
      </c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</row>
    <row r="149" spans="1:38" ht="15" customHeight="1">
      <c r="A149" s="403">
        <v>49</v>
      </c>
      <c r="B149" s="405">
        <v>45125</v>
      </c>
      <c r="C149" s="313"/>
      <c r="D149" s="314" t="s">
        <v>1118</v>
      </c>
      <c r="E149" s="313" t="s">
        <v>610</v>
      </c>
      <c r="F149" s="315" t="s">
        <v>1123</v>
      </c>
      <c r="G149" s="313"/>
      <c r="H149" s="313">
        <v>400</v>
      </c>
      <c r="I149" s="313"/>
      <c r="J149" s="403" t="s">
        <v>943</v>
      </c>
      <c r="K149" s="382">
        <f t="shared" ref="K149" si="111">H149-F149</f>
        <v>0</v>
      </c>
      <c r="L149" s="383">
        <v>100</v>
      </c>
      <c r="M149" s="384">
        <f t="shared" ref="M149:M150" si="112">(K149*N149)-100</f>
        <v>-100</v>
      </c>
      <c r="N149" s="385">
        <v>15</v>
      </c>
      <c r="O149" s="407" t="s">
        <v>621</v>
      </c>
      <c r="P149" s="401">
        <v>45125</v>
      </c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</row>
    <row r="150" spans="1:38" ht="15" customHeight="1">
      <c r="A150" s="404"/>
      <c r="B150" s="406"/>
      <c r="C150" s="313"/>
      <c r="D150" s="314" t="s">
        <v>1119</v>
      </c>
      <c r="E150" s="313" t="s">
        <v>618</v>
      </c>
      <c r="F150" s="315" t="s">
        <v>1124</v>
      </c>
      <c r="G150" s="313"/>
      <c r="H150" s="313">
        <v>130</v>
      </c>
      <c r="I150" s="313"/>
      <c r="J150" s="404"/>
      <c r="K150" s="382">
        <f>F150-H150</f>
        <v>15</v>
      </c>
      <c r="L150" s="383">
        <v>100</v>
      </c>
      <c r="M150" s="384">
        <f t="shared" si="112"/>
        <v>275</v>
      </c>
      <c r="N150" s="385">
        <v>25</v>
      </c>
      <c r="O150" s="408"/>
      <c r="P150" s="402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</row>
    <row r="151" spans="1:38" ht="15" customHeight="1">
      <c r="A151" s="331">
        <v>50</v>
      </c>
      <c r="B151" s="267">
        <v>45125</v>
      </c>
      <c r="C151" s="261"/>
      <c r="D151" s="262" t="s">
        <v>1001</v>
      </c>
      <c r="E151" s="261" t="s">
        <v>610</v>
      </c>
      <c r="F151" s="278" t="s">
        <v>1120</v>
      </c>
      <c r="G151" s="261">
        <v>10</v>
      </c>
      <c r="H151" s="261">
        <v>41</v>
      </c>
      <c r="I151" s="261" t="s">
        <v>1047</v>
      </c>
      <c r="J151" s="261" t="s">
        <v>1010</v>
      </c>
      <c r="K151" s="329">
        <f t="shared" ref="K151:K153" si="113">H151-F151</f>
        <v>12</v>
      </c>
      <c r="L151" s="287">
        <v>100</v>
      </c>
      <c r="M151" s="288">
        <f t="shared" ref="M151:M153" si="114">(K151*N151)-100</f>
        <v>2900</v>
      </c>
      <c r="N151" s="286">
        <v>250</v>
      </c>
      <c r="O151" s="285" t="s">
        <v>597</v>
      </c>
      <c r="P151" s="289">
        <v>45125</v>
      </c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</row>
    <row r="152" spans="1:38" ht="15" customHeight="1">
      <c r="A152" s="331">
        <v>51</v>
      </c>
      <c r="B152" s="267">
        <v>45125</v>
      </c>
      <c r="C152" s="261"/>
      <c r="D152" s="262" t="s">
        <v>1095</v>
      </c>
      <c r="E152" s="261" t="s">
        <v>610</v>
      </c>
      <c r="F152" s="278" t="s">
        <v>979</v>
      </c>
      <c r="G152" s="261">
        <v>15</v>
      </c>
      <c r="H152" s="261">
        <v>43.5</v>
      </c>
      <c r="I152" s="261" t="s">
        <v>981</v>
      </c>
      <c r="J152" s="261" t="s">
        <v>1133</v>
      </c>
      <c r="K152" s="329">
        <f t="shared" si="113"/>
        <v>10.5</v>
      </c>
      <c r="L152" s="287">
        <v>100</v>
      </c>
      <c r="M152" s="288">
        <f t="shared" si="114"/>
        <v>3050</v>
      </c>
      <c r="N152" s="286">
        <v>300</v>
      </c>
      <c r="O152" s="285" t="s">
        <v>597</v>
      </c>
      <c r="P152" s="289">
        <v>45126</v>
      </c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74"/>
      <c r="AE152" s="174"/>
      <c r="AF152" s="174"/>
      <c r="AG152" s="174"/>
      <c r="AH152" s="174"/>
      <c r="AI152" s="174"/>
      <c r="AJ152" s="174"/>
      <c r="AK152" s="174"/>
      <c r="AL152" s="174"/>
    </row>
    <row r="153" spans="1:38" ht="15" customHeight="1">
      <c r="A153" s="359">
        <v>52</v>
      </c>
      <c r="B153" s="360">
        <v>45126</v>
      </c>
      <c r="C153" s="274"/>
      <c r="D153" s="275" t="s">
        <v>1132</v>
      </c>
      <c r="E153" s="274" t="s">
        <v>610</v>
      </c>
      <c r="F153" s="279" t="s">
        <v>1144</v>
      </c>
      <c r="G153" s="274">
        <v>65</v>
      </c>
      <c r="H153" s="274">
        <v>65</v>
      </c>
      <c r="I153" s="274" t="s">
        <v>1051</v>
      </c>
      <c r="J153" s="316" t="s">
        <v>1145</v>
      </c>
      <c r="K153" s="259">
        <f t="shared" si="113"/>
        <v>-31</v>
      </c>
      <c r="L153" s="282">
        <v>100</v>
      </c>
      <c r="M153" s="283">
        <f t="shared" si="114"/>
        <v>-4750</v>
      </c>
      <c r="N153" s="259">
        <v>150</v>
      </c>
      <c r="O153" s="317" t="s">
        <v>611</v>
      </c>
      <c r="P153" s="318">
        <v>45127</v>
      </c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174"/>
      <c r="AG153" s="174"/>
      <c r="AH153" s="174"/>
      <c r="AI153" s="174"/>
      <c r="AJ153" s="174"/>
      <c r="AK153" s="174"/>
      <c r="AL153" s="174"/>
    </row>
    <row r="154" spans="1:38" ht="15" customHeight="1">
      <c r="A154" s="359">
        <v>53</v>
      </c>
      <c r="B154" s="360">
        <v>45126</v>
      </c>
      <c r="C154" s="274"/>
      <c r="D154" s="275" t="s">
        <v>1134</v>
      </c>
      <c r="E154" s="274" t="s">
        <v>610</v>
      </c>
      <c r="F154" s="279" t="s">
        <v>997</v>
      </c>
      <c r="G154" s="274">
        <v>27</v>
      </c>
      <c r="H154" s="274">
        <v>27</v>
      </c>
      <c r="I154" s="274" t="s">
        <v>941</v>
      </c>
      <c r="J154" s="316" t="s">
        <v>1173</v>
      </c>
      <c r="K154" s="259">
        <f t="shared" ref="K154" si="115">H154-F154</f>
        <v>-24</v>
      </c>
      <c r="L154" s="282">
        <v>100</v>
      </c>
      <c r="M154" s="283">
        <f t="shared" ref="M154" si="116">(K154*N154)-100</f>
        <v>-4900</v>
      </c>
      <c r="N154" s="259">
        <v>200</v>
      </c>
      <c r="O154" s="317" t="s">
        <v>611</v>
      </c>
      <c r="P154" s="318">
        <v>45128</v>
      </c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74"/>
      <c r="AE154" s="174"/>
      <c r="AF154" s="174"/>
      <c r="AG154" s="174"/>
      <c r="AH154" s="174"/>
      <c r="AI154" s="174"/>
      <c r="AJ154" s="174"/>
      <c r="AK154" s="174"/>
      <c r="AL154" s="174"/>
    </row>
    <row r="155" spans="1:38" ht="15" customHeight="1">
      <c r="A155" s="331">
        <v>54</v>
      </c>
      <c r="B155" s="267">
        <v>45126</v>
      </c>
      <c r="C155" s="261"/>
      <c r="D155" s="262" t="s">
        <v>1135</v>
      </c>
      <c r="E155" s="261" t="s">
        <v>610</v>
      </c>
      <c r="F155" s="278" t="s">
        <v>1136</v>
      </c>
      <c r="G155" s="261">
        <v>0</v>
      </c>
      <c r="H155" s="261">
        <v>53</v>
      </c>
      <c r="I155" s="261" t="s">
        <v>941</v>
      </c>
      <c r="J155" s="261" t="s">
        <v>1137</v>
      </c>
      <c r="K155" s="329">
        <f t="shared" ref="K155" si="117">H155-F155</f>
        <v>11</v>
      </c>
      <c r="L155" s="287">
        <v>100</v>
      </c>
      <c r="M155" s="288">
        <f t="shared" ref="M155" si="118">(K155*N155)-100</f>
        <v>450</v>
      </c>
      <c r="N155" s="286">
        <v>50</v>
      </c>
      <c r="O155" s="285" t="s">
        <v>597</v>
      </c>
      <c r="P155" s="289">
        <v>45126</v>
      </c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</row>
    <row r="156" spans="1:38" ht="15" customHeight="1">
      <c r="A156" s="331">
        <v>55</v>
      </c>
      <c r="B156" s="267">
        <v>45127</v>
      </c>
      <c r="C156" s="261"/>
      <c r="D156" s="262" t="s">
        <v>1135</v>
      </c>
      <c r="E156" s="261" t="s">
        <v>610</v>
      </c>
      <c r="F156" s="278" t="s">
        <v>1003</v>
      </c>
      <c r="G156" s="261">
        <v>0</v>
      </c>
      <c r="H156" s="261">
        <v>59</v>
      </c>
      <c r="I156" s="261" t="s">
        <v>941</v>
      </c>
      <c r="J156" s="261" t="s">
        <v>945</v>
      </c>
      <c r="K156" s="329">
        <f t="shared" ref="K156" si="119">H156-F156</f>
        <v>20</v>
      </c>
      <c r="L156" s="287">
        <v>100</v>
      </c>
      <c r="M156" s="288">
        <f t="shared" ref="M156" si="120">(K156*N156)-100</f>
        <v>900</v>
      </c>
      <c r="N156" s="286">
        <v>50</v>
      </c>
      <c r="O156" s="285" t="s">
        <v>597</v>
      </c>
      <c r="P156" s="289">
        <v>45127</v>
      </c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</row>
    <row r="157" spans="1:38" ht="15" customHeight="1">
      <c r="A157" s="331">
        <v>56</v>
      </c>
      <c r="B157" s="267">
        <v>45127</v>
      </c>
      <c r="C157" s="261"/>
      <c r="D157" s="262" t="s">
        <v>1148</v>
      </c>
      <c r="E157" s="261" t="s">
        <v>610</v>
      </c>
      <c r="F157" s="278" t="s">
        <v>937</v>
      </c>
      <c r="G157" s="261">
        <v>12</v>
      </c>
      <c r="H157" s="261">
        <v>69.5</v>
      </c>
      <c r="I157" s="261" t="s">
        <v>974</v>
      </c>
      <c r="J157" s="261" t="s">
        <v>1162</v>
      </c>
      <c r="K157" s="329">
        <f t="shared" ref="K157" si="121">H157-F157</f>
        <v>39.5</v>
      </c>
      <c r="L157" s="287">
        <v>100</v>
      </c>
      <c r="M157" s="288">
        <f t="shared" ref="M157" si="122">(K157*N157)-100</f>
        <v>11750</v>
      </c>
      <c r="N157" s="286">
        <v>300</v>
      </c>
      <c r="O157" s="285" t="s">
        <v>597</v>
      </c>
      <c r="P157" s="289">
        <v>45128</v>
      </c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174"/>
      <c r="AG157" s="174"/>
      <c r="AH157" s="174"/>
      <c r="AI157" s="174"/>
      <c r="AJ157" s="174"/>
      <c r="AK157" s="174"/>
      <c r="AL157" s="174"/>
    </row>
    <row r="158" spans="1:38" ht="15" customHeight="1">
      <c r="A158" s="331">
        <v>57</v>
      </c>
      <c r="B158" s="267">
        <v>45128</v>
      </c>
      <c r="C158" s="261"/>
      <c r="D158" s="262" t="s">
        <v>1160</v>
      </c>
      <c r="E158" s="261" t="s">
        <v>610</v>
      </c>
      <c r="F158" s="278" t="s">
        <v>1165</v>
      </c>
      <c r="G158" s="261">
        <v>90</v>
      </c>
      <c r="H158" s="261">
        <v>505</v>
      </c>
      <c r="I158" s="261" t="s">
        <v>1161</v>
      </c>
      <c r="J158" s="261" t="s">
        <v>1166</v>
      </c>
      <c r="K158" s="329">
        <f t="shared" ref="K158" si="123">H158-F158</f>
        <v>135</v>
      </c>
      <c r="L158" s="287">
        <v>100</v>
      </c>
      <c r="M158" s="288">
        <f t="shared" ref="M158" si="124">(K158*N158)-100</f>
        <v>1925</v>
      </c>
      <c r="N158" s="286">
        <v>15</v>
      </c>
      <c r="O158" s="285" t="s">
        <v>597</v>
      </c>
      <c r="P158" s="289">
        <v>45128</v>
      </c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</row>
    <row r="159" spans="1:38" ht="15" customHeight="1">
      <c r="A159" s="331">
        <v>58</v>
      </c>
      <c r="B159" s="267">
        <v>45128</v>
      </c>
      <c r="C159" s="261"/>
      <c r="D159" s="262" t="s">
        <v>1167</v>
      </c>
      <c r="E159" s="261" t="s">
        <v>610</v>
      </c>
      <c r="F159" s="278" t="s">
        <v>1181</v>
      </c>
      <c r="G159" s="261">
        <v>80</v>
      </c>
      <c r="H159" s="261">
        <v>365</v>
      </c>
      <c r="I159" s="261" t="s">
        <v>1161</v>
      </c>
      <c r="J159" s="261" t="s">
        <v>1182</v>
      </c>
      <c r="K159" s="329">
        <f t="shared" ref="K159" si="125">H159-F159</f>
        <v>65</v>
      </c>
      <c r="L159" s="287">
        <v>100</v>
      </c>
      <c r="M159" s="288">
        <f t="shared" ref="M159" si="126">(K159*N159)-100</f>
        <v>875</v>
      </c>
      <c r="N159" s="286">
        <v>15</v>
      </c>
      <c r="O159" s="285" t="s">
        <v>597</v>
      </c>
      <c r="P159" s="289">
        <v>45128</v>
      </c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74"/>
      <c r="AE159" s="174"/>
      <c r="AF159" s="174"/>
      <c r="AG159" s="174"/>
      <c r="AH159" s="174"/>
      <c r="AI159" s="174"/>
      <c r="AJ159" s="174"/>
      <c r="AK159" s="174"/>
      <c r="AL159" s="174"/>
    </row>
    <row r="160" spans="1:38" ht="15" customHeight="1">
      <c r="A160" s="359">
        <v>59</v>
      </c>
      <c r="B160" s="360">
        <v>45128</v>
      </c>
      <c r="C160" s="274"/>
      <c r="D160" s="275" t="s">
        <v>1168</v>
      </c>
      <c r="E160" s="274" t="s">
        <v>610</v>
      </c>
      <c r="F160" s="279" t="s">
        <v>1178</v>
      </c>
      <c r="G160" s="274">
        <v>6</v>
      </c>
      <c r="H160" s="274">
        <v>7</v>
      </c>
      <c r="I160" s="274" t="s">
        <v>974</v>
      </c>
      <c r="J160" s="316" t="s">
        <v>1179</v>
      </c>
      <c r="K160" s="259">
        <f t="shared" ref="K160" si="127">H160-F160</f>
        <v>-15</v>
      </c>
      <c r="L160" s="282">
        <v>100</v>
      </c>
      <c r="M160" s="283">
        <f t="shared" ref="M160" si="128">(K160*N160)-100</f>
        <v>-4600</v>
      </c>
      <c r="N160" s="259">
        <v>300</v>
      </c>
      <c r="O160" s="317" t="s">
        <v>611</v>
      </c>
      <c r="P160" s="318">
        <v>45128</v>
      </c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4"/>
      <c r="AL160" s="174"/>
    </row>
    <row r="161" spans="1:38" ht="15" customHeight="1">
      <c r="A161" s="387">
        <v>60</v>
      </c>
      <c r="B161" s="386">
        <v>45128</v>
      </c>
      <c r="C161" s="361"/>
      <c r="D161" s="362" t="s">
        <v>1169</v>
      </c>
      <c r="E161" s="361" t="s">
        <v>610</v>
      </c>
      <c r="F161" s="363" t="s">
        <v>1170</v>
      </c>
      <c r="G161" s="361">
        <v>6</v>
      </c>
      <c r="H161" s="361"/>
      <c r="I161" s="361" t="s">
        <v>1047</v>
      </c>
      <c r="J161" s="361" t="s">
        <v>595</v>
      </c>
      <c r="K161" s="364"/>
      <c r="L161" s="365"/>
      <c r="M161" s="366"/>
      <c r="N161" s="367"/>
      <c r="O161" s="368"/>
      <c r="P161" s="369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  <c r="AC161" s="174"/>
      <c r="AD161" s="174"/>
      <c r="AE161" s="174"/>
      <c r="AF161" s="174"/>
      <c r="AG161" s="174"/>
      <c r="AH161" s="174"/>
      <c r="AI161" s="174"/>
      <c r="AJ161" s="174"/>
      <c r="AK161" s="174"/>
      <c r="AL161" s="174"/>
    </row>
    <row r="162" spans="1:38" ht="15" customHeight="1">
      <c r="A162" s="331">
        <v>61</v>
      </c>
      <c r="B162" s="267">
        <v>45128</v>
      </c>
      <c r="C162" s="261"/>
      <c r="D162" s="262" t="s">
        <v>1171</v>
      </c>
      <c r="E162" s="261" t="s">
        <v>610</v>
      </c>
      <c r="F162" s="278" t="s">
        <v>1068</v>
      </c>
      <c r="G162" s="261">
        <v>30</v>
      </c>
      <c r="H162" s="261">
        <v>102</v>
      </c>
      <c r="I162" s="261">
        <v>135</v>
      </c>
      <c r="J162" s="261" t="s">
        <v>1180</v>
      </c>
      <c r="K162" s="329">
        <f t="shared" ref="K162" si="129">H162-F162</f>
        <v>24.5</v>
      </c>
      <c r="L162" s="287">
        <v>100</v>
      </c>
      <c r="M162" s="288">
        <f t="shared" ref="M162" si="130">(K162*N162)-100</f>
        <v>880</v>
      </c>
      <c r="N162" s="286">
        <v>40</v>
      </c>
      <c r="O162" s="285" t="s">
        <v>597</v>
      </c>
      <c r="P162" s="289">
        <v>45128</v>
      </c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74"/>
      <c r="AE162" s="174"/>
      <c r="AF162" s="174"/>
      <c r="AG162" s="174"/>
      <c r="AH162" s="174"/>
      <c r="AI162" s="174"/>
      <c r="AJ162" s="174"/>
      <c r="AK162" s="174"/>
      <c r="AL162" s="174"/>
    </row>
    <row r="163" spans="1:38" ht="15" customHeight="1">
      <c r="A163" s="387">
        <v>62</v>
      </c>
      <c r="B163" s="386">
        <v>45128</v>
      </c>
      <c r="C163" s="361"/>
      <c r="D163" s="362" t="s">
        <v>1171</v>
      </c>
      <c r="E163" s="361" t="s">
        <v>610</v>
      </c>
      <c r="F163" s="363" t="s">
        <v>1183</v>
      </c>
      <c r="G163" s="361">
        <v>25</v>
      </c>
      <c r="H163" s="361"/>
      <c r="I163" s="361" t="s">
        <v>1172</v>
      </c>
      <c r="J163" s="361" t="s">
        <v>595</v>
      </c>
      <c r="K163" s="364"/>
      <c r="L163" s="365"/>
      <c r="M163" s="366"/>
      <c r="N163" s="367"/>
      <c r="O163" s="368"/>
      <c r="P163" s="369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</row>
    <row r="164" spans="1:38" ht="15" customHeight="1">
      <c r="A164" s="331">
        <v>63</v>
      </c>
      <c r="B164" s="267">
        <v>45128</v>
      </c>
      <c r="C164" s="261"/>
      <c r="D164" s="262" t="s">
        <v>1160</v>
      </c>
      <c r="E164" s="261" t="s">
        <v>610</v>
      </c>
      <c r="F164" s="278" t="s">
        <v>1184</v>
      </c>
      <c r="G164" s="261">
        <v>90</v>
      </c>
      <c r="H164" s="261">
        <v>385</v>
      </c>
      <c r="I164" s="261" t="s">
        <v>1161</v>
      </c>
      <c r="J164" s="261" t="s">
        <v>1182</v>
      </c>
      <c r="K164" s="329">
        <f t="shared" ref="K164" si="131">H164-F164</f>
        <v>65</v>
      </c>
      <c r="L164" s="287">
        <v>100</v>
      </c>
      <c r="M164" s="288">
        <f t="shared" ref="M164" si="132">(K164*N164)-100</f>
        <v>875</v>
      </c>
      <c r="N164" s="286">
        <v>15</v>
      </c>
      <c r="O164" s="285" t="s">
        <v>597</v>
      </c>
      <c r="P164" s="289">
        <v>45128</v>
      </c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</row>
    <row r="165" spans="1:38" ht="15" customHeight="1">
      <c r="A165" s="387">
        <v>64</v>
      </c>
      <c r="B165" s="386">
        <v>45128</v>
      </c>
      <c r="C165" s="361"/>
      <c r="D165" s="362" t="s">
        <v>1186</v>
      </c>
      <c r="E165" s="361" t="s">
        <v>610</v>
      </c>
      <c r="F165" s="363" t="s">
        <v>1187</v>
      </c>
      <c r="G165" s="361">
        <v>19</v>
      </c>
      <c r="H165" s="361"/>
      <c r="I165" s="361" t="s">
        <v>1172</v>
      </c>
      <c r="J165" s="361" t="s">
        <v>595</v>
      </c>
      <c r="K165" s="364"/>
      <c r="L165" s="365"/>
      <c r="M165" s="366"/>
      <c r="N165" s="367"/>
      <c r="O165" s="368"/>
      <c r="P165" s="369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174"/>
      <c r="AH165" s="174"/>
      <c r="AI165" s="174"/>
      <c r="AJ165" s="174"/>
      <c r="AK165" s="174"/>
      <c r="AL165" s="174"/>
    </row>
    <row r="166" spans="1:38" ht="15" customHeight="1">
      <c r="A166" s="387">
        <v>65</v>
      </c>
      <c r="B166" s="386">
        <v>45131</v>
      </c>
      <c r="C166" s="361"/>
      <c r="D166" s="362" t="s">
        <v>1220</v>
      </c>
      <c r="E166" s="361" t="s">
        <v>610</v>
      </c>
      <c r="F166" s="363" t="s">
        <v>1221</v>
      </c>
      <c r="G166" s="361">
        <v>160</v>
      </c>
      <c r="H166" s="361"/>
      <c r="I166" s="361" t="s">
        <v>1222</v>
      </c>
      <c r="J166" s="361" t="s">
        <v>595</v>
      </c>
      <c r="K166" s="364"/>
      <c r="L166" s="365"/>
      <c r="M166" s="366"/>
      <c r="N166" s="367"/>
      <c r="O166" s="368"/>
      <c r="P166" s="369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  <c r="AC166" s="174"/>
      <c r="AD166" s="174"/>
      <c r="AE166" s="174"/>
      <c r="AF166" s="174"/>
      <c r="AG166" s="174"/>
      <c r="AH166" s="174"/>
      <c r="AI166" s="174"/>
      <c r="AJ166" s="174"/>
      <c r="AK166" s="174"/>
      <c r="AL166" s="174"/>
    </row>
    <row r="167" spans="1:38" ht="15" customHeight="1">
      <c r="A167" s="331">
        <v>66</v>
      </c>
      <c r="B167" s="267">
        <v>45131</v>
      </c>
      <c r="C167" s="261"/>
      <c r="D167" s="262" t="s">
        <v>1160</v>
      </c>
      <c r="E167" s="261" t="s">
        <v>610</v>
      </c>
      <c r="F167" s="278" t="s">
        <v>1227</v>
      </c>
      <c r="G167" s="261">
        <v>45</v>
      </c>
      <c r="H167" s="261">
        <v>305</v>
      </c>
      <c r="I167" s="261" t="s">
        <v>1223</v>
      </c>
      <c r="J167" s="261" t="s">
        <v>1228</v>
      </c>
      <c r="K167" s="329">
        <f t="shared" ref="K167" si="133">H167-F167</f>
        <v>75</v>
      </c>
      <c r="L167" s="287">
        <v>100</v>
      </c>
      <c r="M167" s="288">
        <f t="shared" ref="M167" si="134">(K167*N167)-100</f>
        <v>1025</v>
      </c>
      <c r="N167" s="286">
        <v>15</v>
      </c>
      <c r="O167" s="285" t="s">
        <v>597</v>
      </c>
      <c r="P167" s="289">
        <v>45131</v>
      </c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F167" s="174"/>
      <c r="AG167" s="174"/>
      <c r="AH167" s="174"/>
      <c r="AI167" s="174"/>
      <c r="AJ167" s="174"/>
      <c r="AK167" s="174"/>
      <c r="AL167" s="174"/>
    </row>
    <row r="168" spans="1:38" ht="15" customHeight="1">
      <c r="A168" s="387"/>
      <c r="B168" s="386"/>
      <c r="C168" s="361"/>
      <c r="D168" s="362"/>
      <c r="E168" s="361"/>
      <c r="F168" s="363"/>
      <c r="G168" s="361"/>
      <c r="H168" s="361"/>
      <c r="I168" s="361"/>
      <c r="J168" s="361"/>
      <c r="K168" s="364"/>
      <c r="L168" s="365"/>
      <c r="M168" s="366"/>
      <c r="N168" s="367"/>
      <c r="O168" s="368"/>
      <c r="P168" s="369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</row>
    <row r="169" spans="1:38" ht="15" customHeight="1">
      <c r="A169" s="290"/>
      <c r="B169" s="291"/>
      <c r="C169" s="292"/>
      <c r="D169" s="325"/>
      <c r="E169" s="292"/>
      <c r="F169" s="293"/>
      <c r="G169" s="292"/>
      <c r="H169" s="292"/>
      <c r="I169" s="292"/>
      <c r="J169" s="292"/>
      <c r="K169" s="290"/>
      <c r="L169" s="294"/>
      <c r="M169" s="295"/>
      <c r="N169" s="290"/>
      <c r="O169" s="292"/>
      <c r="P169" s="291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</row>
    <row r="170" spans="1:38" ht="38.25" customHeight="1">
      <c r="A170" s="102" t="s">
        <v>627</v>
      </c>
      <c r="B170" s="184"/>
      <c r="C170" s="184"/>
      <c r="D170" s="185"/>
      <c r="E170" s="159"/>
      <c r="F170" s="6"/>
      <c r="G170" s="6"/>
      <c r="H170" s="160"/>
      <c r="I170" s="186"/>
      <c r="J170" s="1"/>
      <c r="K170" s="6"/>
      <c r="L170" s="6"/>
      <c r="M170" s="6"/>
      <c r="N170" s="1"/>
      <c r="O170" s="1"/>
      <c r="Q170" s="1"/>
      <c r="R170" s="6"/>
      <c r="S170" s="1"/>
      <c r="T170" s="1"/>
      <c r="U170" s="1"/>
      <c r="V170" s="1"/>
      <c r="W170" s="1"/>
      <c r="X170" s="6"/>
      <c r="Y170" s="1"/>
      <c r="Z170" s="1"/>
      <c r="AA170" s="1"/>
      <c r="AB170" s="1"/>
      <c r="AC170" s="1"/>
      <c r="AD170" s="6"/>
      <c r="AE170" s="1"/>
      <c r="AF170" s="1"/>
      <c r="AG170" s="1"/>
      <c r="AH170" s="1"/>
      <c r="AI170" s="1"/>
      <c r="AJ170" s="6"/>
      <c r="AK170" s="1"/>
    </row>
    <row r="171" spans="1:38" ht="38.25">
      <c r="A171" s="103" t="s">
        <v>16</v>
      </c>
      <c r="B171" s="104" t="s">
        <v>568</v>
      </c>
      <c r="C171" s="104"/>
      <c r="D171" s="105" t="s">
        <v>580</v>
      </c>
      <c r="E171" s="104" t="s">
        <v>581</v>
      </c>
      <c r="F171" s="104" t="s">
        <v>582</v>
      </c>
      <c r="G171" s="104" t="s">
        <v>583</v>
      </c>
      <c r="H171" s="104" t="s">
        <v>584</v>
      </c>
      <c r="I171" s="104" t="s">
        <v>585</v>
      </c>
      <c r="J171" s="103" t="s">
        <v>586</v>
      </c>
      <c r="K171" s="163" t="s">
        <v>609</v>
      </c>
      <c r="L171" s="164" t="s">
        <v>588</v>
      </c>
      <c r="M171" s="106" t="s">
        <v>589</v>
      </c>
      <c r="N171" s="104" t="s">
        <v>590</v>
      </c>
      <c r="O171" s="105" t="s">
        <v>591</v>
      </c>
      <c r="P171" s="104" t="s">
        <v>592</v>
      </c>
      <c r="Q171" s="41"/>
      <c r="R171" s="6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</row>
    <row r="172" spans="1:38" ht="14.25" customHeight="1">
      <c r="A172" s="107">
        <v>1</v>
      </c>
      <c r="B172" s="108">
        <v>44840</v>
      </c>
      <c r="C172" s="177"/>
      <c r="D172" s="177" t="s">
        <v>628</v>
      </c>
      <c r="E172" s="107" t="s">
        <v>610</v>
      </c>
      <c r="F172" s="107" t="s">
        <v>629</v>
      </c>
      <c r="G172" s="107">
        <v>1220</v>
      </c>
      <c r="H172" s="107"/>
      <c r="I172" s="107" t="s">
        <v>630</v>
      </c>
      <c r="J172" s="113" t="s">
        <v>595</v>
      </c>
      <c r="K172" s="113"/>
      <c r="L172" s="114"/>
      <c r="M172" s="187"/>
      <c r="N172" s="113"/>
      <c r="O172" s="113"/>
      <c r="P172" s="114"/>
      <c r="Q172" s="41"/>
      <c r="R172" s="41" t="s">
        <v>596</v>
      </c>
      <c r="S172" s="41"/>
      <c r="T172" s="1"/>
      <c r="U172" s="1"/>
      <c r="V172" s="1"/>
      <c r="W172" s="1"/>
      <c r="X172" s="1"/>
      <c r="Y172" s="1"/>
      <c r="Z172" s="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</row>
    <row r="173" spans="1:38" ht="14.25" customHeight="1">
      <c r="A173" s="107">
        <v>2</v>
      </c>
      <c r="B173" s="108">
        <v>45071</v>
      </c>
      <c r="C173" s="177"/>
      <c r="D173" s="177" t="s">
        <v>279</v>
      </c>
      <c r="E173" s="107" t="s">
        <v>610</v>
      </c>
      <c r="F173" s="107" t="s">
        <v>632</v>
      </c>
      <c r="G173" s="107">
        <v>267</v>
      </c>
      <c r="H173" s="107"/>
      <c r="I173" s="107" t="s">
        <v>633</v>
      </c>
      <c r="J173" s="113" t="s">
        <v>595</v>
      </c>
      <c r="K173" s="113"/>
      <c r="L173" s="114"/>
      <c r="M173" s="115"/>
      <c r="N173" s="178"/>
      <c r="O173" s="188"/>
      <c r="P173" s="108"/>
      <c r="Q173" s="41"/>
      <c r="R173" s="41" t="s">
        <v>596</v>
      </c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</row>
    <row r="174" spans="1:38" ht="14.25" customHeight="1">
      <c r="A174" s="107">
        <v>3</v>
      </c>
      <c r="B174" s="108">
        <v>45125</v>
      </c>
      <c r="C174" s="177"/>
      <c r="D174" s="177" t="s">
        <v>326</v>
      </c>
      <c r="E174" s="107" t="s">
        <v>610</v>
      </c>
      <c r="F174" s="107" t="s">
        <v>1016</v>
      </c>
      <c r="G174" s="107">
        <v>1990</v>
      </c>
      <c r="H174" s="107"/>
      <c r="I174" s="107" t="s">
        <v>1017</v>
      </c>
      <c r="J174" s="113" t="s">
        <v>595</v>
      </c>
      <c r="K174" s="113"/>
      <c r="L174" s="114"/>
      <c r="M174" s="115"/>
      <c r="N174" s="268"/>
      <c r="O174" s="300"/>
      <c r="P174" s="108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</row>
    <row r="175" spans="1:38" ht="14.25" customHeight="1">
      <c r="A175" s="107"/>
      <c r="B175" s="108"/>
      <c r="C175" s="177"/>
      <c r="D175" s="177"/>
      <c r="E175" s="107"/>
      <c r="F175" s="107"/>
      <c r="G175" s="107"/>
      <c r="H175" s="107"/>
      <c r="I175" s="107"/>
      <c r="J175" s="113"/>
      <c r="K175" s="113"/>
      <c r="L175" s="114"/>
      <c r="M175" s="115"/>
      <c r="N175" s="268"/>
      <c r="O175" s="300"/>
      <c r="P175" s="108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</row>
    <row r="176" spans="1:38" ht="12.75" customHeight="1">
      <c r="A176" s="107"/>
      <c r="B176" s="108"/>
      <c r="C176" s="177"/>
      <c r="D176" s="177"/>
      <c r="E176" s="107"/>
      <c r="F176" s="107"/>
      <c r="G176" s="107"/>
      <c r="H176" s="107"/>
      <c r="I176" s="107"/>
      <c r="J176" s="113"/>
      <c r="K176" s="113"/>
      <c r="L176" s="114"/>
      <c r="M176" s="187"/>
      <c r="N176" s="113"/>
      <c r="O176" s="113"/>
      <c r="P176" s="108"/>
      <c r="R176" s="6"/>
      <c r="S176" s="1"/>
      <c r="T176" s="1"/>
      <c r="U176" s="1"/>
      <c r="V176" s="1"/>
      <c r="W176" s="1"/>
      <c r="X176" s="1"/>
      <c r="Y176" s="1"/>
    </row>
    <row r="177" spans="1:26" ht="12.75" customHeight="1">
      <c r="A177" s="144" t="s">
        <v>601</v>
      </c>
      <c r="B177" s="144"/>
      <c r="C177" s="144"/>
      <c r="D177" s="144"/>
      <c r="E177" s="41"/>
      <c r="F177" s="151" t="s">
        <v>603</v>
      </c>
      <c r="G177" s="62"/>
      <c r="H177" s="62"/>
      <c r="I177" s="62"/>
      <c r="J177" s="6"/>
      <c r="K177" s="167"/>
      <c r="L177" s="168"/>
      <c r="M177" s="6"/>
      <c r="N177" s="134"/>
      <c r="O177" s="189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0" t="s">
        <v>602</v>
      </c>
      <c r="B178" s="144"/>
      <c r="C178" s="144"/>
      <c r="D178" s="144"/>
      <c r="E178" s="6"/>
      <c r="F178" s="151" t="s">
        <v>606</v>
      </c>
      <c r="G178" s="6"/>
      <c r="H178" s="6" t="s">
        <v>634</v>
      </c>
      <c r="I178" s="6"/>
      <c r="J178" s="1"/>
      <c r="K178" s="6"/>
      <c r="L178" s="6"/>
      <c r="M178" s="6"/>
      <c r="N178" s="1"/>
      <c r="O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0"/>
      <c r="B179" s="144"/>
      <c r="C179" s="144"/>
      <c r="D179" s="144"/>
      <c r="E179" s="6"/>
      <c r="F179" s="151"/>
      <c r="G179" s="6"/>
      <c r="H179" s="6"/>
      <c r="I179" s="6"/>
      <c r="J179" s="1"/>
      <c r="K179" s="6"/>
      <c r="L179" s="6"/>
      <c r="M179" s="6"/>
      <c r="N179" s="1"/>
      <c r="O179" s="1"/>
      <c r="Q179" s="1"/>
      <c r="R179" s="62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0"/>
      <c r="B180" s="144"/>
      <c r="C180" s="144"/>
      <c r="D180" s="144"/>
      <c r="E180" s="6"/>
      <c r="F180" s="151"/>
      <c r="G180" s="62"/>
      <c r="H180" s="41"/>
      <c r="I180" s="62"/>
      <c r="J180" s="6"/>
      <c r="K180" s="167"/>
      <c r="L180" s="168"/>
      <c r="M180" s="6"/>
      <c r="N180" s="134"/>
      <c r="O180" s="169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0"/>
      <c r="B181" s="144"/>
      <c r="C181" s="144"/>
      <c r="D181" s="144"/>
      <c r="E181" s="6"/>
      <c r="F181" s="151"/>
      <c r="G181" s="62"/>
      <c r="H181" s="41"/>
      <c r="I181" s="62"/>
      <c r="J181" s="6"/>
      <c r="K181" s="167"/>
      <c r="L181" s="168"/>
      <c r="M181" s="6"/>
      <c r="N181" s="134"/>
      <c r="O181" s="169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0"/>
      <c r="B182" s="144"/>
      <c r="C182" s="144"/>
      <c r="D182" s="144"/>
      <c r="E182" s="6"/>
      <c r="F182" s="151"/>
      <c r="G182" s="62"/>
      <c r="H182" s="41"/>
      <c r="I182" s="62"/>
      <c r="J182" s="6"/>
      <c r="K182" s="167"/>
      <c r="L182" s="168"/>
      <c r="M182" s="6"/>
      <c r="N182" s="134"/>
      <c r="O182" s="169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0"/>
      <c r="B183" s="144"/>
      <c r="C183" s="144"/>
      <c r="D183" s="144"/>
      <c r="E183" s="6"/>
      <c r="F183" s="151"/>
      <c r="G183" s="62"/>
      <c r="H183" s="41"/>
      <c r="I183" s="62"/>
      <c r="J183" s="6"/>
      <c r="K183" s="167"/>
      <c r="L183" s="168"/>
      <c r="M183" s="6"/>
      <c r="N183" s="134"/>
      <c r="O183" s="169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0"/>
      <c r="B184" s="144"/>
      <c r="C184" s="144"/>
      <c r="D184" s="144"/>
      <c r="E184" s="6"/>
      <c r="F184" s="151"/>
      <c r="G184" s="62"/>
      <c r="H184" s="41"/>
      <c r="I184" s="62"/>
      <c r="J184" s="6"/>
      <c r="K184" s="167"/>
      <c r="L184" s="168"/>
      <c r="M184" s="6"/>
      <c r="N184" s="134"/>
      <c r="O184" s="169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0"/>
      <c r="B185" s="144"/>
      <c r="C185" s="144"/>
      <c r="D185" s="144"/>
      <c r="E185" s="6"/>
      <c r="F185" s="151"/>
      <c r="G185" s="62"/>
      <c r="H185" s="41"/>
      <c r="I185" s="62"/>
      <c r="J185" s="6"/>
      <c r="K185" s="167"/>
      <c r="L185" s="168"/>
      <c r="M185" s="6"/>
      <c r="N185" s="134"/>
      <c r="O185" s="169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62"/>
      <c r="B186" s="133"/>
      <c r="C186" s="133"/>
      <c r="D186" s="41"/>
      <c r="E186" s="62"/>
      <c r="F186" s="62"/>
      <c r="G186" s="62"/>
      <c r="H186" s="41"/>
      <c r="I186" s="62"/>
      <c r="J186" s="6"/>
      <c r="K186" s="167"/>
      <c r="L186" s="168"/>
      <c r="M186" s="6"/>
      <c r="N186" s="134"/>
      <c r="O186" s="169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38.25" customHeight="1">
      <c r="A187" s="41"/>
      <c r="B187" s="190" t="s">
        <v>635</v>
      </c>
      <c r="C187" s="190"/>
      <c r="D187" s="190"/>
      <c r="E187" s="190"/>
      <c r="F187" s="6"/>
      <c r="G187" s="6"/>
      <c r="H187" s="161"/>
      <c r="I187" s="6"/>
      <c r="J187" s="161"/>
      <c r="K187" s="162"/>
      <c r="L187" s="6"/>
      <c r="M187" s="6"/>
      <c r="N187" s="1"/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03" t="s">
        <v>16</v>
      </c>
      <c r="B188" s="104" t="s">
        <v>568</v>
      </c>
      <c r="C188" s="104"/>
      <c r="D188" s="105" t="s">
        <v>580</v>
      </c>
      <c r="E188" s="104" t="s">
        <v>581</v>
      </c>
      <c r="F188" s="104" t="s">
        <v>582</v>
      </c>
      <c r="G188" s="104" t="s">
        <v>636</v>
      </c>
      <c r="H188" s="104" t="s">
        <v>637</v>
      </c>
      <c r="I188" s="104" t="s">
        <v>585</v>
      </c>
      <c r="J188" s="191" t="s">
        <v>586</v>
      </c>
      <c r="K188" s="104" t="s">
        <v>587</v>
      </c>
      <c r="L188" s="104" t="s">
        <v>638</v>
      </c>
      <c r="M188" s="104" t="s">
        <v>590</v>
      </c>
      <c r="N188" s="105" t="s">
        <v>591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2">
        <v>1</v>
      </c>
      <c r="B189" s="193">
        <v>41579</v>
      </c>
      <c r="C189" s="193"/>
      <c r="D189" s="194" t="s">
        <v>639</v>
      </c>
      <c r="E189" s="195" t="s">
        <v>593</v>
      </c>
      <c r="F189" s="196">
        <v>82</v>
      </c>
      <c r="G189" s="195" t="s">
        <v>640</v>
      </c>
      <c r="H189" s="195">
        <v>100</v>
      </c>
      <c r="I189" s="197">
        <v>100</v>
      </c>
      <c r="J189" s="198" t="s">
        <v>641</v>
      </c>
      <c r="K189" s="199">
        <f t="shared" ref="K189:K241" si="135">H189-F189</f>
        <v>18</v>
      </c>
      <c r="L189" s="200">
        <f t="shared" ref="L189:L241" si="136">K189/F189</f>
        <v>0.21951219512195122</v>
      </c>
      <c r="M189" s="195" t="s">
        <v>597</v>
      </c>
      <c r="N189" s="201">
        <v>42657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2</v>
      </c>
      <c r="B190" s="193">
        <v>41794</v>
      </c>
      <c r="C190" s="193"/>
      <c r="D190" s="194" t="s">
        <v>642</v>
      </c>
      <c r="E190" s="195" t="s">
        <v>610</v>
      </c>
      <c r="F190" s="196">
        <v>257</v>
      </c>
      <c r="G190" s="195" t="s">
        <v>640</v>
      </c>
      <c r="H190" s="195">
        <v>300</v>
      </c>
      <c r="I190" s="197">
        <v>300</v>
      </c>
      <c r="J190" s="198" t="s">
        <v>641</v>
      </c>
      <c r="K190" s="199">
        <f t="shared" si="135"/>
        <v>43</v>
      </c>
      <c r="L190" s="200">
        <f t="shared" si="136"/>
        <v>0.16731517509727625</v>
      </c>
      <c r="M190" s="195" t="s">
        <v>597</v>
      </c>
      <c r="N190" s="201">
        <v>41822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2">
        <v>3</v>
      </c>
      <c r="B191" s="193">
        <v>41828</v>
      </c>
      <c r="C191" s="193"/>
      <c r="D191" s="194" t="s">
        <v>643</v>
      </c>
      <c r="E191" s="195" t="s">
        <v>610</v>
      </c>
      <c r="F191" s="196">
        <v>393</v>
      </c>
      <c r="G191" s="195" t="s">
        <v>640</v>
      </c>
      <c r="H191" s="195">
        <v>468</v>
      </c>
      <c r="I191" s="197">
        <v>468</v>
      </c>
      <c r="J191" s="198" t="s">
        <v>641</v>
      </c>
      <c r="K191" s="199">
        <f t="shared" si="135"/>
        <v>75</v>
      </c>
      <c r="L191" s="200">
        <f t="shared" si="136"/>
        <v>0.19083969465648856</v>
      </c>
      <c r="M191" s="195" t="s">
        <v>597</v>
      </c>
      <c r="N191" s="201">
        <v>41863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4</v>
      </c>
      <c r="B192" s="193">
        <v>41857</v>
      </c>
      <c r="C192" s="193"/>
      <c r="D192" s="194" t="s">
        <v>644</v>
      </c>
      <c r="E192" s="195" t="s">
        <v>610</v>
      </c>
      <c r="F192" s="196">
        <v>205</v>
      </c>
      <c r="G192" s="195" t="s">
        <v>640</v>
      </c>
      <c r="H192" s="195">
        <v>275</v>
      </c>
      <c r="I192" s="197">
        <v>250</v>
      </c>
      <c r="J192" s="198" t="s">
        <v>641</v>
      </c>
      <c r="K192" s="199">
        <f t="shared" si="135"/>
        <v>70</v>
      </c>
      <c r="L192" s="200">
        <f t="shared" si="136"/>
        <v>0.34146341463414637</v>
      </c>
      <c r="M192" s="195" t="s">
        <v>597</v>
      </c>
      <c r="N192" s="201">
        <v>41962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2">
        <v>5</v>
      </c>
      <c r="B193" s="193">
        <v>41886</v>
      </c>
      <c r="C193" s="193"/>
      <c r="D193" s="194" t="s">
        <v>645</v>
      </c>
      <c r="E193" s="195" t="s">
        <v>610</v>
      </c>
      <c r="F193" s="196">
        <v>162</v>
      </c>
      <c r="G193" s="195" t="s">
        <v>640</v>
      </c>
      <c r="H193" s="195">
        <v>190</v>
      </c>
      <c r="I193" s="197">
        <v>190</v>
      </c>
      <c r="J193" s="198" t="s">
        <v>641</v>
      </c>
      <c r="K193" s="199">
        <f t="shared" si="135"/>
        <v>28</v>
      </c>
      <c r="L193" s="200">
        <f t="shared" si="136"/>
        <v>0.1728395061728395</v>
      </c>
      <c r="M193" s="195" t="s">
        <v>597</v>
      </c>
      <c r="N193" s="201">
        <v>42006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2">
        <v>6</v>
      </c>
      <c r="B194" s="193">
        <v>41886</v>
      </c>
      <c r="C194" s="193"/>
      <c r="D194" s="194" t="s">
        <v>646</v>
      </c>
      <c r="E194" s="195" t="s">
        <v>610</v>
      </c>
      <c r="F194" s="196">
        <v>75</v>
      </c>
      <c r="G194" s="195" t="s">
        <v>640</v>
      </c>
      <c r="H194" s="195">
        <v>91.5</v>
      </c>
      <c r="I194" s="197" t="s">
        <v>631</v>
      </c>
      <c r="J194" s="198" t="s">
        <v>647</v>
      </c>
      <c r="K194" s="199">
        <f t="shared" si="135"/>
        <v>16.5</v>
      </c>
      <c r="L194" s="200">
        <f t="shared" si="136"/>
        <v>0.22</v>
      </c>
      <c r="M194" s="195" t="s">
        <v>597</v>
      </c>
      <c r="N194" s="201">
        <v>41954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7</v>
      </c>
      <c r="B195" s="193">
        <v>41913</v>
      </c>
      <c r="C195" s="193"/>
      <c r="D195" s="194" t="s">
        <v>648</v>
      </c>
      <c r="E195" s="195" t="s">
        <v>610</v>
      </c>
      <c r="F195" s="196">
        <v>850</v>
      </c>
      <c r="G195" s="195" t="s">
        <v>640</v>
      </c>
      <c r="H195" s="195">
        <v>982.5</v>
      </c>
      <c r="I195" s="197">
        <v>1050</v>
      </c>
      <c r="J195" s="198" t="s">
        <v>649</v>
      </c>
      <c r="K195" s="199">
        <f t="shared" si="135"/>
        <v>132.5</v>
      </c>
      <c r="L195" s="200">
        <f t="shared" si="136"/>
        <v>0.15588235294117647</v>
      </c>
      <c r="M195" s="195" t="s">
        <v>597</v>
      </c>
      <c r="N195" s="201">
        <v>42039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8</v>
      </c>
      <c r="B196" s="193">
        <v>41913</v>
      </c>
      <c r="C196" s="193"/>
      <c r="D196" s="194" t="s">
        <v>650</v>
      </c>
      <c r="E196" s="195" t="s">
        <v>610</v>
      </c>
      <c r="F196" s="196">
        <v>475</v>
      </c>
      <c r="G196" s="195" t="s">
        <v>640</v>
      </c>
      <c r="H196" s="195">
        <v>515</v>
      </c>
      <c r="I196" s="197">
        <v>600</v>
      </c>
      <c r="J196" s="198" t="s">
        <v>651</v>
      </c>
      <c r="K196" s="199">
        <f t="shared" si="135"/>
        <v>40</v>
      </c>
      <c r="L196" s="200">
        <f t="shared" si="136"/>
        <v>8.4210526315789472E-2</v>
      </c>
      <c r="M196" s="195" t="s">
        <v>597</v>
      </c>
      <c r="N196" s="201">
        <v>41939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9</v>
      </c>
      <c r="B197" s="193">
        <v>41913</v>
      </c>
      <c r="C197" s="193"/>
      <c r="D197" s="194" t="s">
        <v>652</v>
      </c>
      <c r="E197" s="195" t="s">
        <v>610</v>
      </c>
      <c r="F197" s="196">
        <v>86</v>
      </c>
      <c r="G197" s="195" t="s">
        <v>640</v>
      </c>
      <c r="H197" s="195">
        <v>99</v>
      </c>
      <c r="I197" s="197">
        <v>140</v>
      </c>
      <c r="J197" s="198" t="s">
        <v>653</v>
      </c>
      <c r="K197" s="199">
        <f t="shared" si="135"/>
        <v>13</v>
      </c>
      <c r="L197" s="200">
        <f t="shared" si="136"/>
        <v>0.15116279069767441</v>
      </c>
      <c r="M197" s="195" t="s">
        <v>597</v>
      </c>
      <c r="N197" s="201">
        <v>41939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2">
        <v>10</v>
      </c>
      <c r="B198" s="193">
        <v>41926</v>
      </c>
      <c r="C198" s="193"/>
      <c r="D198" s="194" t="s">
        <v>654</v>
      </c>
      <c r="E198" s="195" t="s">
        <v>610</v>
      </c>
      <c r="F198" s="196">
        <v>496.6</v>
      </c>
      <c r="G198" s="195" t="s">
        <v>640</v>
      </c>
      <c r="H198" s="195">
        <v>621</v>
      </c>
      <c r="I198" s="197">
        <v>580</v>
      </c>
      <c r="J198" s="198" t="s">
        <v>641</v>
      </c>
      <c r="K198" s="199">
        <f t="shared" si="135"/>
        <v>124.39999999999998</v>
      </c>
      <c r="L198" s="200">
        <f t="shared" si="136"/>
        <v>0.25050342327829234</v>
      </c>
      <c r="M198" s="195" t="s">
        <v>597</v>
      </c>
      <c r="N198" s="201">
        <v>42605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2">
        <v>11</v>
      </c>
      <c r="B199" s="193">
        <v>41926</v>
      </c>
      <c r="C199" s="193"/>
      <c r="D199" s="194" t="s">
        <v>655</v>
      </c>
      <c r="E199" s="195" t="s">
        <v>610</v>
      </c>
      <c r="F199" s="196">
        <v>2481.9</v>
      </c>
      <c r="G199" s="195" t="s">
        <v>640</v>
      </c>
      <c r="H199" s="195">
        <v>2840</v>
      </c>
      <c r="I199" s="197">
        <v>2870</v>
      </c>
      <c r="J199" s="198" t="s">
        <v>656</v>
      </c>
      <c r="K199" s="199">
        <f t="shared" si="135"/>
        <v>358.09999999999991</v>
      </c>
      <c r="L199" s="200">
        <f t="shared" si="136"/>
        <v>0.14428462065353154</v>
      </c>
      <c r="M199" s="195" t="s">
        <v>597</v>
      </c>
      <c r="N199" s="201">
        <v>42017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2">
        <v>12</v>
      </c>
      <c r="B200" s="193">
        <v>41928</v>
      </c>
      <c r="C200" s="193"/>
      <c r="D200" s="194" t="s">
        <v>657</v>
      </c>
      <c r="E200" s="195" t="s">
        <v>610</v>
      </c>
      <c r="F200" s="196">
        <v>84.5</v>
      </c>
      <c r="G200" s="195" t="s">
        <v>640</v>
      </c>
      <c r="H200" s="195">
        <v>93</v>
      </c>
      <c r="I200" s="197">
        <v>110</v>
      </c>
      <c r="J200" s="198" t="s">
        <v>658</v>
      </c>
      <c r="K200" s="199">
        <f t="shared" si="135"/>
        <v>8.5</v>
      </c>
      <c r="L200" s="200">
        <f t="shared" si="136"/>
        <v>0.10059171597633136</v>
      </c>
      <c r="M200" s="195" t="s">
        <v>597</v>
      </c>
      <c r="N200" s="201">
        <v>41939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2">
        <v>13</v>
      </c>
      <c r="B201" s="193">
        <v>41928</v>
      </c>
      <c r="C201" s="193"/>
      <c r="D201" s="194" t="s">
        <v>659</v>
      </c>
      <c r="E201" s="195" t="s">
        <v>610</v>
      </c>
      <c r="F201" s="196">
        <v>401</v>
      </c>
      <c r="G201" s="195" t="s">
        <v>640</v>
      </c>
      <c r="H201" s="195">
        <v>428</v>
      </c>
      <c r="I201" s="197">
        <v>450</v>
      </c>
      <c r="J201" s="198" t="s">
        <v>660</v>
      </c>
      <c r="K201" s="199">
        <f t="shared" si="135"/>
        <v>27</v>
      </c>
      <c r="L201" s="200">
        <f t="shared" si="136"/>
        <v>6.7331670822942641E-2</v>
      </c>
      <c r="M201" s="195" t="s">
        <v>597</v>
      </c>
      <c r="N201" s="201">
        <v>42020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14</v>
      </c>
      <c r="B202" s="193">
        <v>41928</v>
      </c>
      <c r="C202" s="193"/>
      <c r="D202" s="194" t="s">
        <v>661</v>
      </c>
      <c r="E202" s="195" t="s">
        <v>610</v>
      </c>
      <c r="F202" s="196">
        <v>101</v>
      </c>
      <c r="G202" s="195" t="s">
        <v>640</v>
      </c>
      <c r="H202" s="195">
        <v>112</v>
      </c>
      <c r="I202" s="197">
        <v>120</v>
      </c>
      <c r="J202" s="198" t="s">
        <v>662</v>
      </c>
      <c r="K202" s="199">
        <f t="shared" si="135"/>
        <v>11</v>
      </c>
      <c r="L202" s="200">
        <f t="shared" si="136"/>
        <v>0.10891089108910891</v>
      </c>
      <c r="M202" s="195" t="s">
        <v>597</v>
      </c>
      <c r="N202" s="201">
        <v>41939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2">
        <v>15</v>
      </c>
      <c r="B203" s="193">
        <v>41954</v>
      </c>
      <c r="C203" s="193"/>
      <c r="D203" s="194" t="s">
        <v>663</v>
      </c>
      <c r="E203" s="195" t="s">
        <v>610</v>
      </c>
      <c r="F203" s="196">
        <v>59</v>
      </c>
      <c r="G203" s="195" t="s">
        <v>640</v>
      </c>
      <c r="H203" s="195">
        <v>76</v>
      </c>
      <c r="I203" s="197">
        <v>76</v>
      </c>
      <c r="J203" s="198" t="s">
        <v>641</v>
      </c>
      <c r="K203" s="199">
        <f t="shared" si="135"/>
        <v>17</v>
      </c>
      <c r="L203" s="200">
        <f t="shared" si="136"/>
        <v>0.28813559322033899</v>
      </c>
      <c r="M203" s="195" t="s">
        <v>597</v>
      </c>
      <c r="N203" s="201">
        <v>43032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16</v>
      </c>
      <c r="B204" s="193">
        <v>41954</v>
      </c>
      <c r="C204" s="193"/>
      <c r="D204" s="194" t="s">
        <v>652</v>
      </c>
      <c r="E204" s="195" t="s">
        <v>610</v>
      </c>
      <c r="F204" s="196">
        <v>99</v>
      </c>
      <c r="G204" s="195" t="s">
        <v>640</v>
      </c>
      <c r="H204" s="195">
        <v>120</v>
      </c>
      <c r="I204" s="197">
        <v>120</v>
      </c>
      <c r="J204" s="198" t="s">
        <v>622</v>
      </c>
      <c r="K204" s="199">
        <f t="shared" si="135"/>
        <v>21</v>
      </c>
      <c r="L204" s="200">
        <f t="shared" si="136"/>
        <v>0.21212121212121213</v>
      </c>
      <c r="M204" s="195" t="s">
        <v>597</v>
      </c>
      <c r="N204" s="201">
        <v>41960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17</v>
      </c>
      <c r="B205" s="193">
        <v>41956</v>
      </c>
      <c r="C205" s="193"/>
      <c r="D205" s="194" t="s">
        <v>664</v>
      </c>
      <c r="E205" s="195" t="s">
        <v>610</v>
      </c>
      <c r="F205" s="196">
        <v>22</v>
      </c>
      <c r="G205" s="195" t="s">
        <v>640</v>
      </c>
      <c r="H205" s="195">
        <v>33.549999999999997</v>
      </c>
      <c r="I205" s="197">
        <v>32</v>
      </c>
      <c r="J205" s="198" t="s">
        <v>665</v>
      </c>
      <c r="K205" s="199">
        <f t="shared" si="135"/>
        <v>11.549999999999997</v>
      </c>
      <c r="L205" s="200">
        <f t="shared" si="136"/>
        <v>0.52499999999999991</v>
      </c>
      <c r="M205" s="195" t="s">
        <v>597</v>
      </c>
      <c r="N205" s="201">
        <v>42188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18</v>
      </c>
      <c r="B206" s="193">
        <v>41976</v>
      </c>
      <c r="C206" s="193"/>
      <c r="D206" s="194" t="s">
        <v>666</v>
      </c>
      <c r="E206" s="195" t="s">
        <v>610</v>
      </c>
      <c r="F206" s="196">
        <v>440</v>
      </c>
      <c r="G206" s="195" t="s">
        <v>640</v>
      </c>
      <c r="H206" s="195">
        <v>520</v>
      </c>
      <c r="I206" s="197">
        <v>520</v>
      </c>
      <c r="J206" s="198" t="s">
        <v>667</v>
      </c>
      <c r="K206" s="199">
        <f t="shared" si="135"/>
        <v>80</v>
      </c>
      <c r="L206" s="200">
        <f t="shared" si="136"/>
        <v>0.18181818181818182</v>
      </c>
      <c r="M206" s="195" t="s">
        <v>597</v>
      </c>
      <c r="N206" s="201">
        <v>42208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19</v>
      </c>
      <c r="B207" s="193">
        <v>41976</v>
      </c>
      <c r="C207" s="193"/>
      <c r="D207" s="194" t="s">
        <v>668</v>
      </c>
      <c r="E207" s="195" t="s">
        <v>610</v>
      </c>
      <c r="F207" s="196">
        <v>360</v>
      </c>
      <c r="G207" s="195" t="s">
        <v>640</v>
      </c>
      <c r="H207" s="195">
        <v>427</v>
      </c>
      <c r="I207" s="197">
        <v>425</v>
      </c>
      <c r="J207" s="198" t="s">
        <v>669</v>
      </c>
      <c r="K207" s="199">
        <f t="shared" si="135"/>
        <v>67</v>
      </c>
      <c r="L207" s="200">
        <f t="shared" si="136"/>
        <v>0.18611111111111112</v>
      </c>
      <c r="M207" s="195" t="s">
        <v>597</v>
      </c>
      <c r="N207" s="201">
        <v>42058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2">
        <v>20</v>
      </c>
      <c r="B208" s="193">
        <v>42012</v>
      </c>
      <c r="C208" s="193"/>
      <c r="D208" s="194" t="s">
        <v>670</v>
      </c>
      <c r="E208" s="195" t="s">
        <v>610</v>
      </c>
      <c r="F208" s="196">
        <v>360</v>
      </c>
      <c r="G208" s="195" t="s">
        <v>640</v>
      </c>
      <c r="H208" s="195">
        <v>455</v>
      </c>
      <c r="I208" s="197">
        <v>420</v>
      </c>
      <c r="J208" s="198" t="s">
        <v>671</v>
      </c>
      <c r="K208" s="199">
        <f t="shared" si="135"/>
        <v>95</v>
      </c>
      <c r="L208" s="200">
        <f t="shared" si="136"/>
        <v>0.2638888888888889</v>
      </c>
      <c r="M208" s="195" t="s">
        <v>597</v>
      </c>
      <c r="N208" s="201">
        <v>42024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21</v>
      </c>
      <c r="B209" s="193">
        <v>42012</v>
      </c>
      <c r="C209" s="193"/>
      <c r="D209" s="194" t="s">
        <v>672</v>
      </c>
      <c r="E209" s="195" t="s">
        <v>610</v>
      </c>
      <c r="F209" s="196">
        <v>130</v>
      </c>
      <c r="G209" s="195"/>
      <c r="H209" s="195">
        <v>175.5</v>
      </c>
      <c r="I209" s="197">
        <v>165</v>
      </c>
      <c r="J209" s="198" t="s">
        <v>673</v>
      </c>
      <c r="K209" s="199">
        <f t="shared" si="135"/>
        <v>45.5</v>
      </c>
      <c r="L209" s="200">
        <f t="shared" si="136"/>
        <v>0.35</v>
      </c>
      <c r="M209" s="195" t="s">
        <v>597</v>
      </c>
      <c r="N209" s="201">
        <v>43088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22</v>
      </c>
      <c r="B210" s="193">
        <v>42040</v>
      </c>
      <c r="C210" s="193"/>
      <c r="D210" s="194" t="s">
        <v>405</v>
      </c>
      <c r="E210" s="195" t="s">
        <v>593</v>
      </c>
      <c r="F210" s="196">
        <v>98</v>
      </c>
      <c r="G210" s="195"/>
      <c r="H210" s="195">
        <v>120</v>
      </c>
      <c r="I210" s="197">
        <v>120</v>
      </c>
      <c r="J210" s="198" t="s">
        <v>641</v>
      </c>
      <c r="K210" s="199">
        <f t="shared" si="135"/>
        <v>22</v>
      </c>
      <c r="L210" s="200">
        <f t="shared" si="136"/>
        <v>0.22448979591836735</v>
      </c>
      <c r="M210" s="195" t="s">
        <v>597</v>
      </c>
      <c r="N210" s="201">
        <v>42753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23</v>
      </c>
      <c r="B211" s="193">
        <v>42040</v>
      </c>
      <c r="C211" s="193"/>
      <c r="D211" s="194" t="s">
        <v>674</v>
      </c>
      <c r="E211" s="195" t="s">
        <v>593</v>
      </c>
      <c r="F211" s="196">
        <v>196</v>
      </c>
      <c r="G211" s="195"/>
      <c r="H211" s="195">
        <v>262</v>
      </c>
      <c r="I211" s="197">
        <v>255</v>
      </c>
      <c r="J211" s="198" t="s">
        <v>641</v>
      </c>
      <c r="K211" s="199">
        <f t="shared" si="135"/>
        <v>66</v>
      </c>
      <c r="L211" s="200">
        <f t="shared" si="136"/>
        <v>0.33673469387755101</v>
      </c>
      <c r="M211" s="195" t="s">
        <v>597</v>
      </c>
      <c r="N211" s="201">
        <v>42599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2">
        <v>24</v>
      </c>
      <c r="B212" s="203">
        <v>42067</v>
      </c>
      <c r="C212" s="203"/>
      <c r="D212" s="204" t="s">
        <v>404</v>
      </c>
      <c r="E212" s="205" t="s">
        <v>593</v>
      </c>
      <c r="F212" s="206">
        <v>235</v>
      </c>
      <c r="G212" s="206"/>
      <c r="H212" s="207">
        <v>77</v>
      </c>
      <c r="I212" s="207" t="s">
        <v>675</v>
      </c>
      <c r="J212" s="208" t="s">
        <v>676</v>
      </c>
      <c r="K212" s="209">
        <f t="shared" si="135"/>
        <v>-158</v>
      </c>
      <c r="L212" s="210">
        <f t="shared" si="136"/>
        <v>-0.67234042553191486</v>
      </c>
      <c r="M212" s="206" t="s">
        <v>611</v>
      </c>
      <c r="N212" s="203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2">
        <v>25</v>
      </c>
      <c r="B213" s="193">
        <v>42067</v>
      </c>
      <c r="C213" s="193"/>
      <c r="D213" s="194" t="s">
        <v>677</v>
      </c>
      <c r="E213" s="195" t="s">
        <v>593</v>
      </c>
      <c r="F213" s="196">
        <v>185</v>
      </c>
      <c r="G213" s="195"/>
      <c r="H213" s="195">
        <v>224</v>
      </c>
      <c r="I213" s="197" t="s">
        <v>678</v>
      </c>
      <c r="J213" s="198" t="s">
        <v>641</v>
      </c>
      <c r="K213" s="199">
        <f t="shared" si="135"/>
        <v>39</v>
      </c>
      <c r="L213" s="200">
        <f t="shared" si="136"/>
        <v>0.21081081081081082</v>
      </c>
      <c r="M213" s="195" t="s">
        <v>597</v>
      </c>
      <c r="N213" s="201">
        <v>42647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2">
        <v>26</v>
      </c>
      <c r="B214" s="203">
        <v>42090</v>
      </c>
      <c r="C214" s="203"/>
      <c r="D214" s="211" t="s">
        <v>679</v>
      </c>
      <c r="E214" s="206" t="s">
        <v>593</v>
      </c>
      <c r="F214" s="206">
        <v>49.5</v>
      </c>
      <c r="G214" s="207"/>
      <c r="H214" s="207">
        <v>15.85</v>
      </c>
      <c r="I214" s="207">
        <v>67</v>
      </c>
      <c r="J214" s="208" t="s">
        <v>680</v>
      </c>
      <c r="K214" s="207">
        <f t="shared" si="135"/>
        <v>-33.65</v>
      </c>
      <c r="L214" s="212">
        <f t="shared" si="136"/>
        <v>-0.67979797979797973</v>
      </c>
      <c r="M214" s="206" t="s">
        <v>611</v>
      </c>
      <c r="N214" s="213">
        <v>43627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27</v>
      </c>
      <c r="B215" s="193">
        <v>42093</v>
      </c>
      <c r="C215" s="193"/>
      <c r="D215" s="194" t="s">
        <v>681</v>
      </c>
      <c r="E215" s="195" t="s">
        <v>593</v>
      </c>
      <c r="F215" s="196">
        <v>183.5</v>
      </c>
      <c r="G215" s="195"/>
      <c r="H215" s="195">
        <v>219</v>
      </c>
      <c r="I215" s="197">
        <v>218</v>
      </c>
      <c r="J215" s="198" t="s">
        <v>682</v>
      </c>
      <c r="K215" s="199">
        <f t="shared" si="135"/>
        <v>35.5</v>
      </c>
      <c r="L215" s="200">
        <f t="shared" si="136"/>
        <v>0.19346049046321526</v>
      </c>
      <c r="M215" s="195" t="s">
        <v>597</v>
      </c>
      <c r="N215" s="201">
        <v>42103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28</v>
      </c>
      <c r="B216" s="193">
        <v>42114</v>
      </c>
      <c r="C216" s="193"/>
      <c r="D216" s="194" t="s">
        <v>683</v>
      </c>
      <c r="E216" s="195" t="s">
        <v>593</v>
      </c>
      <c r="F216" s="196">
        <f>(227+237)/2</f>
        <v>232</v>
      </c>
      <c r="G216" s="195"/>
      <c r="H216" s="195">
        <v>298</v>
      </c>
      <c r="I216" s="197">
        <v>298</v>
      </c>
      <c r="J216" s="198" t="s">
        <v>641</v>
      </c>
      <c r="K216" s="199">
        <f t="shared" si="135"/>
        <v>66</v>
      </c>
      <c r="L216" s="200">
        <f t="shared" si="136"/>
        <v>0.28448275862068967</v>
      </c>
      <c r="M216" s="195" t="s">
        <v>597</v>
      </c>
      <c r="N216" s="201">
        <v>42823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2">
        <v>29</v>
      </c>
      <c r="B217" s="193">
        <v>42128</v>
      </c>
      <c r="C217" s="193"/>
      <c r="D217" s="194" t="s">
        <v>684</v>
      </c>
      <c r="E217" s="195" t="s">
        <v>610</v>
      </c>
      <c r="F217" s="196">
        <v>385</v>
      </c>
      <c r="G217" s="195"/>
      <c r="H217" s="195">
        <f>212.5+331</f>
        <v>543.5</v>
      </c>
      <c r="I217" s="197">
        <v>510</v>
      </c>
      <c r="J217" s="198" t="s">
        <v>685</v>
      </c>
      <c r="K217" s="199">
        <f t="shared" si="135"/>
        <v>158.5</v>
      </c>
      <c r="L217" s="200">
        <f t="shared" si="136"/>
        <v>0.41168831168831171</v>
      </c>
      <c r="M217" s="195" t="s">
        <v>597</v>
      </c>
      <c r="N217" s="201">
        <v>42235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30</v>
      </c>
      <c r="B218" s="193">
        <v>42128</v>
      </c>
      <c r="C218" s="193"/>
      <c r="D218" s="194" t="s">
        <v>686</v>
      </c>
      <c r="E218" s="195" t="s">
        <v>610</v>
      </c>
      <c r="F218" s="196">
        <v>115.5</v>
      </c>
      <c r="G218" s="195"/>
      <c r="H218" s="195">
        <v>146</v>
      </c>
      <c r="I218" s="197">
        <v>142</v>
      </c>
      <c r="J218" s="198" t="s">
        <v>687</v>
      </c>
      <c r="K218" s="199">
        <f t="shared" si="135"/>
        <v>30.5</v>
      </c>
      <c r="L218" s="200">
        <f t="shared" si="136"/>
        <v>0.26406926406926406</v>
      </c>
      <c r="M218" s="195" t="s">
        <v>597</v>
      </c>
      <c r="N218" s="201">
        <v>42202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31</v>
      </c>
      <c r="B219" s="193">
        <v>42151</v>
      </c>
      <c r="C219" s="193"/>
      <c r="D219" s="194" t="s">
        <v>542</v>
      </c>
      <c r="E219" s="195" t="s">
        <v>610</v>
      </c>
      <c r="F219" s="196">
        <v>237.5</v>
      </c>
      <c r="G219" s="195"/>
      <c r="H219" s="195">
        <v>279.5</v>
      </c>
      <c r="I219" s="197">
        <v>278</v>
      </c>
      <c r="J219" s="198" t="s">
        <v>641</v>
      </c>
      <c r="K219" s="199">
        <f t="shared" si="135"/>
        <v>42</v>
      </c>
      <c r="L219" s="200">
        <f t="shared" si="136"/>
        <v>0.17684210526315788</v>
      </c>
      <c r="M219" s="195" t="s">
        <v>597</v>
      </c>
      <c r="N219" s="201">
        <v>42222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32</v>
      </c>
      <c r="B220" s="193">
        <v>42174</v>
      </c>
      <c r="C220" s="193"/>
      <c r="D220" s="194" t="s">
        <v>659</v>
      </c>
      <c r="E220" s="195" t="s">
        <v>593</v>
      </c>
      <c r="F220" s="196">
        <v>340</v>
      </c>
      <c r="G220" s="195"/>
      <c r="H220" s="195">
        <v>448</v>
      </c>
      <c r="I220" s="197">
        <v>448</v>
      </c>
      <c r="J220" s="198" t="s">
        <v>641</v>
      </c>
      <c r="K220" s="199">
        <f t="shared" si="135"/>
        <v>108</v>
      </c>
      <c r="L220" s="200">
        <f t="shared" si="136"/>
        <v>0.31764705882352939</v>
      </c>
      <c r="M220" s="195" t="s">
        <v>597</v>
      </c>
      <c r="N220" s="201">
        <v>43018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33</v>
      </c>
      <c r="B221" s="193">
        <v>42191</v>
      </c>
      <c r="C221" s="193"/>
      <c r="D221" s="194" t="s">
        <v>688</v>
      </c>
      <c r="E221" s="195" t="s">
        <v>593</v>
      </c>
      <c r="F221" s="196">
        <v>390</v>
      </c>
      <c r="G221" s="195"/>
      <c r="H221" s="195">
        <v>460</v>
      </c>
      <c r="I221" s="197">
        <v>460</v>
      </c>
      <c r="J221" s="198" t="s">
        <v>641</v>
      </c>
      <c r="K221" s="199">
        <f t="shared" si="135"/>
        <v>70</v>
      </c>
      <c r="L221" s="200">
        <f t="shared" si="136"/>
        <v>0.17948717948717949</v>
      </c>
      <c r="M221" s="195" t="s">
        <v>597</v>
      </c>
      <c r="N221" s="201">
        <v>42478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2">
        <v>34</v>
      </c>
      <c r="B222" s="203">
        <v>42195</v>
      </c>
      <c r="C222" s="203"/>
      <c r="D222" s="204" t="s">
        <v>689</v>
      </c>
      <c r="E222" s="205" t="s">
        <v>593</v>
      </c>
      <c r="F222" s="206">
        <v>122.5</v>
      </c>
      <c r="G222" s="206"/>
      <c r="H222" s="207">
        <v>61</v>
      </c>
      <c r="I222" s="207">
        <v>172</v>
      </c>
      <c r="J222" s="208" t="s">
        <v>690</v>
      </c>
      <c r="K222" s="209">
        <f t="shared" si="135"/>
        <v>-61.5</v>
      </c>
      <c r="L222" s="210">
        <f t="shared" si="136"/>
        <v>-0.50204081632653064</v>
      </c>
      <c r="M222" s="206" t="s">
        <v>611</v>
      </c>
      <c r="N222" s="203">
        <v>43333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2">
        <v>35</v>
      </c>
      <c r="B223" s="193">
        <v>42219</v>
      </c>
      <c r="C223" s="193"/>
      <c r="D223" s="194" t="s">
        <v>691</v>
      </c>
      <c r="E223" s="195" t="s">
        <v>593</v>
      </c>
      <c r="F223" s="196">
        <v>297.5</v>
      </c>
      <c r="G223" s="195"/>
      <c r="H223" s="195">
        <v>350</v>
      </c>
      <c r="I223" s="197">
        <v>360</v>
      </c>
      <c r="J223" s="198" t="s">
        <v>692</v>
      </c>
      <c r="K223" s="199">
        <f t="shared" si="135"/>
        <v>52.5</v>
      </c>
      <c r="L223" s="200">
        <f t="shared" si="136"/>
        <v>0.17647058823529413</v>
      </c>
      <c r="M223" s="195" t="s">
        <v>597</v>
      </c>
      <c r="N223" s="201">
        <v>42232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36</v>
      </c>
      <c r="B224" s="193">
        <v>42219</v>
      </c>
      <c r="C224" s="193"/>
      <c r="D224" s="194" t="s">
        <v>693</v>
      </c>
      <c r="E224" s="195" t="s">
        <v>593</v>
      </c>
      <c r="F224" s="196">
        <v>115.5</v>
      </c>
      <c r="G224" s="195"/>
      <c r="H224" s="195">
        <v>149</v>
      </c>
      <c r="I224" s="197">
        <v>140</v>
      </c>
      <c r="J224" s="198" t="s">
        <v>694</v>
      </c>
      <c r="K224" s="199">
        <f t="shared" si="135"/>
        <v>33.5</v>
      </c>
      <c r="L224" s="200">
        <f t="shared" si="136"/>
        <v>0.29004329004329005</v>
      </c>
      <c r="M224" s="195" t="s">
        <v>597</v>
      </c>
      <c r="N224" s="201">
        <v>42740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2">
        <v>37</v>
      </c>
      <c r="B225" s="193">
        <v>42251</v>
      </c>
      <c r="C225" s="193"/>
      <c r="D225" s="194" t="s">
        <v>542</v>
      </c>
      <c r="E225" s="195" t="s">
        <v>593</v>
      </c>
      <c r="F225" s="196">
        <v>226</v>
      </c>
      <c r="G225" s="195"/>
      <c r="H225" s="195">
        <v>292</v>
      </c>
      <c r="I225" s="197">
        <v>292</v>
      </c>
      <c r="J225" s="198" t="s">
        <v>695</v>
      </c>
      <c r="K225" s="199">
        <f t="shared" si="135"/>
        <v>66</v>
      </c>
      <c r="L225" s="200">
        <f t="shared" si="136"/>
        <v>0.29203539823008851</v>
      </c>
      <c r="M225" s="195" t="s">
        <v>597</v>
      </c>
      <c r="N225" s="201">
        <v>42286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2">
        <v>38</v>
      </c>
      <c r="B226" s="193">
        <v>42254</v>
      </c>
      <c r="C226" s="193"/>
      <c r="D226" s="194" t="s">
        <v>683</v>
      </c>
      <c r="E226" s="195" t="s">
        <v>593</v>
      </c>
      <c r="F226" s="196">
        <v>232.5</v>
      </c>
      <c r="G226" s="195"/>
      <c r="H226" s="195">
        <v>312.5</v>
      </c>
      <c r="I226" s="197">
        <v>310</v>
      </c>
      <c r="J226" s="198" t="s">
        <v>641</v>
      </c>
      <c r="K226" s="199">
        <f t="shared" si="135"/>
        <v>80</v>
      </c>
      <c r="L226" s="200">
        <f t="shared" si="136"/>
        <v>0.34408602150537637</v>
      </c>
      <c r="M226" s="195" t="s">
        <v>597</v>
      </c>
      <c r="N226" s="201">
        <v>42823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2">
        <v>39</v>
      </c>
      <c r="B227" s="193">
        <v>42268</v>
      </c>
      <c r="C227" s="193"/>
      <c r="D227" s="194" t="s">
        <v>696</v>
      </c>
      <c r="E227" s="195" t="s">
        <v>593</v>
      </c>
      <c r="F227" s="196">
        <v>196.5</v>
      </c>
      <c r="G227" s="195"/>
      <c r="H227" s="195">
        <v>238</v>
      </c>
      <c r="I227" s="197">
        <v>238</v>
      </c>
      <c r="J227" s="198" t="s">
        <v>695</v>
      </c>
      <c r="K227" s="199">
        <f t="shared" si="135"/>
        <v>41.5</v>
      </c>
      <c r="L227" s="200">
        <f t="shared" si="136"/>
        <v>0.21119592875318066</v>
      </c>
      <c r="M227" s="195" t="s">
        <v>597</v>
      </c>
      <c r="N227" s="201">
        <v>42291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2">
        <v>40</v>
      </c>
      <c r="B228" s="193">
        <v>42271</v>
      </c>
      <c r="C228" s="193"/>
      <c r="D228" s="194" t="s">
        <v>639</v>
      </c>
      <c r="E228" s="195" t="s">
        <v>593</v>
      </c>
      <c r="F228" s="196">
        <v>65</v>
      </c>
      <c r="G228" s="195"/>
      <c r="H228" s="195">
        <v>82</v>
      </c>
      <c r="I228" s="197">
        <v>82</v>
      </c>
      <c r="J228" s="198" t="s">
        <v>695</v>
      </c>
      <c r="K228" s="199">
        <f t="shared" si="135"/>
        <v>17</v>
      </c>
      <c r="L228" s="200">
        <f t="shared" si="136"/>
        <v>0.26153846153846155</v>
      </c>
      <c r="M228" s="195" t="s">
        <v>597</v>
      </c>
      <c r="N228" s="201">
        <v>42578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2">
        <v>41</v>
      </c>
      <c r="B229" s="193">
        <v>42291</v>
      </c>
      <c r="C229" s="193"/>
      <c r="D229" s="194" t="s">
        <v>697</v>
      </c>
      <c r="E229" s="195" t="s">
        <v>593</v>
      </c>
      <c r="F229" s="196">
        <v>144</v>
      </c>
      <c r="G229" s="195"/>
      <c r="H229" s="195">
        <v>182.5</v>
      </c>
      <c r="I229" s="197">
        <v>181</v>
      </c>
      <c r="J229" s="198" t="s">
        <v>695</v>
      </c>
      <c r="K229" s="199">
        <f t="shared" si="135"/>
        <v>38.5</v>
      </c>
      <c r="L229" s="200">
        <f t="shared" si="136"/>
        <v>0.2673611111111111</v>
      </c>
      <c r="M229" s="195" t="s">
        <v>597</v>
      </c>
      <c r="N229" s="201">
        <v>42817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2">
        <v>42</v>
      </c>
      <c r="B230" s="193">
        <v>42291</v>
      </c>
      <c r="C230" s="193"/>
      <c r="D230" s="194" t="s">
        <v>698</v>
      </c>
      <c r="E230" s="195" t="s">
        <v>593</v>
      </c>
      <c r="F230" s="196">
        <v>264</v>
      </c>
      <c r="G230" s="195"/>
      <c r="H230" s="195">
        <v>311</v>
      </c>
      <c r="I230" s="197">
        <v>311</v>
      </c>
      <c r="J230" s="198" t="s">
        <v>695</v>
      </c>
      <c r="K230" s="199">
        <f t="shared" si="135"/>
        <v>47</v>
      </c>
      <c r="L230" s="200">
        <f t="shared" si="136"/>
        <v>0.17803030303030304</v>
      </c>
      <c r="M230" s="195" t="s">
        <v>597</v>
      </c>
      <c r="N230" s="201">
        <v>42604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43</v>
      </c>
      <c r="B231" s="193">
        <v>42318</v>
      </c>
      <c r="C231" s="193"/>
      <c r="D231" s="194" t="s">
        <v>699</v>
      </c>
      <c r="E231" s="195" t="s">
        <v>610</v>
      </c>
      <c r="F231" s="196">
        <v>549.5</v>
      </c>
      <c r="G231" s="195"/>
      <c r="H231" s="195">
        <v>630</v>
      </c>
      <c r="I231" s="197">
        <v>630</v>
      </c>
      <c r="J231" s="198" t="s">
        <v>695</v>
      </c>
      <c r="K231" s="199">
        <f t="shared" si="135"/>
        <v>80.5</v>
      </c>
      <c r="L231" s="200">
        <f t="shared" si="136"/>
        <v>0.1464968152866242</v>
      </c>
      <c r="M231" s="195" t="s">
        <v>597</v>
      </c>
      <c r="N231" s="201">
        <v>42419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2">
        <v>44</v>
      </c>
      <c r="B232" s="193">
        <v>42342</v>
      </c>
      <c r="C232" s="193"/>
      <c r="D232" s="194" t="s">
        <v>700</v>
      </c>
      <c r="E232" s="195" t="s">
        <v>593</v>
      </c>
      <c r="F232" s="196">
        <v>1027.5</v>
      </c>
      <c r="G232" s="195"/>
      <c r="H232" s="195">
        <v>1315</v>
      </c>
      <c r="I232" s="197">
        <v>1250</v>
      </c>
      <c r="J232" s="198" t="s">
        <v>695</v>
      </c>
      <c r="K232" s="199">
        <f t="shared" si="135"/>
        <v>287.5</v>
      </c>
      <c r="L232" s="200">
        <f t="shared" si="136"/>
        <v>0.27980535279805352</v>
      </c>
      <c r="M232" s="195" t="s">
        <v>597</v>
      </c>
      <c r="N232" s="201">
        <v>43244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2">
        <v>45</v>
      </c>
      <c r="B233" s="193">
        <v>42367</v>
      </c>
      <c r="C233" s="193"/>
      <c r="D233" s="194" t="s">
        <v>701</v>
      </c>
      <c r="E233" s="195" t="s">
        <v>593</v>
      </c>
      <c r="F233" s="196">
        <v>465</v>
      </c>
      <c r="G233" s="195"/>
      <c r="H233" s="195">
        <v>540</v>
      </c>
      <c r="I233" s="197">
        <v>540</v>
      </c>
      <c r="J233" s="198" t="s">
        <v>695</v>
      </c>
      <c r="K233" s="199">
        <f t="shared" si="135"/>
        <v>75</v>
      </c>
      <c r="L233" s="200">
        <f t="shared" si="136"/>
        <v>0.16129032258064516</v>
      </c>
      <c r="M233" s="195" t="s">
        <v>597</v>
      </c>
      <c r="N233" s="201">
        <v>42530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2">
        <v>46</v>
      </c>
      <c r="B234" s="193">
        <v>42380</v>
      </c>
      <c r="C234" s="193"/>
      <c r="D234" s="194" t="s">
        <v>405</v>
      </c>
      <c r="E234" s="195" t="s">
        <v>610</v>
      </c>
      <c r="F234" s="196">
        <v>81</v>
      </c>
      <c r="G234" s="195"/>
      <c r="H234" s="195">
        <v>110</v>
      </c>
      <c r="I234" s="197">
        <v>110</v>
      </c>
      <c r="J234" s="198" t="s">
        <v>695</v>
      </c>
      <c r="K234" s="199">
        <f t="shared" si="135"/>
        <v>29</v>
      </c>
      <c r="L234" s="200">
        <f t="shared" si="136"/>
        <v>0.35802469135802467</v>
      </c>
      <c r="M234" s="195" t="s">
        <v>597</v>
      </c>
      <c r="N234" s="201">
        <v>42745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2">
        <v>47</v>
      </c>
      <c r="B235" s="193">
        <v>42382</v>
      </c>
      <c r="C235" s="193"/>
      <c r="D235" s="194" t="s">
        <v>702</v>
      </c>
      <c r="E235" s="195" t="s">
        <v>610</v>
      </c>
      <c r="F235" s="196">
        <v>417.5</v>
      </c>
      <c r="G235" s="195"/>
      <c r="H235" s="195">
        <v>547</v>
      </c>
      <c r="I235" s="197">
        <v>535</v>
      </c>
      <c r="J235" s="198" t="s">
        <v>695</v>
      </c>
      <c r="K235" s="199">
        <f t="shared" si="135"/>
        <v>129.5</v>
      </c>
      <c r="L235" s="200">
        <f t="shared" si="136"/>
        <v>0.31017964071856285</v>
      </c>
      <c r="M235" s="195" t="s">
        <v>597</v>
      </c>
      <c r="N235" s="201">
        <v>42578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2">
        <v>48</v>
      </c>
      <c r="B236" s="193">
        <v>42408</v>
      </c>
      <c r="C236" s="193"/>
      <c r="D236" s="194" t="s">
        <v>703</v>
      </c>
      <c r="E236" s="195" t="s">
        <v>593</v>
      </c>
      <c r="F236" s="196">
        <v>650</v>
      </c>
      <c r="G236" s="195"/>
      <c r="H236" s="195">
        <v>800</v>
      </c>
      <c r="I236" s="197">
        <v>800</v>
      </c>
      <c r="J236" s="198" t="s">
        <v>695</v>
      </c>
      <c r="K236" s="199">
        <f t="shared" si="135"/>
        <v>150</v>
      </c>
      <c r="L236" s="200">
        <f t="shared" si="136"/>
        <v>0.23076923076923078</v>
      </c>
      <c r="M236" s="195" t="s">
        <v>597</v>
      </c>
      <c r="N236" s="201">
        <v>43154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2">
        <v>49</v>
      </c>
      <c r="B237" s="193">
        <v>42433</v>
      </c>
      <c r="C237" s="193"/>
      <c r="D237" s="194" t="s">
        <v>237</v>
      </c>
      <c r="E237" s="195" t="s">
        <v>593</v>
      </c>
      <c r="F237" s="196">
        <v>437.5</v>
      </c>
      <c r="G237" s="195"/>
      <c r="H237" s="195">
        <v>504.5</v>
      </c>
      <c r="I237" s="197">
        <v>522</v>
      </c>
      <c r="J237" s="198" t="s">
        <v>704</v>
      </c>
      <c r="K237" s="199">
        <f t="shared" si="135"/>
        <v>67</v>
      </c>
      <c r="L237" s="200">
        <f t="shared" si="136"/>
        <v>0.15314285714285714</v>
      </c>
      <c r="M237" s="195" t="s">
        <v>597</v>
      </c>
      <c r="N237" s="201">
        <v>42480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2">
        <v>50</v>
      </c>
      <c r="B238" s="193">
        <v>42438</v>
      </c>
      <c r="C238" s="193"/>
      <c r="D238" s="194" t="s">
        <v>705</v>
      </c>
      <c r="E238" s="195" t="s">
        <v>593</v>
      </c>
      <c r="F238" s="196">
        <v>189.5</v>
      </c>
      <c r="G238" s="195"/>
      <c r="H238" s="195">
        <v>218</v>
      </c>
      <c r="I238" s="197">
        <v>218</v>
      </c>
      <c r="J238" s="198" t="s">
        <v>695</v>
      </c>
      <c r="K238" s="199">
        <f t="shared" si="135"/>
        <v>28.5</v>
      </c>
      <c r="L238" s="200">
        <f t="shared" si="136"/>
        <v>0.15039577836411611</v>
      </c>
      <c r="M238" s="195" t="s">
        <v>597</v>
      </c>
      <c r="N238" s="201">
        <v>43034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2">
        <v>51</v>
      </c>
      <c r="B239" s="203">
        <v>42471</v>
      </c>
      <c r="C239" s="203"/>
      <c r="D239" s="211" t="s">
        <v>706</v>
      </c>
      <c r="E239" s="206" t="s">
        <v>593</v>
      </c>
      <c r="F239" s="206">
        <v>36.5</v>
      </c>
      <c r="G239" s="207"/>
      <c r="H239" s="207">
        <v>15.85</v>
      </c>
      <c r="I239" s="207">
        <v>60</v>
      </c>
      <c r="J239" s="208" t="s">
        <v>707</v>
      </c>
      <c r="K239" s="209">
        <f t="shared" si="135"/>
        <v>-20.65</v>
      </c>
      <c r="L239" s="210">
        <f t="shared" si="136"/>
        <v>-0.5657534246575342</v>
      </c>
      <c r="M239" s="206" t="s">
        <v>611</v>
      </c>
      <c r="N239" s="214">
        <v>43627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2">
        <v>52</v>
      </c>
      <c r="B240" s="193">
        <v>42472</v>
      </c>
      <c r="C240" s="193"/>
      <c r="D240" s="194" t="s">
        <v>708</v>
      </c>
      <c r="E240" s="195" t="s">
        <v>593</v>
      </c>
      <c r="F240" s="196">
        <v>93</v>
      </c>
      <c r="G240" s="195"/>
      <c r="H240" s="195">
        <v>149</v>
      </c>
      <c r="I240" s="197">
        <v>140</v>
      </c>
      <c r="J240" s="198" t="s">
        <v>709</v>
      </c>
      <c r="K240" s="199">
        <f t="shared" si="135"/>
        <v>56</v>
      </c>
      <c r="L240" s="200">
        <f t="shared" si="136"/>
        <v>0.60215053763440862</v>
      </c>
      <c r="M240" s="195" t="s">
        <v>597</v>
      </c>
      <c r="N240" s="201">
        <v>42740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2">
        <v>53</v>
      </c>
      <c r="B241" s="193">
        <v>42472</v>
      </c>
      <c r="C241" s="193"/>
      <c r="D241" s="194" t="s">
        <v>710</v>
      </c>
      <c r="E241" s="195" t="s">
        <v>593</v>
      </c>
      <c r="F241" s="196">
        <v>130</v>
      </c>
      <c r="G241" s="195"/>
      <c r="H241" s="195">
        <v>150</v>
      </c>
      <c r="I241" s="197" t="s">
        <v>711</v>
      </c>
      <c r="J241" s="198" t="s">
        <v>695</v>
      </c>
      <c r="K241" s="199">
        <f t="shared" si="135"/>
        <v>20</v>
      </c>
      <c r="L241" s="200">
        <f t="shared" si="136"/>
        <v>0.15384615384615385</v>
      </c>
      <c r="M241" s="195" t="s">
        <v>597</v>
      </c>
      <c r="N241" s="201">
        <v>42564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2">
        <v>54</v>
      </c>
      <c r="B242" s="193">
        <v>42473</v>
      </c>
      <c r="C242" s="193"/>
      <c r="D242" s="194" t="s">
        <v>712</v>
      </c>
      <c r="E242" s="195" t="s">
        <v>593</v>
      </c>
      <c r="F242" s="196">
        <v>196</v>
      </c>
      <c r="G242" s="195"/>
      <c r="H242" s="195">
        <v>299</v>
      </c>
      <c r="I242" s="197">
        <v>299</v>
      </c>
      <c r="J242" s="198" t="s">
        <v>695</v>
      </c>
      <c r="K242" s="199">
        <v>103</v>
      </c>
      <c r="L242" s="200">
        <v>0.52551020408163296</v>
      </c>
      <c r="M242" s="195" t="s">
        <v>597</v>
      </c>
      <c r="N242" s="201">
        <v>42620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2">
        <v>55</v>
      </c>
      <c r="B243" s="193">
        <v>42473</v>
      </c>
      <c r="C243" s="193"/>
      <c r="D243" s="194" t="s">
        <v>713</v>
      </c>
      <c r="E243" s="195" t="s">
        <v>593</v>
      </c>
      <c r="F243" s="196">
        <v>88</v>
      </c>
      <c r="G243" s="195"/>
      <c r="H243" s="195">
        <v>103</v>
      </c>
      <c r="I243" s="197">
        <v>103</v>
      </c>
      <c r="J243" s="198" t="s">
        <v>695</v>
      </c>
      <c r="K243" s="199">
        <v>15</v>
      </c>
      <c r="L243" s="200">
        <v>0.170454545454545</v>
      </c>
      <c r="M243" s="195" t="s">
        <v>597</v>
      </c>
      <c r="N243" s="201">
        <v>42530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2">
        <v>56</v>
      </c>
      <c r="B244" s="193">
        <v>42492</v>
      </c>
      <c r="C244" s="193"/>
      <c r="D244" s="194" t="s">
        <v>714</v>
      </c>
      <c r="E244" s="195" t="s">
        <v>593</v>
      </c>
      <c r="F244" s="196">
        <v>127.5</v>
      </c>
      <c r="G244" s="195"/>
      <c r="H244" s="195">
        <v>148</v>
      </c>
      <c r="I244" s="197" t="s">
        <v>715</v>
      </c>
      <c r="J244" s="198" t="s">
        <v>695</v>
      </c>
      <c r="K244" s="199">
        <f t="shared" ref="K244:K248" si="137">H244-F244</f>
        <v>20.5</v>
      </c>
      <c r="L244" s="200">
        <f t="shared" ref="L244:L248" si="138">K244/F244</f>
        <v>0.16078431372549021</v>
      </c>
      <c r="M244" s="195" t="s">
        <v>597</v>
      </c>
      <c r="N244" s="201">
        <v>42564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2">
        <v>57</v>
      </c>
      <c r="B245" s="193">
        <v>42493</v>
      </c>
      <c r="C245" s="193"/>
      <c r="D245" s="194" t="s">
        <v>716</v>
      </c>
      <c r="E245" s="195" t="s">
        <v>593</v>
      </c>
      <c r="F245" s="196">
        <v>675</v>
      </c>
      <c r="G245" s="195"/>
      <c r="H245" s="195">
        <v>815</v>
      </c>
      <c r="I245" s="197" t="s">
        <v>717</v>
      </c>
      <c r="J245" s="198" t="s">
        <v>695</v>
      </c>
      <c r="K245" s="199">
        <f t="shared" si="137"/>
        <v>140</v>
      </c>
      <c r="L245" s="200">
        <f t="shared" si="138"/>
        <v>0.2074074074074074</v>
      </c>
      <c r="M245" s="195" t="s">
        <v>597</v>
      </c>
      <c r="N245" s="201">
        <v>43154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2">
        <v>58</v>
      </c>
      <c r="B246" s="203">
        <v>42522</v>
      </c>
      <c r="C246" s="203"/>
      <c r="D246" s="204" t="s">
        <v>718</v>
      </c>
      <c r="E246" s="205" t="s">
        <v>593</v>
      </c>
      <c r="F246" s="206">
        <v>500</v>
      </c>
      <c r="G246" s="206"/>
      <c r="H246" s="207">
        <v>232.5</v>
      </c>
      <c r="I246" s="207" t="s">
        <v>719</v>
      </c>
      <c r="J246" s="208" t="s">
        <v>720</v>
      </c>
      <c r="K246" s="209">
        <f t="shared" si="137"/>
        <v>-267.5</v>
      </c>
      <c r="L246" s="210">
        <f t="shared" si="138"/>
        <v>-0.53500000000000003</v>
      </c>
      <c r="M246" s="206" t="s">
        <v>611</v>
      </c>
      <c r="N246" s="203">
        <v>43735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2">
        <v>59</v>
      </c>
      <c r="B247" s="193">
        <v>42527</v>
      </c>
      <c r="C247" s="193"/>
      <c r="D247" s="194" t="s">
        <v>544</v>
      </c>
      <c r="E247" s="195" t="s">
        <v>593</v>
      </c>
      <c r="F247" s="196">
        <v>110</v>
      </c>
      <c r="G247" s="195"/>
      <c r="H247" s="195">
        <v>126.5</v>
      </c>
      <c r="I247" s="197">
        <v>125</v>
      </c>
      <c r="J247" s="198" t="s">
        <v>647</v>
      </c>
      <c r="K247" s="199">
        <f t="shared" si="137"/>
        <v>16.5</v>
      </c>
      <c r="L247" s="200">
        <f t="shared" si="138"/>
        <v>0.15</v>
      </c>
      <c r="M247" s="195" t="s">
        <v>597</v>
      </c>
      <c r="N247" s="201">
        <v>42552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2">
        <v>60</v>
      </c>
      <c r="B248" s="193">
        <v>42538</v>
      </c>
      <c r="C248" s="193"/>
      <c r="D248" s="194" t="s">
        <v>721</v>
      </c>
      <c r="E248" s="195" t="s">
        <v>593</v>
      </c>
      <c r="F248" s="196">
        <v>44</v>
      </c>
      <c r="G248" s="195"/>
      <c r="H248" s="195">
        <v>69.5</v>
      </c>
      <c r="I248" s="197">
        <v>69.5</v>
      </c>
      <c r="J248" s="198" t="s">
        <v>722</v>
      </c>
      <c r="K248" s="199">
        <f t="shared" si="137"/>
        <v>25.5</v>
      </c>
      <c r="L248" s="200">
        <f t="shared" si="138"/>
        <v>0.57954545454545459</v>
      </c>
      <c r="M248" s="195" t="s">
        <v>597</v>
      </c>
      <c r="N248" s="201">
        <v>42977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2">
        <v>61</v>
      </c>
      <c r="B249" s="193">
        <v>42549</v>
      </c>
      <c r="C249" s="193"/>
      <c r="D249" s="194" t="s">
        <v>723</v>
      </c>
      <c r="E249" s="195" t="s">
        <v>593</v>
      </c>
      <c r="F249" s="196">
        <v>262.5</v>
      </c>
      <c r="G249" s="195"/>
      <c r="H249" s="195">
        <v>340</v>
      </c>
      <c r="I249" s="197">
        <v>333</v>
      </c>
      <c r="J249" s="198" t="s">
        <v>724</v>
      </c>
      <c r="K249" s="199">
        <v>77.5</v>
      </c>
      <c r="L249" s="200">
        <v>0.29523809523809502</v>
      </c>
      <c r="M249" s="195" t="s">
        <v>597</v>
      </c>
      <c r="N249" s="201">
        <v>43017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2">
        <v>62</v>
      </c>
      <c r="B250" s="193">
        <v>42549</v>
      </c>
      <c r="C250" s="193"/>
      <c r="D250" s="194" t="s">
        <v>725</v>
      </c>
      <c r="E250" s="195" t="s">
        <v>593</v>
      </c>
      <c r="F250" s="196">
        <v>840</v>
      </c>
      <c r="G250" s="195"/>
      <c r="H250" s="195">
        <v>1230</v>
      </c>
      <c r="I250" s="197">
        <v>1230</v>
      </c>
      <c r="J250" s="198" t="s">
        <v>695</v>
      </c>
      <c r="K250" s="199">
        <v>390</v>
      </c>
      <c r="L250" s="200">
        <v>0.46428571428571402</v>
      </c>
      <c r="M250" s="195" t="s">
        <v>597</v>
      </c>
      <c r="N250" s="201">
        <v>42649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5">
        <v>63</v>
      </c>
      <c r="B251" s="216">
        <v>42556</v>
      </c>
      <c r="C251" s="216"/>
      <c r="D251" s="217" t="s">
        <v>726</v>
      </c>
      <c r="E251" s="218" t="s">
        <v>593</v>
      </c>
      <c r="F251" s="218">
        <v>395</v>
      </c>
      <c r="G251" s="219"/>
      <c r="H251" s="219">
        <f>(468.5+342.5)/2</f>
        <v>405.5</v>
      </c>
      <c r="I251" s="219">
        <v>510</v>
      </c>
      <c r="J251" s="220" t="s">
        <v>727</v>
      </c>
      <c r="K251" s="221">
        <f t="shared" ref="K251:K257" si="139">H251-F251</f>
        <v>10.5</v>
      </c>
      <c r="L251" s="222">
        <f t="shared" ref="L251:L257" si="140">K251/F251</f>
        <v>2.6582278481012658E-2</v>
      </c>
      <c r="M251" s="218" t="s">
        <v>621</v>
      </c>
      <c r="N251" s="216">
        <v>43606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2">
        <v>64</v>
      </c>
      <c r="B252" s="203">
        <v>42584</v>
      </c>
      <c r="C252" s="203"/>
      <c r="D252" s="204" t="s">
        <v>728</v>
      </c>
      <c r="E252" s="205" t="s">
        <v>610</v>
      </c>
      <c r="F252" s="206">
        <f>169.5-12.8</f>
        <v>156.69999999999999</v>
      </c>
      <c r="G252" s="206"/>
      <c r="H252" s="207">
        <v>77</v>
      </c>
      <c r="I252" s="207" t="s">
        <v>729</v>
      </c>
      <c r="J252" s="208" t="s">
        <v>730</v>
      </c>
      <c r="K252" s="209">
        <f t="shared" si="139"/>
        <v>-79.699999999999989</v>
      </c>
      <c r="L252" s="210">
        <f t="shared" si="140"/>
        <v>-0.50861518825781749</v>
      </c>
      <c r="M252" s="206" t="s">
        <v>611</v>
      </c>
      <c r="N252" s="203">
        <v>43522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2">
        <v>65</v>
      </c>
      <c r="B253" s="203">
        <v>42586</v>
      </c>
      <c r="C253" s="203"/>
      <c r="D253" s="204" t="s">
        <v>731</v>
      </c>
      <c r="E253" s="205" t="s">
        <v>593</v>
      </c>
      <c r="F253" s="206">
        <v>400</v>
      </c>
      <c r="G253" s="206"/>
      <c r="H253" s="207">
        <v>305</v>
      </c>
      <c r="I253" s="207">
        <v>475</v>
      </c>
      <c r="J253" s="208" t="s">
        <v>732</v>
      </c>
      <c r="K253" s="209">
        <f t="shared" si="139"/>
        <v>-95</v>
      </c>
      <c r="L253" s="210">
        <f t="shared" si="140"/>
        <v>-0.23749999999999999</v>
      </c>
      <c r="M253" s="206" t="s">
        <v>611</v>
      </c>
      <c r="N253" s="203">
        <v>43606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2">
        <v>66</v>
      </c>
      <c r="B254" s="193">
        <v>42593</v>
      </c>
      <c r="C254" s="193"/>
      <c r="D254" s="194" t="s">
        <v>733</v>
      </c>
      <c r="E254" s="195" t="s">
        <v>593</v>
      </c>
      <c r="F254" s="196">
        <v>86.5</v>
      </c>
      <c r="G254" s="195"/>
      <c r="H254" s="195">
        <v>130</v>
      </c>
      <c r="I254" s="197">
        <v>130</v>
      </c>
      <c r="J254" s="198" t="s">
        <v>734</v>
      </c>
      <c r="K254" s="199">
        <f t="shared" si="139"/>
        <v>43.5</v>
      </c>
      <c r="L254" s="200">
        <f t="shared" si="140"/>
        <v>0.50289017341040465</v>
      </c>
      <c r="M254" s="195" t="s">
        <v>597</v>
      </c>
      <c r="N254" s="201">
        <v>43091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2">
        <v>67</v>
      </c>
      <c r="B255" s="203">
        <v>42600</v>
      </c>
      <c r="C255" s="203"/>
      <c r="D255" s="204" t="s">
        <v>122</v>
      </c>
      <c r="E255" s="205" t="s">
        <v>593</v>
      </c>
      <c r="F255" s="206">
        <v>133.5</v>
      </c>
      <c r="G255" s="206"/>
      <c r="H255" s="207">
        <v>126.5</v>
      </c>
      <c r="I255" s="207">
        <v>178</v>
      </c>
      <c r="J255" s="208" t="s">
        <v>735</v>
      </c>
      <c r="K255" s="209">
        <f t="shared" si="139"/>
        <v>-7</v>
      </c>
      <c r="L255" s="210">
        <f t="shared" si="140"/>
        <v>-5.2434456928838954E-2</v>
      </c>
      <c r="M255" s="206" t="s">
        <v>611</v>
      </c>
      <c r="N255" s="203">
        <v>42615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2">
        <v>68</v>
      </c>
      <c r="B256" s="193">
        <v>42613</v>
      </c>
      <c r="C256" s="193"/>
      <c r="D256" s="194" t="s">
        <v>736</v>
      </c>
      <c r="E256" s="195" t="s">
        <v>593</v>
      </c>
      <c r="F256" s="196">
        <v>560</v>
      </c>
      <c r="G256" s="195"/>
      <c r="H256" s="195">
        <v>725</v>
      </c>
      <c r="I256" s="197">
        <v>725</v>
      </c>
      <c r="J256" s="198" t="s">
        <v>641</v>
      </c>
      <c r="K256" s="199">
        <f t="shared" si="139"/>
        <v>165</v>
      </c>
      <c r="L256" s="200">
        <f t="shared" si="140"/>
        <v>0.29464285714285715</v>
      </c>
      <c r="M256" s="195" t="s">
        <v>597</v>
      </c>
      <c r="N256" s="201">
        <v>42456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2">
        <v>69</v>
      </c>
      <c r="B257" s="193">
        <v>42614</v>
      </c>
      <c r="C257" s="193"/>
      <c r="D257" s="194" t="s">
        <v>737</v>
      </c>
      <c r="E257" s="195" t="s">
        <v>593</v>
      </c>
      <c r="F257" s="196">
        <v>160.5</v>
      </c>
      <c r="G257" s="195"/>
      <c r="H257" s="195">
        <v>210</v>
      </c>
      <c r="I257" s="197">
        <v>210</v>
      </c>
      <c r="J257" s="198" t="s">
        <v>641</v>
      </c>
      <c r="K257" s="199">
        <f t="shared" si="139"/>
        <v>49.5</v>
      </c>
      <c r="L257" s="200">
        <f t="shared" si="140"/>
        <v>0.30841121495327101</v>
      </c>
      <c r="M257" s="195" t="s">
        <v>597</v>
      </c>
      <c r="N257" s="201">
        <v>42871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2">
        <v>70</v>
      </c>
      <c r="B258" s="193">
        <v>42646</v>
      </c>
      <c r="C258" s="193"/>
      <c r="D258" s="194" t="s">
        <v>417</v>
      </c>
      <c r="E258" s="195" t="s">
        <v>593</v>
      </c>
      <c r="F258" s="196">
        <v>430</v>
      </c>
      <c r="G258" s="195"/>
      <c r="H258" s="195">
        <v>596</v>
      </c>
      <c r="I258" s="197">
        <v>575</v>
      </c>
      <c r="J258" s="198" t="s">
        <v>738</v>
      </c>
      <c r="K258" s="199">
        <v>166</v>
      </c>
      <c r="L258" s="200">
        <v>0.38604651162790699</v>
      </c>
      <c r="M258" s="195" t="s">
        <v>597</v>
      </c>
      <c r="N258" s="201">
        <v>42769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2">
        <v>71</v>
      </c>
      <c r="B259" s="193">
        <v>42657</v>
      </c>
      <c r="C259" s="193"/>
      <c r="D259" s="194" t="s">
        <v>739</v>
      </c>
      <c r="E259" s="195" t="s">
        <v>593</v>
      </c>
      <c r="F259" s="196">
        <v>280</v>
      </c>
      <c r="G259" s="195"/>
      <c r="H259" s="195">
        <v>345</v>
      </c>
      <c r="I259" s="197">
        <v>345</v>
      </c>
      <c r="J259" s="198" t="s">
        <v>641</v>
      </c>
      <c r="K259" s="199">
        <f t="shared" ref="K259:K264" si="141">H259-F259</f>
        <v>65</v>
      </c>
      <c r="L259" s="200">
        <f t="shared" ref="L259:L260" si="142">K259/F259</f>
        <v>0.23214285714285715</v>
      </c>
      <c r="M259" s="195" t="s">
        <v>597</v>
      </c>
      <c r="N259" s="201">
        <v>42814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2">
        <v>72</v>
      </c>
      <c r="B260" s="193">
        <v>42657</v>
      </c>
      <c r="C260" s="193"/>
      <c r="D260" s="194" t="s">
        <v>740</v>
      </c>
      <c r="E260" s="195" t="s">
        <v>593</v>
      </c>
      <c r="F260" s="196">
        <v>245</v>
      </c>
      <c r="G260" s="195"/>
      <c r="H260" s="195">
        <v>325.5</v>
      </c>
      <c r="I260" s="197">
        <v>330</v>
      </c>
      <c r="J260" s="198" t="s">
        <v>741</v>
      </c>
      <c r="K260" s="199">
        <f t="shared" si="141"/>
        <v>80.5</v>
      </c>
      <c r="L260" s="200">
        <f t="shared" si="142"/>
        <v>0.32857142857142857</v>
      </c>
      <c r="M260" s="195" t="s">
        <v>597</v>
      </c>
      <c r="N260" s="201">
        <v>42769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2">
        <v>73</v>
      </c>
      <c r="B261" s="193">
        <v>42660</v>
      </c>
      <c r="C261" s="193"/>
      <c r="D261" s="194" t="s">
        <v>742</v>
      </c>
      <c r="E261" s="195" t="s">
        <v>593</v>
      </c>
      <c r="F261" s="196">
        <v>125</v>
      </c>
      <c r="G261" s="195"/>
      <c r="H261" s="195">
        <v>160</v>
      </c>
      <c r="I261" s="197">
        <v>160</v>
      </c>
      <c r="J261" s="198" t="s">
        <v>695</v>
      </c>
      <c r="K261" s="199">
        <f t="shared" si="141"/>
        <v>35</v>
      </c>
      <c r="L261" s="200">
        <v>0.28000000000000003</v>
      </c>
      <c r="M261" s="195" t="s">
        <v>597</v>
      </c>
      <c r="N261" s="201">
        <v>42803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2">
        <v>74</v>
      </c>
      <c r="B262" s="193">
        <v>42660</v>
      </c>
      <c r="C262" s="193"/>
      <c r="D262" s="194" t="s">
        <v>743</v>
      </c>
      <c r="E262" s="195" t="s">
        <v>593</v>
      </c>
      <c r="F262" s="196">
        <v>114</v>
      </c>
      <c r="G262" s="195"/>
      <c r="H262" s="195">
        <v>145</v>
      </c>
      <c r="I262" s="197">
        <v>145</v>
      </c>
      <c r="J262" s="198" t="s">
        <v>695</v>
      </c>
      <c r="K262" s="199">
        <f t="shared" si="141"/>
        <v>31</v>
      </c>
      <c r="L262" s="200">
        <f t="shared" ref="L262:L264" si="143">K262/F262</f>
        <v>0.27192982456140352</v>
      </c>
      <c r="M262" s="195" t="s">
        <v>597</v>
      </c>
      <c r="N262" s="201">
        <v>42859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2">
        <v>75</v>
      </c>
      <c r="B263" s="193">
        <v>42660</v>
      </c>
      <c r="C263" s="193"/>
      <c r="D263" s="194" t="s">
        <v>744</v>
      </c>
      <c r="E263" s="195" t="s">
        <v>593</v>
      </c>
      <c r="F263" s="196">
        <v>212</v>
      </c>
      <c r="G263" s="195"/>
      <c r="H263" s="195">
        <v>280</v>
      </c>
      <c r="I263" s="197">
        <v>276</v>
      </c>
      <c r="J263" s="198" t="s">
        <v>745</v>
      </c>
      <c r="K263" s="199">
        <f t="shared" si="141"/>
        <v>68</v>
      </c>
      <c r="L263" s="200">
        <f t="shared" si="143"/>
        <v>0.32075471698113206</v>
      </c>
      <c r="M263" s="195" t="s">
        <v>597</v>
      </c>
      <c r="N263" s="201">
        <v>42858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2">
        <v>76</v>
      </c>
      <c r="B264" s="193">
        <v>42678</v>
      </c>
      <c r="C264" s="193"/>
      <c r="D264" s="194" t="s">
        <v>466</v>
      </c>
      <c r="E264" s="195" t="s">
        <v>593</v>
      </c>
      <c r="F264" s="196">
        <v>155</v>
      </c>
      <c r="G264" s="195"/>
      <c r="H264" s="195">
        <v>210</v>
      </c>
      <c r="I264" s="197">
        <v>210</v>
      </c>
      <c r="J264" s="198" t="s">
        <v>746</v>
      </c>
      <c r="K264" s="199">
        <f t="shared" si="141"/>
        <v>55</v>
      </c>
      <c r="L264" s="200">
        <f t="shared" si="143"/>
        <v>0.35483870967741937</v>
      </c>
      <c r="M264" s="195" t="s">
        <v>597</v>
      </c>
      <c r="N264" s="201">
        <v>42944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2">
        <v>77</v>
      </c>
      <c r="B265" s="203">
        <v>42710</v>
      </c>
      <c r="C265" s="203"/>
      <c r="D265" s="204" t="s">
        <v>747</v>
      </c>
      <c r="E265" s="205" t="s">
        <v>593</v>
      </c>
      <c r="F265" s="206">
        <v>150.5</v>
      </c>
      <c r="G265" s="206"/>
      <c r="H265" s="207">
        <v>72.5</v>
      </c>
      <c r="I265" s="207">
        <v>174</v>
      </c>
      <c r="J265" s="208" t="s">
        <v>748</v>
      </c>
      <c r="K265" s="209">
        <v>-78</v>
      </c>
      <c r="L265" s="210">
        <v>-0.51827242524916906</v>
      </c>
      <c r="M265" s="206" t="s">
        <v>611</v>
      </c>
      <c r="N265" s="203">
        <v>43333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2">
        <v>78</v>
      </c>
      <c r="B266" s="193">
        <v>42712</v>
      </c>
      <c r="C266" s="193"/>
      <c r="D266" s="194" t="s">
        <v>749</v>
      </c>
      <c r="E266" s="195" t="s">
        <v>593</v>
      </c>
      <c r="F266" s="196">
        <v>380</v>
      </c>
      <c r="G266" s="195"/>
      <c r="H266" s="195">
        <v>478</v>
      </c>
      <c r="I266" s="197">
        <v>468</v>
      </c>
      <c r="J266" s="198" t="s">
        <v>695</v>
      </c>
      <c r="K266" s="199">
        <f t="shared" ref="K266:K268" si="144">H266-F266</f>
        <v>98</v>
      </c>
      <c r="L266" s="200">
        <f t="shared" ref="L266:L268" si="145">K266/F266</f>
        <v>0.25789473684210529</v>
      </c>
      <c r="M266" s="195" t="s">
        <v>597</v>
      </c>
      <c r="N266" s="201">
        <v>43025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2">
        <v>79</v>
      </c>
      <c r="B267" s="193">
        <v>42734</v>
      </c>
      <c r="C267" s="193"/>
      <c r="D267" s="194" t="s">
        <v>121</v>
      </c>
      <c r="E267" s="195" t="s">
        <v>593</v>
      </c>
      <c r="F267" s="196">
        <v>305</v>
      </c>
      <c r="G267" s="195"/>
      <c r="H267" s="195">
        <v>375</v>
      </c>
      <c r="I267" s="197">
        <v>375</v>
      </c>
      <c r="J267" s="198" t="s">
        <v>695</v>
      </c>
      <c r="K267" s="199">
        <f t="shared" si="144"/>
        <v>70</v>
      </c>
      <c r="L267" s="200">
        <f t="shared" si="145"/>
        <v>0.22950819672131148</v>
      </c>
      <c r="M267" s="195" t="s">
        <v>597</v>
      </c>
      <c r="N267" s="201">
        <v>42768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2">
        <v>80</v>
      </c>
      <c r="B268" s="193">
        <v>42739</v>
      </c>
      <c r="C268" s="193"/>
      <c r="D268" s="194" t="s">
        <v>104</v>
      </c>
      <c r="E268" s="195" t="s">
        <v>593</v>
      </c>
      <c r="F268" s="196">
        <v>99.5</v>
      </c>
      <c r="G268" s="195"/>
      <c r="H268" s="195">
        <v>158</v>
      </c>
      <c r="I268" s="197">
        <v>158</v>
      </c>
      <c r="J268" s="198" t="s">
        <v>695</v>
      </c>
      <c r="K268" s="199">
        <f t="shared" si="144"/>
        <v>58.5</v>
      </c>
      <c r="L268" s="200">
        <f t="shared" si="145"/>
        <v>0.5879396984924623</v>
      </c>
      <c r="M268" s="195" t="s">
        <v>597</v>
      </c>
      <c r="N268" s="201">
        <v>42898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2">
        <v>81</v>
      </c>
      <c r="B269" s="193">
        <v>42739</v>
      </c>
      <c r="C269" s="193"/>
      <c r="D269" s="194" t="s">
        <v>104</v>
      </c>
      <c r="E269" s="195" t="s">
        <v>593</v>
      </c>
      <c r="F269" s="196">
        <v>99.5</v>
      </c>
      <c r="G269" s="195"/>
      <c r="H269" s="195">
        <v>158</v>
      </c>
      <c r="I269" s="197">
        <v>158</v>
      </c>
      <c r="J269" s="198" t="s">
        <v>695</v>
      </c>
      <c r="K269" s="199">
        <v>58.5</v>
      </c>
      <c r="L269" s="200">
        <v>0.58793969849246197</v>
      </c>
      <c r="M269" s="195" t="s">
        <v>597</v>
      </c>
      <c r="N269" s="201">
        <v>42898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2">
        <v>82</v>
      </c>
      <c r="B270" s="193">
        <v>42786</v>
      </c>
      <c r="C270" s="193"/>
      <c r="D270" s="194" t="s">
        <v>210</v>
      </c>
      <c r="E270" s="195" t="s">
        <v>593</v>
      </c>
      <c r="F270" s="196">
        <v>140.5</v>
      </c>
      <c r="G270" s="195"/>
      <c r="H270" s="195">
        <v>220</v>
      </c>
      <c r="I270" s="197">
        <v>220</v>
      </c>
      <c r="J270" s="198" t="s">
        <v>695</v>
      </c>
      <c r="K270" s="199">
        <f>H270-F270</f>
        <v>79.5</v>
      </c>
      <c r="L270" s="200">
        <f>K270/F270</f>
        <v>0.5658362989323843</v>
      </c>
      <c r="M270" s="195" t="s">
        <v>597</v>
      </c>
      <c r="N270" s="201">
        <v>42864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2">
        <v>83</v>
      </c>
      <c r="B271" s="193">
        <v>42786</v>
      </c>
      <c r="C271" s="193"/>
      <c r="D271" s="194" t="s">
        <v>750</v>
      </c>
      <c r="E271" s="195" t="s">
        <v>593</v>
      </c>
      <c r="F271" s="196">
        <v>202.5</v>
      </c>
      <c r="G271" s="195"/>
      <c r="H271" s="195">
        <v>234</v>
      </c>
      <c r="I271" s="197">
        <v>234</v>
      </c>
      <c r="J271" s="198" t="s">
        <v>695</v>
      </c>
      <c r="K271" s="199">
        <v>31.5</v>
      </c>
      <c r="L271" s="200">
        <v>0.155555555555556</v>
      </c>
      <c r="M271" s="195" t="s">
        <v>597</v>
      </c>
      <c r="N271" s="201">
        <v>42836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2">
        <v>84</v>
      </c>
      <c r="B272" s="193">
        <v>42818</v>
      </c>
      <c r="C272" s="193"/>
      <c r="D272" s="194" t="s">
        <v>751</v>
      </c>
      <c r="E272" s="195" t="s">
        <v>593</v>
      </c>
      <c r="F272" s="196">
        <v>300.5</v>
      </c>
      <c r="G272" s="195"/>
      <c r="H272" s="195">
        <v>417.5</v>
      </c>
      <c r="I272" s="197">
        <v>420</v>
      </c>
      <c r="J272" s="198" t="s">
        <v>752</v>
      </c>
      <c r="K272" s="199">
        <f>H272-F272</f>
        <v>117</v>
      </c>
      <c r="L272" s="200">
        <f>K272/F272</f>
        <v>0.38935108153078202</v>
      </c>
      <c r="M272" s="195" t="s">
        <v>597</v>
      </c>
      <c r="N272" s="201">
        <v>43070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2">
        <v>85</v>
      </c>
      <c r="B273" s="193">
        <v>42818</v>
      </c>
      <c r="C273" s="193"/>
      <c r="D273" s="194" t="s">
        <v>725</v>
      </c>
      <c r="E273" s="195" t="s">
        <v>593</v>
      </c>
      <c r="F273" s="196">
        <v>850</v>
      </c>
      <c r="G273" s="195"/>
      <c r="H273" s="195">
        <v>1042.5</v>
      </c>
      <c r="I273" s="197">
        <v>1023</v>
      </c>
      <c r="J273" s="198" t="s">
        <v>753</v>
      </c>
      <c r="K273" s="199">
        <v>192.5</v>
      </c>
      <c r="L273" s="200">
        <v>0.22647058823529401</v>
      </c>
      <c r="M273" s="195" t="s">
        <v>597</v>
      </c>
      <c r="N273" s="201">
        <v>42830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2">
        <v>86</v>
      </c>
      <c r="B274" s="193">
        <v>42830</v>
      </c>
      <c r="C274" s="193"/>
      <c r="D274" s="194" t="s">
        <v>497</v>
      </c>
      <c r="E274" s="195" t="s">
        <v>593</v>
      </c>
      <c r="F274" s="196">
        <v>785</v>
      </c>
      <c r="G274" s="195"/>
      <c r="H274" s="195">
        <v>930</v>
      </c>
      <c r="I274" s="197">
        <v>920</v>
      </c>
      <c r="J274" s="198" t="s">
        <v>754</v>
      </c>
      <c r="K274" s="199">
        <f>H274-F274</f>
        <v>145</v>
      </c>
      <c r="L274" s="200">
        <f>K274/F274</f>
        <v>0.18471337579617833</v>
      </c>
      <c r="M274" s="195" t="s">
        <v>597</v>
      </c>
      <c r="N274" s="201">
        <v>42976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2">
        <v>87</v>
      </c>
      <c r="B275" s="203">
        <v>42831</v>
      </c>
      <c r="C275" s="203"/>
      <c r="D275" s="204" t="s">
        <v>755</v>
      </c>
      <c r="E275" s="205" t="s">
        <v>593</v>
      </c>
      <c r="F275" s="206">
        <v>40</v>
      </c>
      <c r="G275" s="206"/>
      <c r="H275" s="207">
        <v>13.1</v>
      </c>
      <c r="I275" s="207">
        <v>60</v>
      </c>
      <c r="J275" s="208" t="s">
        <v>756</v>
      </c>
      <c r="K275" s="209">
        <v>-26.9</v>
      </c>
      <c r="L275" s="210">
        <v>-0.67249999999999999</v>
      </c>
      <c r="M275" s="206" t="s">
        <v>611</v>
      </c>
      <c r="N275" s="203">
        <v>43138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2">
        <v>88</v>
      </c>
      <c r="B276" s="193">
        <v>42837</v>
      </c>
      <c r="C276" s="193"/>
      <c r="D276" s="194" t="s">
        <v>102</v>
      </c>
      <c r="E276" s="195" t="s">
        <v>593</v>
      </c>
      <c r="F276" s="196">
        <v>289.5</v>
      </c>
      <c r="G276" s="195"/>
      <c r="H276" s="195">
        <v>354</v>
      </c>
      <c r="I276" s="197">
        <v>360</v>
      </c>
      <c r="J276" s="198" t="s">
        <v>757</v>
      </c>
      <c r="K276" s="199">
        <f t="shared" ref="K276:K284" si="146">H276-F276</f>
        <v>64.5</v>
      </c>
      <c r="L276" s="200">
        <f t="shared" ref="L276:L284" si="147">K276/F276</f>
        <v>0.22279792746113988</v>
      </c>
      <c r="M276" s="195" t="s">
        <v>597</v>
      </c>
      <c r="N276" s="201">
        <v>43040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2">
        <v>89</v>
      </c>
      <c r="B277" s="193">
        <v>42845</v>
      </c>
      <c r="C277" s="193"/>
      <c r="D277" s="194" t="s">
        <v>437</v>
      </c>
      <c r="E277" s="195" t="s">
        <v>593</v>
      </c>
      <c r="F277" s="196">
        <v>700</v>
      </c>
      <c r="G277" s="195"/>
      <c r="H277" s="195">
        <v>840</v>
      </c>
      <c r="I277" s="197">
        <v>840</v>
      </c>
      <c r="J277" s="198" t="s">
        <v>758</v>
      </c>
      <c r="K277" s="199">
        <f t="shared" si="146"/>
        <v>140</v>
      </c>
      <c r="L277" s="200">
        <f t="shared" si="147"/>
        <v>0.2</v>
      </c>
      <c r="M277" s="195" t="s">
        <v>597</v>
      </c>
      <c r="N277" s="201">
        <v>42893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2">
        <v>90</v>
      </c>
      <c r="B278" s="193">
        <v>42887</v>
      </c>
      <c r="C278" s="193"/>
      <c r="D278" s="194" t="s">
        <v>759</v>
      </c>
      <c r="E278" s="195" t="s">
        <v>593</v>
      </c>
      <c r="F278" s="196">
        <v>130</v>
      </c>
      <c r="G278" s="195"/>
      <c r="H278" s="195">
        <v>144.25</v>
      </c>
      <c r="I278" s="197">
        <v>170</v>
      </c>
      <c r="J278" s="198" t="s">
        <v>760</v>
      </c>
      <c r="K278" s="199">
        <f t="shared" si="146"/>
        <v>14.25</v>
      </c>
      <c r="L278" s="200">
        <f t="shared" si="147"/>
        <v>0.10961538461538461</v>
      </c>
      <c r="M278" s="195" t="s">
        <v>597</v>
      </c>
      <c r="N278" s="201">
        <v>43675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2">
        <v>91</v>
      </c>
      <c r="B279" s="193">
        <v>42901</v>
      </c>
      <c r="C279" s="193"/>
      <c r="D279" s="194" t="s">
        <v>761</v>
      </c>
      <c r="E279" s="195" t="s">
        <v>593</v>
      </c>
      <c r="F279" s="196">
        <v>214.5</v>
      </c>
      <c r="G279" s="195"/>
      <c r="H279" s="195">
        <v>262</v>
      </c>
      <c r="I279" s="197">
        <v>262</v>
      </c>
      <c r="J279" s="198" t="s">
        <v>624</v>
      </c>
      <c r="K279" s="199">
        <f t="shared" si="146"/>
        <v>47.5</v>
      </c>
      <c r="L279" s="200">
        <f t="shared" si="147"/>
        <v>0.22144522144522144</v>
      </c>
      <c r="M279" s="195" t="s">
        <v>597</v>
      </c>
      <c r="N279" s="201">
        <v>42977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3">
        <v>92</v>
      </c>
      <c r="B280" s="224">
        <v>42933</v>
      </c>
      <c r="C280" s="224"/>
      <c r="D280" s="225" t="s">
        <v>762</v>
      </c>
      <c r="E280" s="226" t="s">
        <v>593</v>
      </c>
      <c r="F280" s="227">
        <v>370</v>
      </c>
      <c r="G280" s="226"/>
      <c r="H280" s="226">
        <v>447.5</v>
      </c>
      <c r="I280" s="228">
        <v>450</v>
      </c>
      <c r="J280" s="229" t="s">
        <v>695</v>
      </c>
      <c r="K280" s="199">
        <f t="shared" si="146"/>
        <v>77.5</v>
      </c>
      <c r="L280" s="230">
        <f t="shared" si="147"/>
        <v>0.20945945945945946</v>
      </c>
      <c r="M280" s="226" t="s">
        <v>597</v>
      </c>
      <c r="N280" s="231">
        <v>43035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3">
        <v>93</v>
      </c>
      <c r="B281" s="224">
        <v>42943</v>
      </c>
      <c r="C281" s="224"/>
      <c r="D281" s="225" t="s">
        <v>208</v>
      </c>
      <c r="E281" s="226" t="s">
        <v>593</v>
      </c>
      <c r="F281" s="227">
        <v>657.5</v>
      </c>
      <c r="G281" s="226"/>
      <c r="H281" s="226">
        <v>825</v>
      </c>
      <c r="I281" s="228">
        <v>820</v>
      </c>
      <c r="J281" s="229" t="s">
        <v>695</v>
      </c>
      <c r="K281" s="199">
        <f t="shared" si="146"/>
        <v>167.5</v>
      </c>
      <c r="L281" s="230">
        <f t="shared" si="147"/>
        <v>0.25475285171102663</v>
      </c>
      <c r="M281" s="226" t="s">
        <v>597</v>
      </c>
      <c r="N281" s="231">
        <v>43090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2">
        <v>94</v>
      </c>
      <c r="B282" s="193">
        <v>42964</v>
      </c>
      <c r="C282" s="193"/>
      <c r="D282" s="194" t="s">
        <v>385</v>
      </c>
      <c r="E282" s="195" t="s">
        <v>593</v>
      </c>
      <c r="F282" s="196">
        <v>605</v>
      </c>
      <c r="G282" s="195"/>
      <c r="H282" s="195">
        <v>750</v>
      </c>
      <c r="I282" s="197">
        <v>750</v>
      </c>
      <c r="J282" s="198" t="s">
        <v>754</v>
      </c>
      <c r="K282" s="199">
        <f t="shared" si="146"/>
        <v>145</v>
      </c>
      <c r="L282" s="200">
        <f t="shared" si="147"/>
        <v>0.23966942148760331</v>
      </c>
      <c r="M282" s="195" t="s">
        <v>597</v>
      </c>
      <c r="N282" s="201">
        <v>43027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2">
        <v>95</v>
      </c>
      <c r="B283" s="203">
        <v>42979</v>
      </c>
      <c r="C283" s="203"/>
      <c r="D283" s="211" t="s">
        <v>763</v>
      </c>
      <c r="E283" s="206" t="s">
        <v>593</v>
      </c>
      <c r="F283" s="206">
        <v>255</v>
      </c>
      <c r="G283" s="207"/>
      <c r="H283" s="207">
        <v>217.25</v>
      </c>
      <c r="I283" s="207">
        <v>320</v>
      </c>
      <c r="J283" s="208" t="s">
        <v>764</v>
      </c>
      <c r="K283" s="209">
        <f t="shared" si="146"/>
        <v>-37.75</v>
      </c>
      <c r="L283" s="212">
        <f t="shared" si="147"/>
        <v>-0.14803921568627451</v>
      </c>
      <c r="M283" s="206" t="s">
        <v>611</v>
      </c>
      <c r="N283" s="203">
        <v>43661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2">
        <v>96</v>
      </c>
      <c r="B284" s="193">
        <v>42997</v>
      </c>
      <c r="C284" s="193"/>
      <c r="D284" s="194" t="s">
        <v>765</v>
      </c>
      <c r="E284" s="195" t="s">
        <v>593</v>
      </c>
      <c r="F284" s="196">
        <v>215</v>
      </c>
      <c r="G284" s="195"/>
      <c r="H284" s="195">
        <v>258</v>
      </c>
      <c r="I284" s="197">
        <v>258</v>
      </c>
      <c r="J284" s="198" t="s">
        <v>695</v>
      </c>
      <c r="K284" s="199">
        <f t="shared" si="146"/>
        <v>43</v>
      </c>
      <c r="L284" s="200">
        <f t="shared" si="147"/>
        <v>0.2</v>
      </c>
      <c r="M284" s="195" t="s">
        <v>597</v>
      </c>
      <c r="N284" s="201">
        <v>43040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2">
        <v>97</v>
      </c>
      <c r="B285" s="193">
        <v>42997</v>
      </c>
      <c r="C285" s="193"/>
      <c r="D285" s="194" t="s">
        <v>765</v>
      </c>
      <c r="E285" s="195" t="s">
        <v>593</v>
      </c>
      <c r="F285" s="196">
        <v>215</v>
      </c>
      <c r="G285" s="195"/>
      <c r="H285" s="195">
        <v>258</v>
      </c>
      <c r="I285" s="197">
        <v>258</v>
      </c>
      <c r="J285" s="229" t="s">
        <v>695</v>
      </c>
      <c r="K285" s="199">
        <v>43</v>
      </c>
      <c r="L285" s="200">
        <v>0.2</v>
      </c>
      <c r="M285" s="195" t="s">
        <v>597</v>
      </c>
      <c r="N285" s="201">
        <v>43040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3">
        <v>98</v>
      </c>
      <c r="B286" s="224">
        <v>42998</v>
      </c>
      <c r="C286" s="224"/>
      <c r="D286" s="225" t="s">
        <v>766</v>
      </c>
      <c r="E286" s="226" t="s">
        <v>593</v>
      </c>
      <c r="F286" s="196">
        <v>75</v>
      </c>
      <c r="G286" s="226"/>
      <c r="H286" s="226">
        <v>90</v>
      </c>
      <c r="I286" s="228">
        <v>90</v>
      </c>
      <c r="J286" s="198" t="s">
        <v>767</v>
      </c>
      <c r="K286" s="199">
        <f t="shared" ref="K286:K291" si="148">H286-F286</f>
        <v>15</v>
      </c>
      <c r="L286" s="200">
        <f t="shared" ref="L286:L291" si="149">K286/F286</f>
        <v>0.2</v>
      </c>
      <c r="M286" s="195" t="s">
        <v>597</v>
      </c>
      <c r="N286" s="201">
        <v>43019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99</v>
      </c>
      <c r="B287" s="224">
        <v>43011</v>
      </c>
      <c r="C287" s="224"/>
      <c r="D287" s="225" t="s">
        <v>768</v>
      </c>
      <c r="E287" s="226" t="s">
        <v>593</v>
      </c>
      <c r="F287" s="227">
        <v>315</v>
      </c>
      <c r="G287" s="226"/>
      <c r="H287" s="226">
        <v>392</v>
      </c>
      <c r="I287" s="228">
        <v>384</v>
      </c>
      <c r="J287" s="229" t="s">
        <v>769</v>
      </c>
      <c r="K287" s="199">
        <f t="shared" si="148"/>
        <v>77</v>
      </c>
      <c r="L287" s="230">
        <f t="shared" si="149"/>
        <v>0.24444444444444444</v>
      </c>
      <c r="M287" s="226" t="s">
        <v>597</v>
      </c>
      <c r="N287" s="231">
        <v>43017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100</v>
      </c>
      <c r="B288" s="224">
        <v>43013</v>
      </c>
      <c r="C288" s="224"/>
      <c r="D288" s="225" t="s">
        <v>470</v>
      </c>
      <c r="E288" s="226" t="s">
        <v>593</v>
      </c>
      <c r="F288" s="227">
        <v>145</v>
      </c>
      <c r="G288" s="226"/>
      <c r="H288" s="226">
        <v>179</v>
      </c>
      <c r="I288" s="228">
        <v>180</v>
      </c>
      <c r="J288" s="229" t="s">
        <v>770</v>
      </c>
      <c r="K288" s="199">
        <f t="shared" si="148"/>
        <v>34</v>
      </c>
      <c r="L288" s="230">
        <f t="shared" si="149"/>
        <v>0.23448275862068965</v>
      </c>
      <c r="M288" s="226" t="s">
        <v>597</v>
      </c>
      <c r="N288" s="231">
        <v>43025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3">
        <v>101</v>
      </c>
      <c r="B289" s="224">
        <v>43014</v>
      </c>
      <c r="C289" s="224"/>
      <c r="D289" s="225" t="s">
        <v>360</v>
      </c>
      <c r="E289" s="226" t="s">
        <v>593</v>
      </c>
      <c r="F289" s="227">
        <v>256</v>
      </c>
      <c r="G289" s="226"/>
      <c r="H289" s="226">
        <v>323</v>
      </c>
      <c r="I289" s="228">
        <v>320</v>
      </c>
      <c r="J289" s="229" t="s">
        <v>695</v>
      </c>
      <c r="K289" s="199">
        <f t="shared" si="148"/>
        <v>67</v>
      </c>
      <c r="L289" s="230">
        <f t="shared" si="149"/>
        <v>0.26171875</v>
      </c>
      <c r="M289" s="226" t="s">
        <v>597</v>
      </c>
      <c r="N289" s="231">
        <v>43067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3">
        <v>102</v>
      </c>
      <c r="B290" s="224">
        <v>43017</v>
      </c>
      <c r="C290" s="224"/>
      <c r="D290" s="225" t="s">
        <v>374</v>
      </c>
      <c r="E290" s="226" t="s">
        <v>593</v>
      </c>
      <c r="F290" s="227">
        <v>137.5</v>
      </c>
      <c r="G290" s="226"/>
      <c r="H290" s="226">
        <v>184</v>
      </c>
      <c r="I290" s="228">
        <v>183</v>
      </c>
      <c r="J290" s="229" t="s">
        <v>771</v>
      </c>
      <c r="K290" s="199">
        <f t="shared" si="148"/>
        <v>46.5</v>
      </c>
      <c r="L290" s="230">
        <f t="shared" si="149"/>
        <v>0.33818181818181819</v>
      </c>
      <c r="M290" s="226" t="s">
        <v>597</v>
      </c>
      <c r="N290" s="231">
        <v>43108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3">
        <v>103</v>
      </c>
      <c r="B291" s="224">
        <v>43018</v>
      </c>
      <c r="C291" s="224"/>
      <c r="D291" s="225" t="s">
        <v>772</v>
      </c>
      <c r="E291" s="226" t="s">
        <v>593</v>
      </c>
      <c r="F291" s="227">
        <v>125.5</v>
      </c>
      <c r="G291" s="226"/>
      <c r="H291" s="226">
        <v>158</v>
      </c>
      <c r="I291" s="228">
        <v>155</v>
      </c>
      <c r="J291" s="229" t="s">
        <v>773</v>
      </c>
      <c r="K291" s="199">
        <f t="shared" si="148"/>
        <v>32.5</v>
      </c>
      <c r="L291" s="230">
        <f t="shared" si="149"/>
        <v>0.25896414342629481</v>
      </c>
      <c r="M291" s="226" t="s">
        <v>597</v>
      </c>
      <c r="N291" s="231">
        <v>43067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3">
        <v>104</v>
      </c>
      <c r="B292" s="224">
        <v>43018</v>
      </c>
      <c r="C292" s="224"/>
      <c r="D292" s="225" t="s">
        <v>774</v>
      </c>
      <c r="E292" s="226" t="s">
        <v>593</v>
      </c>
      <c r="F292" s="227">
        <v>895</v>
      </c>
      <c r="G292" s="226"/>
      <c r="H292" s="226">
        <v>1122.5</v>
      </c>
      <c r="I292" s="228">
        <v>1078</v>
      </c>
      <c r="J292" s="229" t="s">
        <v>775</v>
      </c>
      <c r="K292" s="199">
        <v>227.5</v>
      </c>
      <c r="L292" s="230">
        <v>0.25418994413407803</v>
      </c>
      <c r="M292" s="226" t="s">
        <v>597</v>
      </c>
      <c r="N292" s="231">
        <v>43117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3">
        <v>105</v>
      </c>
      <c r="B293" s="224">
        <v>43020</v>
      </c>
      <c r="C293" s="224"/>
      <c r="D293" s="225" t="s">
        <v>369</v>
      </c>
      <c r="E293" s="226" t="s">
        <v>593</v>
      </c>
      <c r="F293" s="227">
        <v>525</v>
      </c>
      <c r="G293" s="226"/>
      <c r="H293" s="226">
        <v>629</v>
      </c>
      <c r="I293" s="228">
        <v>629</v>
      </c>
      <c r="J293" s="229" t="s">
        <v>695</v>
      </c>
      <c r="K293" s="199">
        <v>104</v>
      </c>
      <c r="L293" s="230">
        <v>0.19809523809523799</v>
      </c>
      <c r="M293" s="226" t="s">
        <v>597</v>
      </c>
      <c r="N293" s="231">
        <v>43119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106</v>
      </c>
      <c r="B294" s="224">
        <v>43046</v>
      </c>
      <c r="C294" s="224"/>
      <c r="D294" s="225" t="s">
        <v>410</v>
      </c>
      <c r="E294" s="226" t="s">
        <v>593</v>
      </c>
      <c r="F294" s="227">
        <v>740</v>
      </c>
      <c r="G294" s="226"/>
      <c r="H294" s="226">
        <v>892.5</v>
      </c>
      <c r="I294" s="228">
        <v>900</v>
      </c>
      <c r="J294" s="229" t="s">
        <v>776</v>
      </c>
      <c r="K294" s="199">
        <f t="shared" ref="K294:K296" si="150">H294-F294</f>
        <v>152.5</v>
      </c>
      <c r="L294" s="230">
        <f t="shared" ref="L294:L296" si="151">K294/F294</f>
        <v>0.20608108108108109</v>
      </c>
      <c r="M294" s="226" t="s">
        <v>597</v>
      </c>
      <c r="N294" s="231">
        <v>43052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2">
        <v>107</v>
      </c>
      <c r="B295" s="193">
        <v>43073</v>
      </c>
      <c r="C295" s="193"/>
      <c r="D295" s="194" t="s">
        <v>777</v>
      </c>
      <c r="E295" s="195" t="s">
        <v>593</v>
      </c>
      <c r="F295" s="196">
        <v>118.5</v>
      </c>
      <c r="G295" s="195"/>
      <c r="H295" s="195">
        <v>143.5</v>
      </c>
      <c r="I295" s="197">
        <v>145</v>
      </c>
      <c r="J295" s="198" t="s">
        <v>778</v>
      </c>
      <c r="K295" s="199">
        <f t="shared" si="150"/>
        <v>25</v>
      </c>
      <c r="L295" s="200">
        <f t="shared" si="151"/>
        <v>0.2109704641350211</v>
      </c>
      <c r="M295" s="195" t="s">
        <v>597</v>
      </c>
      <c r="N295" s="201">
        <v>43097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2">
        <v>108</v>
      </c>
      <c r="B296" s="203">
        <v>43090</v>
      </c>
      <c r="C296" s="203"/>
      <c r="D296" s="204" t="s">
        <v>442</v>
      </c>
      <c r="E296" s="205" t="s">
        <v>593</v>
      </c>
      <c r="F296" s="206">
        <v>715</v>
      </c>
      <c r="G296" s="206"/>
      <c r="H296" s="207">
        <v>500</v>
      </c>
      <c r="I296" s="207">
        <v>872</v>
      </c>
      <c r="J296" s="208" t="s">
        <v>779</v>
      </c>
      <c r="K296" s="209">
        <f t="shared" si="150"/>
        <v>-215</v>
      </c>
      <c r="L296" s="210">
        <f t="shared" si="151"/>
        <v>-0.30069930069930068</v>
      </c>
      <c r="M296" s="206" t="s">
        <v>611</v>
      </c>
      <c r="N296" s="203">
        <v>43670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2">
        <v>109</v>
      </c>
      <c r="B297" s="193">
        <v>43098</v>
      </c>
      <c r="C297" s="193"/>
      <c r="D297" s="194" t="s">
        <v>768</v>
      </c>
      <c r="E297" s="195" t="s">
        <v>593</v>
      </c>
      <c r="F297" s="196">
        <v>435</v>
      </c>
      <c r="G297" s="195"/>
      <c r="H297" s="195">
        <v>542.5</v>
      </c>
      <c r="I297" s="197">
        <v>539</v>
      </c>
      <c r="J297" s="198" t="s">
        <v>695</v>
      </c>
      <c r="K297" s="199">
        <v>107.5</v>
      </c>
      <c r="L297" s="200">
        <v>0.247126436781609</v>
      </c>
      <c r="M297" s="195" t="s">
        <v>597</v>
      </c>
      <c r="N297" s="201">
        <v>43206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2">
        <v>110</v>
      </c>
      <c r="B298" s="193">
        <v>43098</v>
      </c>
      <c r="C298" s="193"/>
      <c r="D298" s="194" t="s">
        <v>562</v>
      </c>
      <c r="E298" s="195" t="s">
        <v>593</v>
      </c>
      <c r="F298" s="196">
        <v>885</v>
      </c>
      <c r="G298" s="195"/>
      <c r="H298" s="195">
        <v>1090</v>
      </c>
      <c r="I298" s="197">
        <v>1084</v>
      </c>
      <c r="J298" s="198" t="s">
        <v>695</v>
      </c>
      <c r="K298" s="199">
        <v>205</v>
      </c>
      <c r="L298" s="200">
        <v>0.23163841807909599</v>
      </c>
      <c r="M298" s="195" t="s">
        <v>597</v>
      </c>
      <c r="N298" s="201">
        <v>43213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2">
        <v>111</v>
      </c>
      <c r="B299" s="233">
        <v>43192</v>
      </c>
      <c r="C299" s="233"/>
      <c r="D299" s="211" t="s">
        <v>780</v>
      </c>
      <c r="E299" s="206" t="s">
        <v>593</v>
      </c>
      <c r="F299" s="234">
        <v>478.5</v>
      </c>
      <c r="G299" s="206"/>
      <c r="H299" s="206">
        <v>442</v>
      </c>
      <c r="I299" s="207">
        <v>613</v>
      </c>
      <c r="J299" s="208" t="s">
        <v>781</v>
      </c>
      <c r="K299" s="209">
        <f t="shared" ref="K299:K302" si="152">H299-F299</f>
        <v>-36.5</v>
      </c>
      <c r="L299" s="210">
        <f t="shared" ref="L299:L302" si="153">K299/F299</f>
        <v>-7.6280041797283177E-2</v>
      </c>
      <c r="M299" s="206" t="s">
        <v>611</v>
      </c>
      <c r="N299" s="203">
        <v>43762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02">
        <v>112</v>
      </c>
      <c r="B300" s="203">
        <v>43194</v>
      </c>
      <c r="C300" s="203"/>
      <c r="D300" s="204" t="s">
        <v>782</v>
      </c>
      <c r="E300" s="205" t="s">
        <v>593</v>
      </c>
      <c r="F300" s="206">
        <f>141.5-7.3</f>
        <v>134.19999999999999</v>
      </c>
      <c r="G300" s="206"/>
      <c r="H300" s="207">
        <v>77</v>
      </c>
      <c r="I300" s="207">
        <v>180</v>
      </c>
      <c r="J300" s="208" t="s">
        <v>783</v>
      </c>
      <c r="K300" s="209">
        <f t="shared" si="152"/>
        <v>-57.199999999999989</v>
      </c>
      <c r="L300" s="210">
        <f t="shared" si="153"/>
        <v>-0.42622950819672129</v>
      </c>
      <c r="M300" s="206" t="s">
        <v>611</v>
      </c>
      <c r="N300" s="203">
        <v>43522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2">
        <v>113</v>
      </c>
      <c r="B301" s="203">
        <v>43209</v>
      </c>
      <c r="C301" s="203"/>
      <c r="D301" s="204" t="s">
        <v>784</v>
      </c>
      <c r="E301" s="205" t="s">
        <v>593</v>
      </c>
      <c r="F301" s="206">
        <v>430</v>
      </c>
      <c r="G301" s="206"/>
      <c r="H301" s="207">
        <v>220</v>
      </c>
      <c r="I301" s="207">
        <v>537</v>
      </c>
      <c r="J301" s="208" t="s">
        <v>785</v>
      </c>
      <c r="K301" s="209">
        <f t="shared" si="152"/>
        <v>-210</v>
      </c>
      <c r="L301" s="210">
        <f t="shared" si="153"/>
        <v>-0.48837209302325579</v>
      </c>
      <c r="M301" s="206" t="s">
        <v>611</v>
      </c>
      <c r="N301" s="203">
        <v>43252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3">
        <v>114</v>
      </c>
      <c r="B302" s="224">
        <v>43220</v>
      </c>
      <c r="C302" s="224"/>
      <c r="D302" s="225" t="s">
        <v>786</v>
      </c>
      <c r="E302" s="226" t="s">
        <v>593</v>
      </c>
      <c r="F302" s="226">
        <v>153.5</v>
      </c>
      <c r="G302" s="226"/>
      <c r="H302" s="226">
        <v>196</v>
      </c>
      <c r="I302" s="228">
        <v>196</v>
      </c>
      <c r="J302" s="198" t="s">
        <v>787</v>
      </c>
      <c r="K302" s="199">
        <f t="shared" si="152"/>
        <v>42.5</v>
      </c>
      <c r="L302" s="200">
        <f t="shared" si="153"/>
        <v>0.27687296416938112</v>
      </c>
      <c r="M302" s="195" t="s">
        <v>597</v>
      </c>
      <c r="N302" s="201">
        <v>43605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2">
        <v>115</v>
      </c>
      <c r="B303" s="203">
        <v>43306</v>
      </c>
      <c r="C303" s="203"/>
      <c r="D303" s="204" t="s">
        <v>755</v>
      </c>
      <c r="E303" s="205" t="s">
        <v>593</v>
      </c>
      <c r="F303" s="206">
        <v>27.5</v>
      </c>
      <c r="G303" s="206"/>
      <c r="H303" s="207">
        <v>13.1</v>
      </c>
      <c r="I303" s="207">
        <v>60</v>
      </c>
      <c r="J303" s="208" t="s">
        <v>788</v>
      </c>
      <c r="K303" s="209">
        <v>-14.4</v>
      </c>
      <c r="L303" s="210">
        <v>-0.52363636363636401</v>
      </c>
      <c r="M303" s="206" t="s">
        <v>611</v>
      </c>
      <c r="N303" s="203">
        <v>43138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2">
        <v>116</v>
      </c>
      <c r="B304" s="233">
        <v>43318</v>
      </c>
      <c r="C304" s="233"/>
      <c r="D304" s="211" t="s">
        <v>789</v>
      </c>
      <c r="E304" s="206" t="s">
        <v>593</v>
      </c>
      <c r="F304" s="206">
        <v>148.5</v>
      </c>
      <c r="G304" s="206"/>
      <c r="H304" s="206">
        <v>102</v>
      </c>
      <c r="I304" s="207">
        <v>182</v>
      </c>
      <c r="J304" s="208" t="s">
        <v>790</v>
      </c>
      <c r="K304" s="209">
        <f>H304-F304</f>
        <v>-46.5</v>
      </c>
      <c r="L304" s="210">
        <f>K304/F304</f>
        <v>-0.31313131313131315</v>
      </c>
      <c r="M304" s="206" t="s">
        <v>611</v>
      </c>
      <c r="N304" s="203">
        <v>43661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2">
        <v>117</v>
      </c>
      <c r="B305" s="193">
        <v>43335</v>
      </c>
      <c r="C305" s="193"/>
      <c r="D305" s="194" t="s">
        <v>791</v>
      </c>
      <c r="E305" s="195" t="s">
        <v>593</v>
      </c>
      <c r="F305" s="226">
        <v>285</v>
      </c>
      <c r="G305" s="195"/>
      <c r="H305" s="195">
        <v>355</v>
      </c>
      <c r="I305" s="197">
        <v>364</v>
      </c>
      <c r="J305" s="198" t="s">
        <v>792</v>
      </c>
      <c r="K305" s="199">
        <v>70</v>
      </c>
      <c r="L305" s="200">
        <v>0.24561403508771901</v>
      </c>
      <c r="M305" s="195" t="s">
        <v>597</v>
      </c>
      <c r="N305" s="201">
        <v>43455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92">
        <v>118</v>
      </c>
      <c r="B306" s="193">
        <v>43341</v>
      </c>
      <c r="C306" s="193"/>
      <c r="D306" s="194" t="s">
        <v>400</v>
      </c>
      <c r="E306" s="195" t="s">
        <v>593</v>
      </c>
      <c r="F306" s="226">
        <v>525</v>
      </c>
      <c r="G306" s="195"/>
      <c r="H306" s="195">
        <v>585</v>
      </c>
      <c r="I306" s="197">
        <v>635</v>
      </c>
      <c r="J306" s="198" t="s">
        <v>793</v>
      </c>
      <c r="K306" s="199">
        <f t="shared" ref="K306:K357" si="154">H306-F306</f>
        <v>60</v>
      </c>
      <c r="L306" s="200">
        <f t="shared" ref="L306:L357" si="155">K306/F306</f>
        <v>0.11428571428571428</v>
      </c>
      <c r="M306" s="195" t="s">
        <v>597</v>
      </c>
      <c r="N306" s="201">
        <v>43662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92">
        <v>119</v>
      </c>
      <c r="B307" s="193">
        <v>43395</v>
      </c>
      <c r="C307" s="193"/>
      <c r="D307" s="194" t="s">
        <v>385</v>
      </c>
      <c r="E307" s="195" t="s">
        <v>593</v>
      </c>
      <c r="F307" s="226">
        <v>475</v>
      </c>
      <c r="G307" s="195"/>
      <c r="H307" s="195">
        <v>574</v>
      </c>
      <c r="I307" s="197">
        <v>570</v>
      </c>
      <c r="J307" s="198" t="s">
        <v>695</v>
      </c>
      <c r="K307" s="199">
        <f t="shared" si="154"/>
        <v>99</v>
      </c>
      <c r="L307" s="200">
        <f t="shared" si="155"/>
        <v>0.20842105263157895</v>
      </c>
      <c r="M307" s="195" t="s">
        <v>597</v>
      </c>
      <c r="N307" s="201">
        <v>43403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3">
        <v>120</v>
      </c>
      <c r="B308" s="224">
        <v>43397</v>
      </c>
      <c r="C308" s="224"/>
      <c r="D308" s="225" t="s">
        <v>794</v>
      </c>
      <c r="E308" s="226" t="s">
        <v>593</v>
      </c>
      <c r="F308" s="226">
        <v>707.5</v>
      </c>
      <c r="G308" s="226"/>
      <c r="H308" s="226">
        <v>872</v>
      </c>
      <c r="I308" s="228">
        <v>872</v>
      </c>
      <c r="J308" s="229" t="s">
        <v>695</v>
      </c>
      <c r="K308" s="199">
        <f t="shared" si="154"/>
        <v>164.5</v>
      </c>
      <c r="L308" s="230">
        <f t="shared" si="155"/>
        <v>0.23250883392226149</v>
      </c>
      <c r="M308" s="226" t="s">
        <v>597</v>
      </c>
      <c r="N308" s="231">
        <v>43482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3">
        <v>121</v>
      </c>
      <c r="B309" s="224">
        <v>43398</v>
      </c>
      <c r="C309" s="224"/>
      <c r="D309" s="225" t="s">
        <v>795</v>
      </c>
      <c r="E309" s="226" t="s">
        <v>593</v>
      </c>
      <c r="F309" s="226">
        <v>162</v>
      </c>
      <c r="G309" s="226"/>
      <c r="H309" s="226">
        <v>204</v>
      </c>
      <c r="I309" s="228">
        <v>209</v>
      </c>
      <c r="J309" s="229" t="s">
        <v>796</v>
      </c>
      <c r="K309" s="199">
        <f t="shared" si="154"/>
        <v>42</v>
      </c>
      <c r="L309" s="230">
        <f t="shared" si="155"/>
        <v>0.25925925925925924</v>
      </c>
      <c r="M309" s="226" t="s">
        <v>597</v>
      </c>
      <c r="N309" s="231">
        <v>43539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3">
        <v>122</v>
      </c>
      <c r="B310" s="224">
        <v>43399</v>
      </c>
      <c r="C310" s="224"/>
      <c r="D310" s="225" t="s">
        <v>490</v>
      </c>
      <c r="E310" s="226" t="s">
        <v>593</v>
      </c>
      <c r="F310" s="226">
        <v>240</v>
      </c>
      <c r="G310" s="226"/>
      <c r="H310" s="226">
        <v>297</v>
      </c>
      <c r="I310" s="228">
        <v>297</v>
      </c>
      <c r="J310" s="229" t="s">
        <v>695</v>
      </c>
      <c r="K310" s="235">
        <f t="shared" si="154"/>
        <v>57</v>
      </c>
      <c r="L310" s="230">
        <f t="shared" si="155"/>
        <v>0.23749999999999999</v>
      </c>
      <c r="M310" s="226" t="s">
        <v>597</v>
      </c>
      <c r="N310" s="231">
        <v>43417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92">
        <v>123</v>
      </c>
      <c r="B311" s="193">
        <v>43439</v>
      </c>
      <c r="C311" s="193"/>
      <c r="D311" s="194" t="s">
        <v>797</v>
      </c>
      <c r="E311" s="195" t="s">
        <v>593</v>
      </c>
      <c r="F311" s="195">
        <v>202.5</v>
      </c>
      <c r="G311" s="195"/>
      <c r="H311" s="195">
        <v>255</v>
      </c>
      <c r="I311" s="197">
        <v>252</v>
      </c>
      <c r="J311" s="198" t="s">
        <v>695</v>
      </c>
      <c r="K311" s="199">
        <f t="shared" si="154"/>
        <v>52.5</v>
      </c>
      <c r="L311" s="200">
        <f t="shared" si="155"/>
        <v>0.25925925925925924</v>
      </c>
      <c r="M311" s="195" t="s">
        <v>597</v>
      </c>
      <c r="N311" s="201">
        <v>43542</v>
      </c>
      <c r="O311" s="1"/>
      <c r="P311" s="1"/>
      <c r="Q311" s="1"/>
      <c r="R311" s="6" t="s">
        <v>798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3">
        <v>124</v>
      </c>
      <c r="B312" s="224">
        <v>43465</v>
      </c>
      <c r="C312" s="193"/>
      <c r="D312" s="225" t="s">
        <v>159</v>
      </c>
      <c r="E312" s="226" t="s">
        <v>593</v>
      </c>
      <c r="F312" s="226">
        <v>710</v>
      </c>
      <c r="G312" s="226"/>
      <c r="H312" s="226">
        <v>866</v>
      </c>
      <c r="I312" s="228">
        <v>866</v>
      </c>
      <c r="J312" s="229" t="s">
        <v>695</v>
      </c>
      <c r="K312" s="199">
        <f t="shared" si="154"/>
        <v>156</v>
      </c>
      <c r="L312" s="200">
        <f t="shared" si="155"/>
        <v>0.21971830985915494</v>
      </c>
      <c r="M312" s="195" t="s">
        <v>597</v>
      </c>
      <c r="N312" s="201">
        <v>43553</v>
      </c>
      <c r="O312" s="1"/>
      <c r="P312" s="1"/>
      <c r="Q312" s="1"/>
      <c r="R312" s="6" t="s">
        <v>798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3">
        <v>125</v>
      </c>
      <c r="B313" s="224">
        <v>43522</v>
      </c>
      <c r="C313" s="224"/>
      <c r="D313" s="225" t="s">
        <v>174</v>
      </c>
      <c r="E313" s="226" t="s">
        <v>593</v>
      </c>
      <c r="F313" s="226">
        <v>337.25</v>
      </c>
      <c r="G313" s="226"/>
      <c r="H313" s="226">
        <v>398.5</v>
      </c>
      <c r="I313" s="228">
        <v>411</v>
      </c>
      <c r="J313" s="198" t="s">
        <v>799</v>
      </c>
      <c r="K313" s="199">
        <f t="shared" si="154"/>
        <v>61.25</v>
      </c>
      <c r="L313" s="200">
        <f t="shared" si="155"/>
        <v>0.1816160118606375</v>
      </c>
      <c r="M313" s="195" t="s">
        <v>597</v>
      </c>
      <c r="N313" s="201">
        <v>43760</v>
      </c>
      <c r="O313" s="1"/>
      <c r="P313" s="1"/>
      <c r="Q313" s="1"/>
      <c r="R313" s="6" t="s">
        <v>798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6">
        <v>126</v>
      </c>
      <c r="B314" s="237">
        <v>43559</v>
      </c>
      <c r="C314" s="237"/>
      <c r="D314" s="238" t="s">
        <v>800</v>
      </c>
      <c r="E314" s="239" t="s">
        <v>593</v>
      </c>
      <c r="F314" s="239">
        <v>130</v>
      </c>
      <c r="G314" s="239"/>
      <c r="H314" s="239">
        <v>65</v>
      </c>
      <c r="I314" s="240">
        <v>158</v>
      </c>
      <c r="J314" s="208" t="s">
        <v>801</v>
      </c>
      <c r="K314" s="209">
        <f t="shared" si="154"/>
        <v>-65</v>
      </c>
      <c r="L314" s="210">
        <f t="shared" si="155"/>
        <v>-0.5</v>
      </c>
      <c r="M314" s="206" t="s">
        <v>611</v>
      </c>
      <c r="N314" s="203">
        <v>43726</v>
      </c>
      <c r="O314" s="1"/>
      <c r="P314" s="1"/>
      <c r="Q314" s="1"/>
      <c r="R314" s="6" t="s">
        <v>802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3">
        <v>127</v>
      </c>
      <c r="B315" s="224">
        <v>43017</v>
      </c>
      <c r="C315" s="224"/>
      <c r="D315" s="225" t="s">
        <v>210</v>
      </c>
      <c r="E315" s="226" t="s">
        <v>593</v>
      </c>
      <c r="F315" s="226">
        <v>141.5</v>
      </c>
      <c r="G315" s="226"/>
      <c r="H315" s="226">
        <v>183.5</v>
      </c>
      <c r="I315" s="228">
        <v>210</v>
      </c>
      <c r="J315" s="198" t="s">
        <v>796</v>
      </c>
      <c r="K315" s="199">
        <f t="shared" si="154"/>
        <v>42</v>
      </c>
      <c r="L315" s="200">
        <f t="shared" si="155"/>
        <v>0.29681978798586572</v>
      </c>
      <c r="M315" s="195" t="s">
        <v>597</v>
      </c>
      <c r="N315" s="201">
        <v>43042</v>
      </c>
      <c r="O315" s="1"/>
      <c r="P315" s="1"/>
      <c r="Q315" s="1"/>
      <c r="R315" s="6" t="s">
        <v>802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6">
        <v>128</v>
      </c>
      <c r="B316" s="237">
        <v>43074</v>
      </c>
      <c r="C316" s="237"/>
      <c r="D316" s="238" t="s">
        <v>803</v>
      </c>
      <c r="E316" s="239" t="s">
        <v>593</v>
      </c>
      <c r="F316" s="234">
        <v>172</v>
      </c>
      <c r="G316" s="239"/>
      <c r="H316" s="239">
        <v>155.25</v>
      </c>
      <c r="I316" s="240">
        <v>230</v>
      </c>
      <c r="J316" s="208" t="s">
        <v>804</v>
      </c>
      <c r="K316" s="209">
        <f t="shared" si="154"/>
        <v>-16.75</v>
      </c>
      <c r="L316" s="210">
        <f t="shared" si="155"/>
        <v>-9.7383720930232565E-2</v>
      </c>
      <c r="M316" s="206" t="s">
        <v>611</v>
      </c>
      <c r="N316" s="203">
        <v>43787</v>
      </c>
      <c r="O316" s="1"/>
      <c r="P316" s="1"/>
      <c r="Q316" s="1"/>
      <c r="R316" s="6" t="s">
        <v>802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3">
        <v>129</v>
      </c>
      <c r="B317" s="224">
        <v>43398</v>
      </c>
      <c r="C317" s="224"/>
      <c r="D317" s="225" t="s">
        <v>120</v>
      </c>
      <c r="E317" s="226" t="s">
        <v>593</v>
      </c>
      <c r="F317" s="226">
        <v>698.5</v>
      </c>
      <c r="G317" s="226"/>
      <c r="H317" s="226">
        <v>890</v>
      </c>
      <c r="I317" s="228">
        <v>890</v>
      </c>
      <c r="J317" s="198" t="s">
        <v>805</v>
      </c>
      <c r="K317" s="199">
        <f t="shared" si="154"/>
        <v>191.5</v>
      </c>
      <c r="L317" s="200">
        <f t="shared" si="155"/>
        <v>0.27415891195418757</v>
      </c>
      <c r="M317" s="195" t="s">
        <v>597</v>
      </c>
      <c r="N317" s="201">
        <v>44328</v>
      </c>
      <c r="O317" s="1"/>
      <c r="P317" s="1"/>
      <c r="Q317" s="1"/>
      <c r="R317" s="6" t="s">
        <v>798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3">
        <v>130</v>
      </c>
      <c r="B318" s="224">
        <v>42877</v>
      </c>
      <c r="C318" s="224"/>
      <c r="D318" s="225" t="s">
        <v>806</v>
      </c>
      <c r="E318" s="226" t="s">
        <v>593</v>
      </c>
      <c r="F318" s="226">
        <v>127.6</v>
      </c>
      <c r="G318" s="226"/>
      <c r="H318" s="226">
        <v>138</v>
      </c>
      <c r="I318" s="228">
        <v>190</v>
      </c>
      <c r="J318" s="198" t="s">
        <v>807</v>
      </c>
      <c r="K318" s="199">
        <f t="shared" si="154"/>
        <v>10.400000000000006</v>
      </c>
      <c r="L318" s="200">
        <f t="shared" si="155"/>
        <v>8.1504702194357417E-2</v>
      </c>
      <c r="M318" s="195" t="s">
        <v>597</v>
      </c>
      <c r="N318" s="201">
        <v>43774</v>
      </c>
      <c r="O318" s="1"/>
      <c r="P318" s="1"/>
      <c r="Q318" s="1"/>
      <c r="R318" s="6" t="s">
        <v>802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3">
        <v>131</v>
      </c>
      <c r="B319" s="224">
        <v>43158</v>
      </c>
      <c r="C319" s="224"/>
      <c r="D319" s="225" t="s">
        <v>808</v>
      </c>
      <c r="E319" s="226" t="s">
        <v>593</v>
      </c>
      <c r="F319" s="226">
        <v>317</v>
      </c>
      <c r="G319" s="226"/>
      <c r="H319" s="226">
        <v>382.5</v>
      </c>
      <c r="I319" s="228">
        <v>398</v>
      </c>
      <c r="J319" s="198" t="s">
        <v>809</v>
      </c>
      <c r="K319" s="199">
        <f t="shared" si="154"/>
        <v>65.5</v>
      </c>
      <c r="L319" s="200">
        <f t="shared" si="155"/>
        <v>0.20662460567823343</v>
      </c>
      <c r="M319" s="195" t="s">
        <v>597</v>
      </c>
      <c r="N319" s="201">
        <v>44238</v>
      </c>
      <c r="O319" s="1"/>
      <c r="P319" s="1"/>
      <c r="Q319" s="1"/>
      <c r="R319" s="6" t="s">
        <v>802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6">
        <v>132</v>
      </c>
      <c r="B320" s="237">
        <v>43164</v>
      </c>
      <c r="C320" s="237"/>
      <c r="D320" s="238" t="s">
        <v>166</v>
      </c>
      <c r="E320" s="239" t="s">
        <v>593</v>
      </c>
      <c r="F320" s="234">
        <f>510-14.4</f>
        <v>495.6</v>
      </c>
      <c r="G320" s="239"/>
      <c r="H320" s="239">
        <v>350</v>
      </c>
      <c r="I320" s="240">
        <v>672</v>
      </c>
      <c r="J320" s="208" t="s">
        <v>810</v>
      </c>
      <c r="K320" s="209">
        <f t="shared" si="154"/>
        <v>-145.60000000000002</v>
      </c>
      <c r="L320" s="210">
        <f t="shared" si="155"/>
        <v>-0.29378531073446329</v>
      </c>
      <c r="M320" s="206" t="s">
        <v>611</v>
      </c>
      <c r="N320" s="203">
        <v>43887</v>
      </c>
      <c r="O320" s="1"/>
      <c r="P320" s="1"/>
      <c r="Q320" s="1"/>
      <c r="R320" s="6" t="s">
        <v>798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6">
        <v>133</v>
      </c>
      <c r="B321" s="237">
        <v>43237</v>
      </c>
      <c r="C321" s="237"/>
      <c r="D321" s="238" t="s">
        <v>811</v>
      </c>
      <c r="E321" s="239" t="s">
        <v>593</v>
      </c>
      <c r="F321" s="234">
        <v>230.3</v>
      </c>
      <c r="G321" s="239"/>
      <c r="H321" s="239">
        <v>102.5</v>
      </c>
      <c r="I321" s="240">
        <v>348</v>
      </c>
      <c r="J321" s="208" t="s">
        <v>812</v>
      </c>
      <c r="K321" s="209">
        <f t="shared" si="154"/>
        <v>-127.80000000000001</v>
      </c>
      <c r="L321" s="210">
        <f t="shared" si="155"/>
        <v>-0.55492835432045162</v>
      </c>
      <c r="M321" s="206" t="s">
        <v>611</v>
      </c>
      <c r="N321" s="203">
        <v>43896</v>
      </c>
      <c r="O321" s="1"/>
      <c r="P321" s="1"/>
      <c r="Q321" s="1"/>
      <c r="R321" s="6" t="s">
        <v>798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3">
        <v>134</v>
      </c>
      <c r="B322" s="224">
        <v>43258</v>
      </c>
      <c r="C322" s="224"/>
      <c r="D322" s="225" t="s">
        <v>446</v>
      </c>
      <c r="E322" s="226" t="s">
        <v>593</v>
      </c>
      <c r="F322" s="226">
        <f>342.5-5.1</f>
        <v>337.4</v>
      </c>
      <c r="G322" s="226"/>
      <c r="H322" s="226">
        <v>412.5</v>
      </c>
      <c r="I322" s="228">
        <v>439</v>
      </c>
      <c r="J322" s="198" t="s">
        <v>813</v>
      </c>
      <c r="K322" s="199">
        <f t="shared" si="154"/>
        <v>75.100000000000023</v>
      </c>
      <c r="L322" s="200">
        <f t="shared" si="155"/>
        <v>0.22258446947243635</v>
      </c>
      <c r="M322" s="195" t="s">
        <v>597</v>
      </c>
      <c r="N322" s="201">
        <v>44230</v>
      </c>
      <c r="O322" s="1"/>
      <c r="P322" s="1"/>
      <c r="Q322" s="1"/>
      <c r="R322" s="6" t="s">
        <v>802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7">
        <v>135</v>
      </c>
      <c r="B323" s="216">
        <v>43285</v>
      </c>
      <c r="C323" s="216"/>
      <c r="D323" s="217" t="s">
        <v>58</v>
      </c>
      <c r="E323" s="218" t="s">
        <v>593</v>
      </c>
      <c r="F323" s="218">
        <f>127.5-5.53</f>
        <v>121.97</v>
      </c>
      <c r="G323" s="219"/>
      <c r="H323" s="219">
        <v>122.5</v>
      </c>
      <c r="I323" s="219">
        <v>170</v>
      </c>
      <c r="J323" s="220" t="s">
        <v>814</v>
      </c>
      <c r="K323" s="221">
        <f t="shared" si="154"/>
        <v>0.53000000000000114</v>
      </c>
      <c r="L323" s="222">
        <f t="shared" si="155"/>
        <v>4.3453308190538747E-3</v>
      </c>
      <c r="M323" s="218" t="s">
        <v>621</v>
      </c>
      <c r="N323" s="216">
        <v>44431</v>
      </c>
      <c r="O323" s="1"/>
      <c r="P323" s="1"/>
      <c r="Q323" s="1"/>
      <c r="R323" s="6" t="s">
        <v>798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36">
        <v>136</v>
      </c>
      <c r="B324" s="237">
        <v>43294</v>
      </c>
      <c r="C324" s="237"/>
      <c r="D324" s="238" t="s">
        <v>815</v>
      </c>
      <c r="E324" s="239" t="s">
        <v>593</v>
      </c>
      <c r="F324" s="234">
        <v>46.5</v>
      </c>
      <c r="G324" s="239"/>
      <c r="H324" s="239">
        <v>17</v>
      </c>
      <c r="I324" s="240">
        <v>59</v>
      </c>
      <c r="J324" s="208" t="s">
        <v>816</v>
      </c>
      <c r="K324" s="209">
        <f t="shared" si="154"/>
        <v>-29.5</v>
      </c>
      <c r="L324" s="210">
        <f t="shared" si="155"/>
        <v>-0.63440860215053763</v>
      </c>
      <c r="M324" s="206" t="s">
        <v>611</v>
      </c>
      <c r="N324" s="203">
        <v>43887</v>
      </c>
      <c r="O324" s="1"/>
      <c r="P324" s="1"/>
      <c r="Q324" s="1"/>
      <c r="R324" s="6" t="s">
        <v>798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3">
        <v>137</v>
      </c>
      <c r="B325" s="224">
        <v>43396</v>
      </c>
      <c r="C325" s="224"/>
      <c r="D325" s="225" t="s">
        <v>429</v>
      </c>
      <c r="E325" s="226" t="s">
        <v>593</v>
      </c>
      <c r="F325" s="226">
        <v>156.5</v>
      </c>
      <c r="G325" s="226"/>
      <c r="H325" s="226">
        <v>207.5</v>
      </c>
      <c r="I325" s="228">
        <v>191</v>
      </c>
      <c r="J325" s="198" t="s">
        <v>695</v>
      </c>
      <c r="K325" s="199">
        <f t="shared" si="154"/>
        <v>51</v>
      </c>
      <c r="L325" s="200">
        <f t="shared" si="155"/>
        <v>0.32587859424920129</v>
      </c>
      <c r="M325" s="195" t="s">
        <v>597</v>
      </c>
      <c r="N325" s="201">
        <v>44369</v>
      </c>
      <c r="O325" s="1"/>
      <c r="P325" s="1"/>
      <c r="Q325" s="1"/>
      <c r="R325" s="6" t="s">
        <v>798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3">
        <v>138</v>
      </c>
      <c r="B326" s="224">
        <v>43439</v>
      </c>
      <c r="C326" s="224"/>
      <c r="D326" s="225" t="s">
        <v>348</v>
      </c>
      <c r="E326" s="226" t="s">
        <v>593</v>
      </c>
      <c r="F326" s="226">
        <v>259.5</v>
      </c>
      <c r="G326" s="226"/>
      <c r="H326" s="226">
        <v>320</v>
      </c>
      <c r="I326" s="228">
        <v>320</v>
      </c>
      <c r="J326" s="198" t="s">
        <v>695</v>
      </c>
      <c r="K326" s="199">
        <f t="shared" si="154"/>
        <v>60.5</v>
      </c>
      <c r="L326" s="200">
        <f t="shared" si="155"/>
        <v>0.23314065510597304</v>
      </c>
      <c r="M326" s="195" t="s">
        <v>597</v>
      </c>
      <c r="N326" s="201">
        <v>44323</v>
      </c>
      <c r="O326" s="1"/>
      <c r="P326" s="1"/>
      <c r="Q326" s="1"/>
      <c r="R326" s="6" t="s">
        <v>798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36">
        <v>139</v>
      </c>
      <c r="B327" s="237">
        <v>43439</v>
      </c>
      <c r="C327" s="237"/>
      <c r="D327" s="238" t="s">
        <v>817</v>
      </c>
      <c r="E327" s="239" t="s">
        <v>593</v>
      </c>
      <c r="F327" s="239">
        <v>715</v>
      </c>
      <c r="G327" s="239"/>
      <c r="H327" s="239">
        <v>445</v>
      </c>
      <c r="I327" s="240">
        <v>840</v>
      </c>
      <c r="J327" s="208" t="s">
        <v>818</v>
      </c>
      <c r="K327" s="209">
        <f t="shared" si="154"/>
        <v>-270</v>
      </c>
      <c r="L327" s="210">
        <f t="shared" si="155"/>
        <v>-0.3776223776223776</v>
      </c>
      <c r="M327" s="206" t="s">
        <v>611</v>
      </c>
      <c r="N327" s="203">
        <v>43800</v>
      </c>
      <c r="O327" s="1"/>
      <c r="P327" s="1"/>
      <c r="Q327" s="1"/>
      <c r="R327" s="6" t="s">
        <v>798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3">
        <v>140</v>
      </c>
      <c r="B328" s="224">
        <v>43469</v>
      </c>
      <c r="C328" s="224"/>
      <c r="D328" s="225" t="s">
        <v>180</v>
      </c>
      <c r="E328" s="226" t="s">
        <v>593</v>
      </c>
      <c r="F328" s="226">
        <v>875</v>
      </c>
      <c r="G328" s="226"/>
      <c r="H328" s="226">
        <v>1165</v>
      </c>
      <c r="I328" s="228">
        <v>1185</v>
      </c>
      <c r="J328" s="198" t="s">
        <v>819</v>
      </c>
      <c r="K328" s="199">
        <f t="shared" si="154"/>
        <v>290</v>
      </c>
      <c r="L328" s="200">
        <f t="shared" si="155"/>
        <v>0.33142857142857141</v>
      </c>
      <c r="M328" s="195" t="s">
        <v>597</v>
      </c>
      <c r="N328" s="201">
        <v>43847</v>
      </c>
      <c r="O328" s="1"/>
      <c r="P328" s="1"/>
      <c r="Q328" s="1"/>
      <c r="R328" s="6" t="s">
        <v>798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3">
        <v>141</v>
      </c>
      <c r="B329" s="224">
        <v>43559</v>
      </c>
      <c r="C329" s="224"/>
      <c r="D329" s="225" t="s">
        <v>366</v>
      </c>
      <c r="E329" s="226" t="s">
        <v>593</v>
      </c>
      <c r="F329" s="226">
        <f>387-14.63</f>
        <v>372.37</v>
      </c>
      <c r="G329" s="226"/>
      <c r="H329" s="226">
        <v>490</v>
      </c>
      <c r="I329" s="228">
        <v>490</v>
      </c>
      <c r="J329" s="198" t="s">
        <v>695</v>
      </c>
      <c r="K329" s="199">
        <f t="shared" si="154"/>
        <v>117.63</v>
      </c>
      <c r="L329" s="200">
        <f t="shared" si="155"/>
        <v>0.31589548030185027</v>
      </c>
      <c r="M329" s="195" t="s">
        <v>597</v>
      </c>
      <c r="N329" s="201">
        <v>43850</v>
      </c>
      <c r="O329" s="1"/>
      <c r="P329" s="1"/>
      <c r="Q329" s="1"/>
      <c r="R329" s="6" t="s">
        <v>798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36">
        <v>142</v>
      </c>
      <c r="B330" s="237">
        <v>43578</v>
      </c>
      <c r="C330" s="237"/>
      <c r="D330" s="238" t="s">
        <v>820</v>
      </c>
      <c r="E330" s="239" t="s">
        <v>610</v>
      </c>
      <c r="F330" s="239">
        <v>220</v>
      </c>
      <c r="G330" s="239"/>
      <c r="H330" s="239">
        <v>127.5</v>
      </c>
      <c r="I330" s="240">
        <v>284</v>
      </c>
      <c r="J330" s="208" t="s">
        <v>821</v>
      </c>
      <c r="K330" s="209">
        <f t="shared" si="154"/>
        <v>-92.5</v>
      </c>
      <c r="L330" s="210">
        <f t="shared" si="155"/>
        <v>-0.42045454545454547</v>
      </c>
      <c r="M330" s="206" t="s">
        <v>611</v>
      </c>
      <c r="N330" s="203">
        <v>43896</v>
      </c>
      <c r="O330" s="1"/>
      <c r="P330" s="1"/>
      <c r="Q330" s="1"/>
      <c r="R330" s="6" t="s">
        <v>798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3">
        <v>143</v>
      </c>
      <c r="B331" s="224">
        <v>43622</v>
      </c>
      <c r="C331" s="224"/>
      <c r="D331" s="225" t="s">
        <v>491</v>
      </c>
      <c r="E331" s="226" t="s">
        <v>610</v>
      </c>
      <c r="F331" s="226">
        <v>332.8</v>
      </c>
      <c r="G331" s="226"/>
      <c r="H331" s="226">
        <v>405</v>
      </c>
      <c r="I331" s="228">
        <v>419</v>
      </c>
      <c r="J331" s="198" t="s">
        <v>822</v>
      </c>
      <c r="K331" s="199">
        <f t="shared" si="154"/>
        <v>72.199999999999989</v>
      </c>
      <c r="L331" s="200">
        <f t="shared" si="155"/>
        <v>0.21694711538461534</v>
      </c>
      <c r="M331" s="195" t="s">
        <v>597</v>
      </c>
      <c r="N331" s="201">
        <v>43860</v>
      </c>
      <c r="O331" s="1"/>
      <c r="P331" s="1"/>
      <c r="Q331" s="1"/>
      <c r="R331" s="6" t="s">
        <v>802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7">
        <v>144</v>
      </c>
      <c r="B332" s="216">
        <v>43641</v>
      </c>
      <c r="C332" s="216"/>
      <c r="D332" s="217" t="s">
        <v>172</v>
      </c>
      <c r="E332" s="218" t="s">
        <v>593</v>
      </c>
      <c r="F332" s="218">
        <v>386</v>
      </c>
      <c r="G332" s="219"/>
      <c r="H332" s="219">
        <v>395</v>
      </c>
      <c r="I332" s="219">
        <v>452</v>
      </c>
      <c r="J332" s="220" t="s">
        <v>823</v>
      </c>
      <c r="K332" s="221">
        <f t="shared" si="154"/>
        <v>9</v>
      </c>
      <c r="L332" s="222">
        <f t="shared" si="155"/>
        <v>2.3316062176165803E-2</v>
      </c>
      <c r="M332" s="218" t="s">
        <v>621</v>
      </c>
      <c r="N332" s="216">
        <v>43868</v>
      </c>
      <c r="O332" s="1"/>
      <c r="P332" s="1"/>
      <c r="Q332" s="1"/>
      <c r="R332" s="6" t="s">
        <v>802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7">
        <v>145</v>
      </c>
      <c r="B333" s="216">
        <v>43707</v>
      </c>
      <c r="C333" s="216"/>
      <c r="D333" s="217" t="s">
        <v>146</v>
      </c>
      <c r="E333" s="218" t="s">
        <v>593</v>
      </c>
      <c r="F333" s="218">
        <v>137.5</v>
      </c>
      <c r="G333" s="219"/>
      <c r="H333" s="219">
        <v>138.5</v>
      </c>
      <c r="I333" s="219">
        <v>190</v>
      </c>
      <c r="J333" s="220" t="s">
        <v>824</v>
      </c>
      <c r="K333" s="221">
        <f t="shared" si="154"/>
        <v>1</v>
      </c>
      <c r="L333" s="222">
        <f t="shared" si="155"/>
        <v>7.2727272727272727E-3</v>
      </c>
      <c r="M333" s="218" t="s">
        <v>621</v>
      </c>
      <c r="N333" s="216">
        <v>44432</v>
      </c>
      <c r="O333" s="1"/>
      <c r="P333" s="1"/>
      <c r="Q333" s="1"/>
      <c r="R333" s="6" t="s">
        <v>798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3">
        <v>146</v>
      </c>
      <c r="B334" s="224">
        <v>43731</v>
      </c>
      <c r="C334" s="224"/>
      <c r="D334" s="225" t="s">
        <v>439</v>
      </c>
      <c r="E334" s="226" t="s">
        <v>593</v>
      </c>
      <c r="F334" s="226">
        <v>235</v>
      </c>
      <c r="G334" s="226"/>
      <c r="H334" s="226">
        <v>295</v>
      </c>
      <c r="I334" s="228">
        <v>296</v>
      </c>
      <c r="J334" s="198" t="s">
        <v>825</v>
      </c>
      <c r="K334" s="199">
        <f t="shared" si="154"/>
        <v>60</v>
      </c>
      <c r="L334" s="200">
        <f t="shared" si="155"/>
        <v>0.25531914893617019</v>
      </c>
      <c r="M334" s="195" t="s">
        <v>597</v>
      </c>
      <c r="N334" s="201">
        <v>43844</v>
      </c>
      <c r="O334" s="1"/>
      <c r="P334" s="1"/>
      <c r="Q334" s="1"/>
      <c r="R334" s="6" t="s">
        <v>802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23">
        <v>147</v>
      </c>
      <c r="B335" s="224">
        <v>43752</v>
      </c>
      <c r="C335" s="224"/>
      <c r="D335" s="225" t="s">
        <v>826</v>
      </c>
      <c r="E335" s="226" t="s">
        <v>593</v>
      </c>
      <c r="F335" s="226">
        <v>277.5</v>
      </c>
      <c r="G335" s="226"/>
      <c r="H335" s="226">
        <v>333</v>
      </c>
      <c r="I335" s="228">
        <v>333</v>
      </c>
      <c r="J335" s="198" t="s">
        <v>827</v>
      </c>
      <c r="K335" s="199">
        <f t="shared" si="154"/>
        <v>55.5</v>
      </c>
      <c r="L335" s="200">
        <f t="shared" si="155"/>
        <v>0.2</v>
      </c>
      <c r="M335" s="195" t="s">
        <v>597</v>
      </c>
      <c r="N335" s="201">
        <v>43846</v>
      </c>
      <c r="O335" s="1"/>
      <c r="P335" s="1"/>
      <c r="Q335" s="1"/>
      <c r="R335" s="6" t="s">
        <v>798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23">
        <v>148</v>
      </c>
      <c r="B336" s="224">
        <v>43752</v>
      </c>
      <c r="C336" s="224"/>
      <c r="D336" s="225" t="s">
        <v>828</v>
      </c>
      <c r="E336" s="226" t="s">
        <v>593</v>
      </c>
      <c r="F336" s="226">
        <v>930</v>
      </c>
      <c r="G336" s="226"/>
      <c r="H336" s="226">
        <v>1165</v>
      </c>
      <c r="I336" s="228">
        <v>1200</v>
      </c>
      <c r="J336" s="198" t="s">
        <v>829</v>
      </c>
      <c r="K336" s="199">
        <f t="shared" si="154"/>
        <v>235</v>
      </c>
      <c r="L336" s="200">
        <f t="shared" si="155"/>
        <v>0.25268817204301075</v>
      </c>
      <c r="M336" s="195" t="s">
        <v>597</v>
      </c>
      <c r="N336" s="201">
        <v>43847</v>
      </c>
      <c r="O336" s="1"/>
      <c r="P336" s="1"/>
      <c r="Q336" s="1"/>
      <c r="R336" s="6" t="s">
        <v>802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23">
        <v>149</v>
      </c>
      <c r="B337" s="224">
        <v>43753</v>
      </c>
      <c r="C337" s="224"/>
      <c r="D337" s="225" t="s">
        <v>830</v>
      </c>
      <c r="E337" s="226" t="s">
        <v>593</v>
      </c>
      <c r="F337" s="196">
        <v>111</v>
      </c>
      <c r="G337" s="226"/>
      <c r="H337" s="226">
        <v>141</v>
      </c>
      <c r="I337" s="228">
        <v>141</v>
      </c>
      <c r="J337" s="198" t="s">
        <v>831</v>
      </c>
      <c r="K337" s="199">
        <f t="shared" si="154"/>
        <v>30</v>
      </c>
      <c r="L337" s="200">
        <f t="shared" si="155"/>
        <v>0.27027027027027029</v>
      </c>
      <c r="M337" s="195" t="s">
        <v>597</v>
      </c>
      <c r="N337" s="201">
        <v>44328</v>
      </c>
      <c r="O337" s="1"/>
      <c r="P337" s="1"/>
      <c r="Q337" s="1"/>
      <c r="R337" s="6" t="s">
        <v>802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3">
        <v>150</v>
      </c>
      <c r="B338" s="224">
        <v>43753</v>
      </c>
      <c r="C338" s="224"/>
      <c r="D338" s="225" t="s">
        <v>832</v>
      </c>
      <c r="E338" s="226" t="s">
        <v>593</v>
      </c>
      <c r="F338" s="196">
        <v>296</v>
      </c>
      <c r="G338" s="226"/>
      <c r="H338" s="226">
        <v>370</v>
      </c>
      <c r="I338" s="228">
        <v>370</v>
      </c>
      <c r="J338" s="198" t="s">
        <v>695</v>
      </c>
      <c r="K338" s="199">
        <f t="shared" si="154"/>
        <v>74</v>
      </c>
      <c r="L338" s="200">
        <f t="shared" si="155"/>
        <v>0.25</v>
      </c>
      <c r="M338" s="195" t="s">
        <v>597</v>
      </c>
      <c r="N338" s="201">
        <v>43853</v>
      </c>
      <c r="O338" s="1"/>
      <c r="P338" s="1"/>
      <c r="Q338" s="1"/>
      <c r="R338" s="6" t="s">
        <v>802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23">
        <v>151</v>
      </c>
      <c r="B339" s="224">
        <v>43754</v>
      </c>
      <c r="C339" s="224"/>
      <c r="D339" s="225" t="s">
        <v>833</v>
      </c>
      <c r="E339" s="226" t="s">
        <v>593</v>
      </c>
      <c r="F339" s="196">
        <v>300</v>
      </c>
      <c r="G339" s="226"/>
      <c r="H339" s="226">
        <v>382.5</v>
      </c>
      <c r="I339" s="228">
        <v>344</v>
      </c>
      <c r="J339" s="198" t="s">
        <v>834</v>
      </c>
      <c r="K339" s="199">
        <f t="shared" si="154"/>
        <v>82.5</v>
      </c>
      <c r="L339" s="200">
        <f t="shared" si="155"/>
        <v>0.27500000000000002</v>
      </c>
      <c r="M339" s="195" t="s">
        <v>597</v>
      </c>
      <c r="N339" s="201">
        <v>44238</v>
      </c>
      <c r="O339" s="1"/>
      <c r="P339" s="1"/>
      <c r="Q339" s="1"/>
      <c r="R339" s="6" t="s">
        <v>802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23">
        <v>152</v>
      </c>
      <c r="B340" s="224">
        <v>43832</v>
      </c>
      <c r="C340" s="224"/>
      <c r="D340" s="225" t="s">
        <v>835</v>
      </c>
      <c r="E340" s="226" t="s">
        <v>593</v>
      </c>
      <c r="F340" s="196">
        <v>495</v>
      </c>
      <c r="G340" s="226"/>
      <c r="H340" s="226">
        <v>595</v>
      </c>
      <c r="I340" s="228">
        <v>590</v>
      </c>
      <c r="J340" s="198" t="s">
        <v>626</v>
      </c>
      <c r="K340" s="199">
        <f t="shared" si="154"/>
        <v>100</v>
      </c>
      <c r="L340" s="200">
        <f t="shared" si="155"/>
        <v>0.20202020202020202</v>
      </c>
      <c r="M340" s="195" t="s">
        <v>597</v>
      </c>
      <c r="N340" s="201">
        <v>44589</v>
      </c>
      <c r="O340" s="1"/>
      <c r="P340" s="1"/>
      <c r="Q340" s="1"/>
      <c r="R340" s="6" t="s">
        <v>802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23">
        <v>153</v>
      </c>
      <c r="B341" s="224">
        <v>43966</v>
      </c>
      <c r="C341" s="224"/>
      <c r="D341" s="225" t="s">
        <v>76</v>
      </c>
      <c r="E341" s="226" t="s">
        <v>593</v>
      </c>
      <c r="F341" s="196">
        <v>67.5</v>
      </c>
      <c r="G341" s="226"/>
      <c r="H341" s="226">
        <v>86</v>
      </c>
      <c r="I341" s="228">
        <v>86</v>
      </c>
      <c r="J341" s="198" t="s">
        <v>836</v>
      </c>
      <c r="K341" s="199">
        <f t="shared" si="154"/>
        <v>18.5</v>
      </c>
      <c r="L341" s="200">
        <f t="shared" si="155"/>
        <v>0.27407407407407408</v>
      </c>
      <c r="M341" s="195" t="s">
        <v>597</v>
      </c>
      <c r="N341" s="201">
        <v>44008</v>
      </c>
      <c r="O341" s="1"/>
      <c r="P341" s="1"/>
      <c r="Q341" s="1"/>
      <c r="R341" s="6" t="s">
        <v>802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23">
        <v>154</v>
      </c>
      <c r="B342" s="224">
        <v>44035</v>
      </c>
      <c r="C342" s="224"/>
      <c r="D342" s="225" t="s">
        <v>490</v>
      </c>
      <c r="E342" s="226" t="s">
        <v>593</v>
      </c>
      <c r="F342" s="196">
        <v>231</v>
      </c>
      <c r="G342" s="226"/>
      <c r="H342" s="226">
        <v>281</v>
      </c>
      <c r="I342" s="228">
        <v>281</v>
      </c>
      <c r="J342" s="198" t="s">
        <v>695</v>
      </c>
      <c r="K342" s="199">
        <f t="shared" si="154"/>
        <v>50</v>
      </c>
      <c r="L342" s="200">
        <f t="shared" si="155"/>
        <v>0.21645021645021645</v>
      </c>
      <c r="M342" s="195" t="s">
        <v>597</v>
      </c>
      <c r="N342" s="201">
        <v>44358</v>
      </c>
      <c r="O342" s="1"/>
      <c r="P342" s="1"/>
      <c r="Q342" s="1"/>
      <c r="R342" s="6" t="s">
        <v>802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23">
        <v>155</v>
      </c>
      <c r="B343" s="224">
        <v>44092</v>
      </c>
      <c r="C343" s="224"/>
      <c r="D343" s="225" t="s">
        <v>144</v>
      </c>
      <c r="E343" s="226" t="s">
        <v>593</v>
      </c>
      <c r="F343" s="226">
        <v>206</v>
      </c>
      <c r="G343" s="226"/>
      <c r="H343" s="226">
        <v>248</v>
      </c>
      <c r="I343" s="228">
        <v>248</v>
      </c>
      <c r="J343" s="198" t="s">
        <v>695</v>
      </c>
      <c r="K343" s="199">
        <f t="shared" si="154"/>
        <v>42</v>
      </c>
      <c r="L343" s="200">
        <f t="shared" si="155"/>
        <v>0.20388349514563106</v>
      </c>
      <c r="M343" s="195" t="s">
        <v>597</v>
      </c>
      <c r="N343" s="201">
        <v>44214</v>
      </c>
      <c r="O343" s="1"/>
      <c r="P343" s="1"/>
      <c r="Q343" s="1"/>
      <c r="R343" s="6" t="s">
        <v>802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23">
        <v>156</v>
      </c>
      <c r="B344" s="224">
        <v>44140</v>
      </c>
      <c r="C344" s="224"/>
      <c r="D344" s="225" t="s">
        <v>144</v>
      </c>
      <c r="E344" s="226" t="s">
        <v>593</v>
      </c>
      <c r="F344" s="226">
        <v>182.5</v>
      </c>
      <c r="G344" s="226"/>
      <c r="H344" s="226">
        <v>248</v>
      </c>
      <c r="I344" s="228">
        <v>248</v>
      </c>
      <c r="J344" s="198" t="s">
        <v>695</v>
      </c>
      <c r="K344" s="199">
        <f t="shared" si="154"/>
        <v>65.5</v>
      </c>
      <c r="L344" s="200">
        <f t="shared" si="155"/>
        <v>0.35890410958904112</v>
      </c>
      <c r="M344" s="195" t="s">
        <v>597</v>
      </c>
      <c r="N344" s="201">
        <v>44214</v>
      </c>
      <c r="O344" s="1"/>
      <c r="P344" s="1"/>
      <c r="Q344" s="1"/>
      <c r="R344" s="6" t="s">
        <v>802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23">
        <v>157</v>
      </c>
      <c r="B345" s="224">
        <v>44140</v>
      </c>
      <c r="C345" s="224"/>
      <c r="D345" s="225" t="s">
        <v>348</v>
      </c>
      <c r="E345" s="226" t="s">
        <v>593</v>
      </c>
      <c r="F345" s="226">
        <v>247.5</v>
      </c>
      <c r="G345" s="226"/>
      <c r="H345" s="226">
        <v>320</v>
      </c>
      <c r="I345" s="228">
        <v>320</v>
      </c>
      <c r="J345" s="198" t="s">
        <v>695</v>
      </c>
      <c r="K345" s="199">
        <f t="shared" si="154"/>
        <v>72.5</v>
      </c>
      <c r="L345" s="200">
        <f t="shared" si="155"/>
        <v>0.29292929292929293</v>
      </c>
      <c r="M345" s="195" t="s">
        <v>597</v>
      </c>
      <c r="N345" s="201">
        <v>44323</v>
      </c>
      <c r="O345" s="1"/>
      <c r="P345" s="1"/>
      <c r="Q345" s="1"/>
      <c r="R345" s="6" t="s">
        <v>802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23">
        <v>158</v>
      </c>
      <c r="B346" s="224">
        <v>44140</v>
      </c>
      <c r="C346" s="224"/>
      <c r="D346" s="225" t="s">
        <v>203</v>
      </c>
      <c r="E346" s="226" t="s">
        <v>593</v>
      </c>
      <c r="F346" s="196">
        <v>925</v>
      </c>
      <c r="G346" s="226"/>
      <c r="H346" s="226">
        <v>1095</v>
      </c>
      <c r="I346" s="228">
        <v>1093</v>
      </c>
      <c r="J346" s="198" t="s">
        <v>837</v>
      </c>
      <c r="K346" s="199">
        <f t="shared" si="154"/>
        <v>170</v>
      </c>
      <c r="L346" s="200">
        <f t="shared" si="155"/>
        <v>0.18378378378378379</v>
      </c>
      <c r="M346" s="195" t="s">
        <v>597</v>
      </c>
      <c r="N346" s="201">
        <v>44201</v>
      </c>
      <c r="O346" s="1"/>
      <c r="P346" s="1"/>
      <c r="Q346" s="1"/>
      <c r="R346" s="6" t="s">
        <v>802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23">
        <v>159</v>
      </c>
      <c r="B347" s="224">
        <v>44140</v>
      </c>
      <c r="C347" s="224"/>
      <c r="D347" s="225" t="s">
        <v>366</v>
      </c>
      <c r="E347" s="226" t="s">
        <v>593</v>
      </c>
      <c r="F347" s="196">
        <v>332.5</v>
      </c>
      <c r="G347" s="226"/>
      <c r="H347" s="226">
        <v>393</v>
      </c>
      <c r="I347" s="228">
        <v>406</v>
      </c>
      <c r="J347" s="198" t="s">
        <v>838</v>
      </c>
      <c r="K347" s="199">
        <f t="shared" si="154"/>
        <v>60.5</v>
      </c>
      <c r="L347" s="200">
        <f t="shared" si="155"/>
        <v>0.18195488721804512</v>
      </c>
      <c r="M347" s="195" t="s">
        <v>597</v>
      </c>
      <c r="N347" s="201">
        <v>44256</v>
      </c>
      <c r="O347" s="1"/>
      <c r="P347" s="1"/>
      <c r="Q347" s="1"/>
      <c r="R347" s="6" t="s">
        <v>802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23">
        <v>160</v>
      </c>
      <c r="B348" s="224">
        <v>44141</v>
      </c>
      <c r="C348" s="224"/>
      <c r="D348" s="225" t="s">
        <v>490</v>
      </c>
      <c r="E348" s="226" t="s">
        <v>593</v>
      </c>
      <c r="F348" s="196">
        <v>231</v>
      </c>
      <c r="G348" s="226"/>
      <c r="H348" s="226">
        <v>281</v>
      </c>
      <c r="I348" s="228">
        <v>281</v>
      </c>
      <c r="J348" s="198" t="s">
        <v>695</v>
      </c>
      <c r="K348" s="199">
        <f t="shared" si="154"/>
        <v>50</v>
      </c>
      <c r="L348" s="200">
        <f t="shared" si="155"/>
        <v>0.21645021645021645</v>
      </c>
      <c r="M348" s="195" t="s">
        <v>597</v>
      </c>
      <c r="N348" s="201">
        <v>44358</v>
      </c>
      <c r="O348" s="1"/>
      <c r="P348" s="1"/>
      <c r="Q348" s="1"/>
      <c r="R348" s="6" t="s">
        <v>802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23">
        <v>161</v>
      </c>
      <c r="B349" s="224">
        <v>44187</v>
      </c>
      <c r="C349" s="224"/>
      <c r="D349" s="225" t="s">
        <v>839</v>
      </c>
      <c r="E349" s="226" t="s">
        <v>593</v>
      </c>
      <c r="F349" s="196">
        <v>190</v>
      </c>
      <c r="G349" s="226"/>
      <c r="H349" s="226">
        <v>239</v>
      </c>
      <c r="I349" s="228">
        <v>239</v>
      </c>
      <c r="J349" s="198" t="s">
        <v>840</v>
      </c>
      <c r="K349" s="199">
        <f t="shared" si="154"/>
        <v>49</v>
      </c>
      <c r="L349" s="200">
        <f t="shared" si="155"/>
        <v>0.25789473684210529</v>
      </c>
      <c r="M349" s="195" t="s">
        <v>597</v>
      </c>
      <c r="N349" s="201">
        <v>44844</v>
      </c>
      <c r="O349" s="1"/>
      <c r="P349" s="1"/>
      <c r="Q349" s="1"/>
      <c r="R349" s="6" t="s">
        <v>802</v>
      </c>
    </row>
    <row r="350" spans="1:26" ht="12.75" customHeight="1">
      <c r="A350" s="223">
        <v>162</v>
      </c>
      <c r="B350" s="224">
        <v>44258</v>
      </c>
      <c r="C350" s="224"/>
      <c r="D350" s="225" t="s">
        <v>835</v>
      </c>
      <c r="E350" s="226" t="s">
        <v>593</v>
      </c>
      <c r="F350" s="196">
        <v>495</v>
      </c>
      <c r="G350" s="226"/>
      <c r="H350" s="226">
        <v>595</v>
      </c>
      <c r="I350" s="228">
        <v>590</v>
      </c>
      <c r="J350" s="198" t="s">
        <v>626</v>
      </c>
      <c r="K350" s="199">
        <f t="shared" si="154"/>
        <v>100</v>
      </c>
      <c r="L350" s="200">
        <f t="shared" si="155"/>
        <v>0.20202020202020202</v>
      </c>
      <c r="M350" s="195" t="s">
        <v>597</v>
      </c>
      <c r="N350" s="201">
        <v>44589</v>
      </c>
      <c r="O350" s="1"/>
      <c r="P350" s="1"/>
      <c r="R350" s="6" t="s">
        <v>802</v>
      </c>
    </row>
    <row r="351" spans="1:26" ht="12.75" customHeight="1">
      <c r="A351" s="223">
        <v>163</v>
      </c>
      <c r="B351" s="224">
        <v>44274</v>
      </c>
      <c r="C351" s="224"/>
      <c r="D351" s="225" t="s">
        <v>366</v>
      </c>
      <c r="E351" s="226" t="s">
        <v>593</v>
      </c>
      <c r="F351" s="196">
        <v>355</v>
      </c>
      <c r="G351" s="226"/>
      <c r="H351" s="226">
        <v>422.5</v>
      </c>
      <c r="I351" s="228">
        <v>420</v>
      </c>
      <c r="J351" s="198" t="s">
        <v>841</v>
      </c>
      <c r="K351" s="199">
        <f t="shared" si="154"/>
        <v>67.5</v>
      </c>
      <c r="L351" s="200">
        <f t="shared" si="155"/>
        <v>0.19014084507042253</v>
      </c>
      <c r="M351" s="195" t="s">
        <v>597</v>
      </c>
      <c r="N351" s="201">
        <v>44361</v>
      </c>
      <c r="O351" s="1"/>
      <c r="R351" s="241" t="s">
        <v>802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23">
        <v>164</v>
      </c>
      <c r="B352" s="224">
        <v>44295</v>
      </c>
      <c r="C352" s="224"/>
      <c r="D352" s="225" t="s">
        <v>328</v>
      </c>
      <c r="E352" s="226" t="s">
        <v>593</v>
      </c>
      <c r="F352" s="196">
        <v>555</v>
      </c>
      <c r="G352" s="226"/>
      <c r="H352" s="226">
        <v>663</v>
      </c>
      <c r="I352" s="228">
        <v>663</v>
      </c>
      <c r="J352" s="198" t="s">
        <v>842</v>
      </c>
      <c r="K352" s="199">
        <f t="shared" si="154"/>
        <v>108</v>
      </c>
      <c r="L352" s="200">
        <f t="shared" si="155"/>
        <v>0.19459459459459461</v>
      </c>
      <c r="M352" s="195" t="s">
        <v>597</v>
      </c>
      <c r="N352" s="201">
        <v>44321</v>
      </c>
      <c r="O352" s="1"/>
      <c r="P352" s="1"/>
      <c r="Q352" s="1"/>
      <c r="R352" s="241" t="s">
        <v>802</v>
      </c>
    </row>
    <row r="353" spans="1:18" ht="12.75" customHeight="1">
      <c r="A353" s="223">
        <v>165</v>
      </c>
      <c r="B353" s="224">
        <v>44308</v>
      </c>
      <c r="C353" s="224"/>
      <c r="D353" s="225" t="s">
        <v>806</v>
      </c>
      <c r="E353" s="226" t="s">
        <v>593</v>
      </c>
      <c r="F353" s="196">
        <v>126.5</v>
      </c>
      <c r="G353" s="226"/>
      <c r="H353" s="226">
        <v>155</v>
      </c>
      <c r="I353" s="228">
        <v>155</v>
      </c>
      <c r="J353" s="198" t="s">
        <v>695</v>
      </c>
      <c r="K353" s="199">
        <f t="shared" si="154"/>
        <v>28.5</v>
      </c>
      <c r="L353" s="200">
        <f t="shared" si="155"/>
        <v>0.22529644268774704</v>
      </c>
      <c r="M353" s="195" t="s">
        <v>597</v>
      </c>
      <c r="N353" s="201">
        <v>44362</v>
      </c>
      <c r="O353" s="1"/>
      <c r="R353" s="241" t="s">
        <v>802</v>
      </c>
    </row>
    <row r="354" spans="1:18" ht="12.75" customHeight="1">
      <c r="A354" s="202">
        <v>166</v>
      </c>
      <c r="B354" s="233">
        <v>44368</v>
      </c>
      <c r="C354" s="233"/>
      <c r="D354" s="204" t="s">
        <v>843</v>
      </c>
      <c r="E354" s="206" t="s">
        <v>593</v>
      </c>
      <c r="F354" s="234">
        <v>287.5</v>
      </c>
      <c r="G354" s="206"/>
      <c r="H354" s="206">
        <v>245</v>
      </c>
      <c r="I354" s="207">
        <v>344</v>
      </c>
      <c r="J354" s="208" t="s">
        <v>844</v>
      </c>
      <c r="K354" s="209">
        <f t="shared" si="154"/>
        <v>-42.5</v>
      </c>
      <c r="L354" s="210">
        <f t="shared" si="155"/>
        <v>-0.14782608695652175</v>
      </c>
      <c r="M354" s="206" t="s">
        <v>611</v>
      </c>
      <c r="N354" s="203">
        <v>44508</v>
      </c>
      <c r="O354" s="1"/>
      <c r="R354" s="241" t="s">
        <v>802</v>
      </c>
    </row>
    <row r="355" spans="1:18" ht="12.75" customHeight="1">
      <c r="A355" s="223">
        <v>167</v>
      </c>
      <c r="B355" s="224">
        <v>44368</v>
      </c>
      <c r="C355" s="224"/>
      <c r="D355" s="225" t="s">
        <v>490</v>
      </c>
      <c r="E355" s="226" t="s">
        <v>593</v>
      </c>
      <c r="F355" s="196">
        <v>241</v>
      </c>
      <c r="G355" s="226"/>
      <c r="H355" s="226">
        <v>298</v>
      </c>
      <c r="I355" s="228">
        <v>320</v>
      </c>
      <c r="J355" s="198" t="s">
        <v>695</v>
      </c>
      <c r="K355" s="199">
        <f t="shared" si="154"/>
        <v>57</v>
      </c>
      <c r="L355" s="200">
        <f t="shared" si="155"/>
        <v>0.23651452282157676</v>
      </c>
      <c r="M355" s="195" t="s">
        <v>597</v>
      </c>
      <c r="N355" s="201">
        <v>44802</v>
      </c>
      <c r="O355" s="41"/>
      <c r="R355" s="241" t="s">
        <v>802</v>
      </c>
    </row>
    <row r="356" spans="1:18" ht="12.75" customHeight="1">
      <c r="A356" s="223">
        <v>168</v>
      </c>
      <c r="B356" s="224">
        <v>44406</v>
      </c>
      <c r="C356" s="224"/>
      <c r="D356" s="225" t="s">
        <v>806</v>
      </c>
      <c r="E356" s="226" t="s">
        <v>593</v>
      </c>
      <c r="F356" s="196">
        <v>162.5</v>
      </c>
      <c r="G356" s="226"/>
      <c r="H356" s="226">
        <v>200</v>
      </c>
      <c r="I356" s="228">
        <v>200</v>
      </c>
      <c r="J356" s="198" t="s">
        <v>695</v>
      </c>
      <c r="K356" s="199">
        <f t="shared" si="154"/>
        <v>37.5</v>
      </c>
      <c r="L356" s="200">
        <f t="shared" si="155"/>
        <v>0.23076923076923078</v>
      </c>
      <c r="M356" s="195" t="s">
        <v>597</v>
      </c>
      <c r="N356" s="201">
        <v>44802</v>
      </c>
      <c r="O356" s="1"/>
      <c r="R356" s="241" t="s">
        <v>802</v>
      </c>
    </row>
    <row r="357" spans="1:18" ht="12.75" customHeight="1">
      <c r="A357" s="223">
        <v>169</v>
      </c>
      <c r="B357" s="224">
        <v>44462</v>
      </c>
      <c r="C357" s="224"/>
      <c r="D357" s="225" t="s">
        <v>447</v>
      </c>
      <c r="E357" s="226" t="s">
        <v>593</v>
      </c>
      <c r="F357" s="196">
        <v>1235</v>
      </c>
      <c r="G357" s="226"/>
      <c r="H357" s="226">
        <v>1505</v>
      </c>
      <c r="I357" s="228">
        <v>1500</v>
      </c>
      <c r="J357" s="198" t="s">
        <v>695</v>
      </c>
      <c r="K357" s="199">
        <f t="shared" si="154"/>
        <v>270</v>
      </c>
      <c r="L357" s="200">
        <f t="shared" si="155"/>
        <v>0.21862348178137653</v>
      </c>
      <c r="M357" s="195" t="s">
        <v>597</v>
      </c>
      <c r="N357" s="201">
        <v>44564</v>
      </c>
      <c r="O357" s="1"/>
      <c r="R357" s="241" t="s">
        <v>802</v>
      </c>
    </row>
    <row r="358" spans="1:18" ht="12.75" customHeight="1">
      <c r="A358" s="242">
        <v>170</v>
      </c>
      <c r="B358" s="243">
        <v>44480</v>
      </c>
      <c r="C358" s="243"/>
      <c r="D358" s="244" t="s">
        <v>845</v>
      </c>
      <c r="E358" s="245" t="s">
        <v>593</v>
      </c>
      <c r="F358" s="62">
        <v>58.75</v>
      </c>
      <c r="G358" s="245"/>
      <c r="H358" s="246"/>
      <c r="I358" s="56"/>
      <c r="J358" s="247" t="s">
        <v>595</v>
      </c>
      <c r="K358" s="242"/>
      <c r="L358" s="243"/>
      <c r="M358" s="243"/>
      <c r="N358" s="244"/>
      <c r="O358" s="41"/>
      <c r="R358" s="241" t="s">
        <v>802</v>
      </c>
    </row>
    <row r="359" spans="1:18" ht="12.75" customHeight="1">
      <c r="A359" s="248">
        <v>171</v>
      </c>
      <c r="B359" s="249">
        <v>44481</v>
      </c>
      <c r="C359" s="249"/>
      <c r="D359" s="250" t="s">
        <v>279</v>
      </c>
      <c r="E359" s="56" t="s">
        <v>593</v>
      </c>
      <c r="F359" s="251" t="s">
        <v>846</v>
      </c>
      <c r="G359" s="56"/>
      <c r="H359" s="56"/>
      <c r="I359" s="56">
        <v>380</v>
      </c>
      <c r="J359" s="252" t="s">
        <v>595</v>
      </c>
      <c r="K359" s="248"/>
      <c r="L359" s="249"/>
      <c r="M359" s="249"/>
      <c r="N359" s="250"/>
      <c r="O359" s="41"/>
      <c r="R359" s="241" t="s">
        <v>802</v>
      </c>
    </row>
    <row r="360" spans="1:18" ht="12.75" customHeight="1">
      <c r="A360" s="223">
        <v>172</v>
      </c>
      <c r="B360" s="224">
        <v>44481</v>
      </c>
      <c r="C360" s="224"/>
      <c r="D360" s="225" t="s">
        <v>847</v>
      </c>
      <c r="E360" s="226" t="s">
        <v>593</v>
      </c>
      <c r="F360" s="196">
        <v>45.5</v>
      </c>
      <c r="G360" s="226"/>
      <c r="H360" s="226">
        <v>56.5</v>
      </c>
      <c r="I360" s="228">
        <v>56</v>
      </c>
      <c r="J360" s="198" t="s">
        <v>848</v>
      </c>
      <c r="K360" s="199">
        <f t="shared" ref="K360:K361" si="156">H360-F360</f>
        <v>11</v>
      </c>
      <c r="L360" s="200">
        <f t="shared" ref="L360:L361" si="157">K360/F360</f>
        <v>0.24175824175824176</v>
      </c>
      <c r="M360" s="195" t="s">
        <v>597</v>
      </c>
      <c r="N360" s="201">
        <v>44881</v>
      </c>
      <c r="O360" s="41"/>
      <c r="R360" s="241"/>
    </row>
    <row r="361" spans="1:18" ht="12.75" customHeight="1">
      <c r="A361" s="223">
        <v>173</v>
      </c>
      <c r="B361" s="224">
        <v>44551</v>
      </c>
      <c r="C361" s="224"/>
      <c r="D361" s="225" t="s">
        <v>131</v>
      </c>
      <c r="E361" s="226" t="s">
        <v>593</v>
      </c>
      <c r="F361" s="196">
        <v>2300</v>
      </c>
      <c r="G361" s="226"/>
      <c r="H361" s="226">
        <f>(2820+2200)/2</f>
        <v>2510</v>
      </c>
      <c r="I361" s="228">
        <v>3000</v>
      </c>
      <c r="J361" s="198" t="s">
        <v>849</v>
      </c>
      <c r="K361" s="199">
        <f t="shared" si="156"/>
        <v>210</v>
      </c>
      <c r="L361" s="200">
        <f t="shared" si="157"/>
        <v>9.1304347826086957E-2</v>
      </c>
      <c r="M361" s="195" t="s">
        <v>597</v>
      </c>
      <c r="N361" s="201">
        <v>44649</v>
      </c>
      <c r="O361" s="1"/>
      <c r="R361" s="241"/>
    </row>
    <row r="362" spans="1:18" ht="12.75" customHeight="1">
      <c r="A362" s="58">
        <v>174</v>
      </c>
      <c r="B362" s="249">
        <v>44606</v>
      </c>
      <c r="C362" s="58"/>
      <c r="D362" s="58" t="s">
        <v>437</v>
      </c>
      <c r="E362" s="56" t="s">
        <v>593</v>
      </c>
      <c r="F362" s="56" t="s">
        <v>850</v>
      </c>
      <c r="G362" s="56"/>
      <c r="H362" s="56"/>
      <c r="I362" s="56">
        <v>764</v>
      </c>
      <c r="J362" s="56" t="s">
        <v>595</v>
      </c>
      <c r="K362" s="56"/>
      <c r="L362" s="56"/>
      <c r="M362" s="56"/>
      <c r="N362" s="58"/>
      <c r="O362" s="41"/>
      <c r="R362" s="241"/>
    </row>
    <row r="363" spans="1:18" ht="12.75" customHeight="1">
      <c r="A363" s="223">
        <v>175</v>
      </c>
      <c r="B363" s="224">
        <v>44613</v>
      </c>
      <c r="C363" s="224"/>
      <c r="D363" s="225" t="s">
        <v>447</v>
      </c>
      <c r="E363" s="226" t="s">
        <v>593</v>
      </c>
      <c r="F363" s="196">
        <v>1255</v>
      </c>
      <c r="G363" s="226"/>
      <c r="H363" s="226">
        <v>1515</v>
      </c>
      <c r="I363" s="228">
        <v>1510</v>
      </c>
      <c r="J363" s="198" t="s">
        <v>695</v>
      </c>
      <c r="K363" s="199">
        <f>H363-F363</f>
        <v>260</v>
      </c>
      <c r="L363" s="200">
        <f>K363/F363</f>
        <v>0.20717131474103587</v>
      </c>
      <c r="M363" s="195" t="s">
        <v>597</v>
      </c>
      <c r="N363" s="201">
        <v>44834</v>
      </c>
      <c r="O363" s="41"/>
      <c r="R363" s="241"/>
    </row>
    <row r="364" spans="1:18" ht="12.75" customHeight="1">
      <c r="A364">
        <v>176</v>
      </c>
      <c r="B364" s="249">
        <v>44670</v>
      </c>
      <c r="C364" s="249"/>
      <c r="D364" s="58" t="s">
        <v>553</v>
      </c>
      <c r="E364" s="253" t="s">
        <v>593</v>
      </c>
      <c r="F364" s="56" t="s">
        <v>851</v>
      </c>
      <c r="G364" s="56"/>
      <c r="H364" s="56"/>
      <c r="I364" s="56">
        <v>553</v>
      </c>
      <c r="J364" s="56" t="s">
        <v>595</v>
      </c>
      <c r="K364" s="56"/>
      <c r="L364" s="56"/>
      <c r="M364" s="56"/>
      <c r="N364" s="56"/>
      <c r="O364" s="41"/>
      <c r="R364" s="241"/>
    </row>
    <row r="365" spans="1:18" ht="12.75" customHeight="1">
      <c r="A365" s="223">
        <v>177</v>
      </c>
      <c r="B365" s="224">
        <v>44746</v>
      </c>
      <c r="C365" s="224"/>
      <c r="D365" s="225" t="s">
        <v>852</v>
      </c>
      <c r="E365" s="226" t="s">
        <v>593</v>
      </c>
      <c r="F365" s="196">
        <v>207.5</v>
      </c>
      <c r="G365" s="226"/>
      <c r="H365" s="226">
        <v>254</v>
      </c>
      <c r="I365" s="228">
        <v>254</v>
      </c>
      <c r="J365" s="198" t="s">
        <v>695</v>
      </c>
      <c r="K365" s="199">
        <f t="shared" ref="K365:K367" si="158">H365-F365</f>
        <v>46.5</v>
      </c>
      <c r="L365" s="200">
        <f t="shared" ref="L365:L367" si="159">K365/F365</f>
        <v>0.22409638554216868</v>
      </c>
      <c r="M365" s="195" t="s">
        <v>597</v>
      </c>
      <c r="N365" s="201">
        <v>44792</v>
      </c>
      <c r="O365" s="1"/>
      <c r="R365" s="241"/>
    </row>
    <row r="366" spans="1:18" ht="12.75" customHeight="1">
      <c r="A366" s="223">
        <v>178</v>
      </c>
      <c r="B366" s="224">
        <v>44775</v>
      </c>
      <c r="C366" s="224"/>
      <c r="D366" s="225" t="s">
        <v>492</v>
      </c>
      <c r="E366" s="226" t="s">
        <v>593</v>
      </c>
      <c r="F366" s="196">
        <v>31.25</v>
      </c>
      <c r="G366" s="226"/>
      <c r="H366" s="226">
        <v>38.75</v>
      </c>
      <c r="I366" s="228">
        <v>38</v>
      </c>
      <c r="J366" s="198" t="s">
        <v>695</v>
      </c>
      <c r="K366" s="199">
        <f t="shared" si="158"/>
        <v>7.5</v>
      </c>
      <c r="L366" s="200">
        <f t="shared" si="159"/>
        <v>0.24</v>
      </c>
      <c r="M366" s="195" t="s">
        <v>597</v>
      </c>
      <c r="N366" s="201">
        <v>44844</v>
      </c>
      <c r="O366" s="41"/>
      <c r="R366" s="62"/>
    </row>
    <row r="367" spans="1:18" ht="12.75" customHeight="1">
      <c r="A367" s="223">
        <v>179</v>
      </c>
      <c r="B367" s="224">
        <v>44841</v>
      </c>
      <c r="C367" s="224"/>
      <c r="D367" s="225" t="s">
        <v>853</v>
      </c>
      <c r="E367" s="226" t="s">
        <v>593</v>
      </c>
      <c r="F367" s="196">
        <v>665</v>
      </c>
      <c r="G367" s="226"/>
      <c r="H367" s="226">
        <v>807.5</v>
      </c>
      <c r="I367" s="228">
        <v>840</v>
      </c>
      <c r="J367" s="198" t="s">
        <v>849</v>
      </c>
      <c r="K367" s="199">
        <f t="shared" si="158"/>
        <v>142.5</v>
      </c>
      <c r="L367" s="200">
        <f t="shared" si="159"/>
        <v>0.21428571428571427</v>
      </c>
      <c r="M367" s="195" t="s">
        <v>597</v>
      </c>
      <c r="N367" s="201">
        <v>45097</v>
      </c>
      <c r="O367" s="41"/>
      <c r="R367" s="62"/>
    </row>
    <row r="368" spans="1:18" ht="12.75" customHeight="1">
      <c r="A368" s="248">
        <v>180</v>
      </c>
      <c r="B368" s="249">
        <v>44844</v>
      </c>
      <c r="C368" s="58"/>
      <c r="D368" s="58" t="s">
        <v>439</v>
      </c>
      <c r="E368" s="253" t="s">
        <v>593</v>
      </c>
      <c r="F368" s="56" t="s">
        <v>854</v>
      </c>
      <c r="G368" s="56"/>
      <c r="H368" s="56"/>
      <c r="I368" s="56">
        <v>291</v>
      </c>
      <c r="J368" s="56" t="s">
        <v>595</v>
      </c>
      <c r="K368" s="56"/>
      <c r="L368" s="56"/>
      <c r="M368" s="56"/>
      <c r="N368" s="56"/>
      <c r="O368" s="41"/>
      <c r="Q368" s="41"/>
      <c r="R368" s="62"/>
    </row>
    <row r="369" spans="1:38" ht="12.75" customHeight="1">
      <c r="A369" s="248">
        <v>181</v>
      </c>
      <c r="B369" s="249">
        <v>44845</v>
      </c>
      <c r="C369" s="58"/>
      <c r="D369" s="58" t="s">
        <v>437</v>
      </c>
      <c r="E369" s="253" t="s">
        <v>593</v>
      </c>
      <c r="F369" s="56" t="s">
        <v>855</v>
      </c>
      <c r="G369" s="56"/>
      <c r="H369" s="56"/>
      <c r="I369" s="56">
        <v>765</v>
      </c>
      <c r="J369" s="56" t="s">
        <v>595</v>
      </c>
      <c r="K369" s="56"/>
      <c r="L369" s="56"/>
      <c r="M369" s="56"/>
      <c r="N369" s="56"/>
      <c r="O369" s="41"/>
      <c r="Q369" s="41"/>
      <c r="R369" s="62"/>
    </row>
    <row r="370" spans="1:38" ht="12.75" customHeight="1">
      <c r="A370" s="223">
        <v>182</v>
      </c>
      <c r="B370" s="224">
        <v>44981</v>
      </c>
      <c r="C370" s="224"/>
      <c r="D370" s="225" t="s">
        <v>454</v>
      </c>
      <c r="E370" s="226" t="s">
        <v>593</v>
      </c>
      <c r="F370" s="196">
        <v>1675</v>
      </c>
      <c r="G370" s="226"/>
      <c r="H370" s="226">
        <v>2080</v>
      </c>
      <c r="I370" s="228">
        <v>2080</v>
      </c>
      <c r="J370" s="198" t="s">
        <v>695</v>
      </c>
      <c r="K370" s="199">
        <f>H370-F370</f>
        <v>405</v>
      </c>
      <c r="L370" s="200">
        <f>K370/F370</f>
        <v>0.2417910447761194</v>
      </c>
      <c r="M370" s="195" t="s">
        <v>597</v>
      </c>
      <c r="N370" s="201">
        <v>45119</v>
      </c>
      <c r="O370" s="41"/>
      <c r="R370" s="62"/>
    </row>
    <row r="371" spans="1:38" ht="12.75" customHeight="1">
      <c r="A371" s="223">
        <v>183</v>
      </c>
      <c r="B371" s="224">
        <v>44986</v>
      </c>
      <c r="C371" s="224"/>
      <c r="D371" s="225" t="s">
        <v>492</v>
      </c>
      <c r="E371" s="226" t="s">
        <v>593</v>
      </c>
      <c r="F371" s="196">
        <v>57.5</v>
      </c>
      <c r="G371" s="226"/>
      <c r="H371" s="226">
        <v>120</v>
      </c>
      <c r="I371" s="228">
        <v>120</v>
      </c>
      <c r="J371" s="198" t="s">
        <v>695</v>
      </c>
      <c r="K371" s="199">
        <f>H371-F371</f>
        <v>62.5</v>
      </c>
      <c r="L371" s="200">
        <f>K371/F371</f>
        <v>1.0869565217391304</v>
      </c>
      <c r="M371" s="195" t="s">
        <v>597</v>
      </c>
      <c r="N371" s="201">
        <v>45049</v>
      </c>
      <c r="O371" s="41"/>
      <c r="R371" s="62"/>
    </row>
    <row r="372" spans="1:38" ht="12.75" customHeight="1">
      <c r="A372" s="254">
        <v>184</v>
      </c>
      <c r="B372" s="249">
        <v>45008</v>
      </c>
      <c r="C372" s="249"/>
      <c r="D372" s="58" t="s">
        <v>509</v>
      </c>
      <c r="E372" s="253" t="s">
        <v>593</v>
      </c>
      <c r="F372" s="253" t="s">
        <v>856</v>
      </c>
      <c r="G372" s="56"/>
      <c r="H372" s="56"/>
      <c r="I372" s="56">
        <v>3523</v>
      </c>
      <c r="J372" s="56" t="s">
        <v>595</v>
      </c>
      <c r="K372" s="56"/>
      <c r="L372" s="56"/>
      <c r="M372" s="56"/>
      <c r="N372" s="56"/>
      <c r="O372" s="41"/>
      <c r="R372" s="62"/>
    </row>
    <row r="373" spans="1:38" ht="12.75" customHeight="1">
      <c r="A373" s="248">
        <v>185</v>
      </c>
      <c r="B373" s="249">
        <v>45027</v>
      </c>
      <c r="C373" s="58"/>
      <c r="D373" s="58" t="s">
        <v>857</v>
      </c>
      <c r="E373" s="253" t="s">
        <v>593</v>
      </c>
      <c r="F373" s="56" t="s">
        <v>858</v>
      </c>
      <c r="G373" s="56"/>
      <c r="H373" s="56"/>
      <c r="I373" s="56">
        <v>810</v>
      </c>
      <c r="J373" s="56" t="s">
        <v>595</v>
      </c>
      <c r="K373" s="56"/>
      <c r="L373" s="56"/>
      <c r="M373" s="56"/>
      <c r="N373" s="56"/>
      <c r="O373" s="41"/>
      <c r="R373" s="62"/>
    </row>
    <row r="374" spans="1:38" ht="12.75" customHeight="1">
      <c r="A374" s="248">
        <v>186</v>
      </c>
      <c r="B374" s="249">
        <v>45050</v>
      </c>
      <c r="C374" s="58"/>
      <c r="D374" s="58" t="s">
        <v>42</v>
      </c>
      <c r="E374" s="253" t="s">
        <v>593</v>
      </c>
      <c r="F374" s="56" t="s">
        <v>859</v>
      </c>
      <c r="G374" s="56"/>
      <c r="H374" s="56"/>
      <c r="I374" s="56">
        <v>5040</v>
      </c>
      <c r="J374" s="56" t="s">
        <v>595</v>
      </c>
      <c r="K374" s="56"/>
      <c r="L374" s="56"/>
      <c r="M374" s="56"/>
      <c r="N374" s="56"/>
      <c r="O374" s="41"/>
      <c r="R374" s="62"/>
    </row>
    <row r="375" spans="1:38" ht="12.75" customHeight="1">
      <c r="A375" s="242">
        <v>187</v>
      </c>
      <c r="B375" s="243">
        <v>45075</v>
      </c>
      <c r="C375" s="255"/>
      <c r="D375" s="255" t="s">
        <v>860</v>
      </c>
      <c r="E375" s="256" t="s">
        <v>593</v>
      </c>
      <c r="F375" s="245" t="s">
        <v>861</v>
      </c>
      <c r="G375" s="245"/>
      <c r="H375" s="245"/>
      <c r="I375" s="245">
        <v>732</v>
      </c>
      <c r="J375" s="245" t="s">
        <v>595</v>
      </c>
      <c r="K375" s="245"/>
      <c r="L375" s="245"/>
      <c r="M375" s="245"/>
      <c r="N375" s="245"/>
      <c r="O375" s="41"/>
      <c r="Q375" s="41"/>
      <c r="R375" s="62"/>
      <c r="T375" s="41"/>
      <c r="V375" s="41"/>
      <c r="W375" s="62"/>
      <c r="Y375" s="41"/>
      <c r="AA375" s="41"/>
      <c r="AB375" s="62"/>
      <c r="AD375" s="41"/>
      <c r="AF375" s="41"/>
      <c r="AG375" s="62"/>
      <c r="AI375" s="41"/>
      <c r="AK375" s="41"/>
      <c r="AL375" s="62"/>
    </row>
    <row r="376" spans="1:38" ht="12.75" customHeight="1">
      <c r="A376" s="248">
        <v>188</v>
      </c>
      <c r="B376" s="249">
        <v>45078</v>
      </c>
      <c r="C376" s="58"/>
      <c r="D376" s="58" t="s">
        <v>541</v>
      </c>
      <c r="E376" s="253" t="s">
        <v>593</v>
      </c>
      <c r="F376" s="56" t="s">
        <v>862</v>
      </c>
      <c r="G376" s="56"/>
      <c r="H376" s="56"/>
      <c r="I376" s="56">
        <v>4300</v>
      </c>
      <c r="J376" s="56" t="s">
        <v>595</v>
      </c>
      <c r="K376" s="56"/>
      <c r="L376" s="56"/>
      <c r="M376" s="56"/>
      <c r="N376" s="56"/>
      <c r="O376" s="41"/>
      <c r="Q376" s="41"/>
      <c r="R376" s="62"/>
      <c r="T376" s="41"/>
      <c r="V376" s="41"/>
      <c r="W376" s="62"/>
      <c r="Y376" s="41"/>
      <c r="AA376" s="41"/>
      <c r="AB376" s="62"/>
      <c r="AD376" s="41"/>
      <c r="AF376" s="41"/>
      <c r="AG376" s="62"/>
      <c r="AI376" s="41"/>
      <c r="AK376" s="41"/>
      <c r="AL376" s="62"/>
    </row>
    <row r="377" spans="1:38" ht="12.75" customHeight="1">
      <c r="A377" s="248">
        <v>189</v>
      </c>
      <c r="B377" s="249">
        <v>45103</v>
      </c>
      <c r="C377" s="58"/>
      <c r="D377" s="58" t="s">
        <v>1079</v>
      </c>
      <c r="E377" s="253" t="s">
        <v>593</v>
      </c>
      <c r="F377" s="56" t="s">
        <v>675</v>
      </c>
      <c r="G377" s="56"/>
      <c r="H377" s="56"/>
      <c r="I377" s="56">
        <v>383</v>
      </c>
      <c r="J377" s="56" t="s">
        <v>595</v>
      </c>
      <c r="K377" s="56"/>
      <c r="L377" s="56"/>
      <c r="M377" s="56"/>
      <c r="N377" s="56"/>
      <c r="O377" s="41"/>
      <c r="Q377" s="41"/>
      <c r="R377" s="62"/>
      <c r="T377" s="41"/>
      <c r="V377" s="41"/>
      <c r="W377" s="62"/>
      <c r="Y377" s="41"/>
      <c r="AA377" s="41"/>
      <c r="AB377" s="62"/>
      <c r="AD377" s="41"/>
      <c r="AF377" s="41"/>
      <c r="AG377" s="62"/>
      <c r="AI377" s="41"/>
      <c r="AK377" s="41"/>
      <c r="AL377" s="62"/>
    </row>
    <row r="378" spans="1:38" ht="12.75" customHeight="1">
      <c r="A378" s="248">
        <v>190</v>
      </c>
      <c r="B378" s="249">
        <v>45120</v>
      </c>
      <c r="C378" s="58"/>
      <c r="D378" s="58" t="s">
        <v>540</v>
      </c>
      <c r="E378" s="253" t="s">
        <v>593</v>
      </c>
      <c r="F378" s="56" t="s">
        <v>1064</v>
      </c>
      <c r="G378" s="56"/>
      <c r="H378" s="56"/>
      <c r="I378" s="56">
        <v>2935</v>
      </c>
      <c r="J378" s="56" t="s">
        <v>595</v>
      </c>
      <c r="K378" s="56"/>
      <c r="L378" s="56"/>
      <c r="M378" s="56"/>
      <c r="N378" s="56"/>
      <c r="O378" s="41"/>
      <c r="Q378" s="41"/>
      <c r="R378" s="62"/>
      <c r="T378" s="41"/>
      <c r="V378" s="41"/>
      <c r="W378" s="62"/>
      <c r="Y378" s="41"/>
      <c r="AA378" s="41"/>
      <c r="AB378" s="62"/>
      <c r="AD378" s="41"/>
      <c r="AF378" s="41"/>
      <c r="AG378" s="62"/>
      <c r="AI378" s="41"/>
      <c r="AK378" s="41"/>
      <c r="AL378" s="62"/>
    </row>
    <row r="379" spans="1:38" ht="12.75" customHeight="1">
      <c r="A379" s="248">
        <v>191</v>
      </c>
      <c r="B379" s="249">
        <v>45125</v>
      </c>
      <c r="C379" s="58"/>
      <c r="D379" s="58" t="s">
        <v>203</v>
      </c>
      <c r="E379" s="253" t="s">
        <v>593</v>
      </c>
      <c r="F379" s="56" t="s">
        <v>1114</v>
      </c>
      <c r="G379" s="56"/>
      <c r="H379" s="56"/>
      <c r="I379" s="56">
        <v>4895</v>
      </c>
      <c r="J379" s="56" t="s">
        <v>595</v>
      </c>
      <c r="K379" s="56"/>
      <c r="L379" s="56"/>
      <c r="M379" s="56"/>
      <c r="N379" s="56"/>
      <c r="O379" s="41"/>
      <c r="R379" s="62"/>
      <c r="T379" s="41"/>
      <c r="W379" s="62"/>
      <c r="Y379" s="41"/>
      <c r="AB379" s="62"/>
      <c r="AD379" s="41"/>
      <c r="AG379" s="62"/>
      <c r="AI379" s="41"/>
      <c r="AL379" s="62"/>
    </row>
    <row r="380" spans="1:38" ht="12.75" customHeight="1">
      <c r="A380" s="248"/>
      <c r="B380" s="249"/>
      <c r="C380" s="58"/>
      <c r="D380" s="58"/>
      <c r="E380" s="253"/>
      <c r="F380" s="56"/>
      <c r="G380" s="56"/>
      <c r="H380" s="56"/>
      <c r="I380" s="56"/>
      <c r="J380" s="56"/>
      <c r="K380" s="56"/>
      <c r="L380" s="56"/>
      <c r="M380" s="56"/>
      <c r="N380" s="56"/>
      <c r="O380" s="41"/>
      <c r="R380" s="62"/>
      <c r="T380" s="41"/>
      <c r="W380" s="62"/>
      <c r="Y380" s="41"/>
      <c r="AB380" s="62"/>
      <c r="AD380" s="41"/>
      <c r="AG380" s="62"/>
      <c r="AI380" s="41"/>
      <c r="AL380" s="62"/>
    </row>
    <row r="381" spans="1:38" ht="12.75" customHeight="1">
      <c r="A381" s="248"/>
      <c r="B381" s="249"/>
      <c r="C381" s="58"/>
      <c r="D381" s="58"/>
      <c r="E381" s="253"/>
      <c r="F381" s="56"/>
      <c r="G381" s="56"/>
      <c r="H381" s="56"/>
      <c r="I381" s="56"/>
      <c r="J381" s="56"/>
      <c r="K381" s="56"/>
      <c r="L381" s="56"/>
      <c r="M381" s="56"/>
      <c r="N381" s="56"/>
      <c r="O381" s="41"/>
      <c r="R381" s="62"/>
      <c r="T381" s="41"/>
      <c r="W381" s="62"/>
      <c r="Y381" s="41"/>
      <c r="AB381" s="62"/>
      <c r="AD381" s="41"/>
      <c r="AG381" s="62"/>
      <c r="AI381" s="41"/>
      <c r="AL381" s="62"/>
    </row>
    <row r="382" spans="1:38" ht="12.75" customHeight="1">
      <c r="A382" s="248"/>
      <c r="B382" s="249"/>
      <c r="C382" s="58"/>
      <c r="D382" s="58"/>
      <c r="E382" s="253"/>
      <c r="F382" s="56"/>
      <c r="G382" s="56"/>
      <c r="H382" s="56"/>
      <c r="I382" s="56"/>
      <c r="J382" s="56"/>
      <c r="K382" s="56"/>
      <c r="L382" s="56"/>
      <c r="M382" s="56"/>
      <c r="N382" s="56"/>
      <c r="O382" s="41"/>
      <c r="R382" s="62"/>
      <c r="T382" s="41"/>
      <c r="W382" s="62"/>
      <c r="Y382" s="41"/>
      <c r="AB382" s="62"/>
      <c r="AD382" s="41"/>
      <c r="AG382" s="62"/>
      <c r="AI382" s="41"/>
      <c r="AL382" s="62"/>
    </row>
    <row r="383" spans="1:38" ht="12.75" customHeight="1">
      <c r="A383" s="58"/>
      <c r="B383" s="58"/>
      <c r="C383" s="58"/>
      <c r="D383" s="58"/>
      <c r="E383" s="58"/>
      <c r="F383" s="56"/>
      <c r="G383" s="56"/>
      <c r="H383" s="56"/>
      <c r="I383" s="56"/>
      <c r="J383" s="31"/>
      <c r="K383" s="56"/>
      <c r="L383" s="56"/>
      <c r="M383" s="56"/>
      <c r="N383" s="58"/>
      <c r="O383" s="41"/>
      <c r="R383" s="62"/>
      <c r="T383" s="41"/>
      <c r="W383" s="62"/>
      <c r="Y383" s="41"/>
      <c r="AB383" s="62"/>
      <c r="AD383" s="41"/>
      <c r="AG383" s="62"/>
      <c r="AI383" s="41"/>
      <c r="AL383" s="62"/>
    </row>
    <row r="384" spans="1:38" ht="12.75" customHeight="1">
      <c r="B384" s="257" t="s">
        <v>863</v>
      </c>
      <c r="F384" s="62"/>
      <c r="G384" s="62"/>
      <c r="H384" s="62"/>
      <c r="I384" s="62"/>
      <c r="J384" s="41"/>
      <c r="K384" s="62"/>
      <c r="L384" s="62"/>
      <c r="M384" s="62"/>
      <c r="O384" s="41"/>
      <c r="R384" s="62"/>
      <c r="T384" s="41"/>
      <c r="W384" s="62"/>
      <c r="Y384" s="41"/>
      <c r="AB384" s="62"/>
      <c r="AD384" s="41"/>
      <c r="AG384" s="62"/>
      <c r="AI384" s="41"/>
      <c r="AL384" s="62"/>
    </row>
    <row r="385" spans="1:38" ht="12.75" customHeight="1">
      <c r="A385" s="258"/>
      <c r="F385" s="62"/>
      <c r="G385" s="62"/>
      <c r="H385" s="62"/>
      <c r="I385" s="62"/>
      <c r="J385" s="41"/>
      <c r="K385" s="62"/>
      <c r="L385" s="62"/>
      <c r="M385" s="62"/>
      <c r="O385" s="41"/>
      <c r="R385" s="62"/>
      <c r="T385" s="41"/>
      <c r="W385" s="62"/>
      <c r="Y385" s="41"/>
      <c r="AB385" s="62"/>
      <c r="AD385" s="41"/>
      <c r="AG385" s="62"/>
      <c r="AI385" s="41"/>
      <c r="AL385" s="62"/>
    </row>
    <row r="386" spans="1:38" ht="12.75" customHeight="1">
      <c r="A386" s="258"/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1:38" ht="12.75" customHeight="1">
      <c r="A387" s="56"/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1:3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1:3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1:3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1:3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1:3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1:3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1:3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1:3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1:3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1:3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1:3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1:3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1:3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2.7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  <row r="520" spans="6:18" ht="12.75" customHeight="1">
      <c r="F520" s="62"/>
      <c r="G520" s="62"/>
      <c r="H520" s="62"/>
      <c r="I520" s="62"/>
      <c r="J520" s="41"/>
      <c r="K520" s="62"/>
      <c r="L520" s="62"/>
      <c r="M520" s="62"/>
      <c r="O520" s="41"/>
      <c r="R520" s="62"/>
    </row>
    <row r="521" spans="6:18" ht="12.75" customHeight="1">
      <c r="F521" s="62"/>
      <c r="G521" s="62"/>
      <c r="H521" s="62"/>
      <c r="I521" s="62"/>
      <c r="J521" s="41"/>
      <c r="K521" s="62"/>
      <c r="L521" s="62"/>
      <c r="M521" s="62"/>
      <c r="O521" s="41"/>
      <c r="R521" s="62"/>
    </row>
    <row r="522" spans="6:18" ht="12.75" customHeight="1">
      <c r="F522" s="62"/>
      <c r="G522" s="62"/>
      <c r="H522" s="62"/>
      <c r="I522" s="62"/>
      <c r="J522" s="41"/>
      <c r="K522" s="62"/>
      <c r="L522" s="62"/>
      <c r="M522" s="62"/>
      <c r="O522" s="41"/>
      <c r="R522" s="62"/>
    </row>
    <row r="523" spans="6:18" ht="12.75" customHeight="1">
      <c r="F523" s="62"/>
      <c r="G523" s="62"/>
      <c r="H523" s="62"/>
      <c r="I523" s="62"/>
      <c r="J523" s="41"/>
      <c r="K523" s="62"/>
      <c r="L523" s="62"/>
      <c r="M523" s="62"/>
      <c r="O523" s="41"/>
      <c r="R523" s="62"/>
    </row>
    <row r="524" spans="6:18" ht="12.75" customHeight="1">
      <c r="F524" s="62"/>
      <c r="G524" s="62"/>
      <c r="H524" s="62"/>
      <c r="I524" s="62"/>
      <c r="J524" s="41"/>
      <c r="K524" s="62"/>
      <c r="L524" s="62"/>
      <c r="M524" s="62"/>
      <c r="O524" s="41"/>
      <c r="R524" s="62"/>
    </row>
    <row r="525" spans="6:18" ht="12.75" customHeight="1">
      <c r="F525" s="62"/>
      <c r="G525" s="62"/>
      <c r="H525" s="62"/>
      <c r="I525" s="62"/>
      <c r="J525" s="41"/>
      <c r="K525" s="62"/>
      <c r="L525" s="62"/>
      <c r="M525" s="62"/>
      <c r="O525" s="41"/>
      <c r="R525" s="62"/>
    </row>
    <row r="526" spans="6:18" ht="12.75" customHeight="1">
      <c r="F526" s="62"/>
      <c r="G526" s="62"/>
      <c r="H526" s="62"/>
      <c r="I526" s="62"/>
      <c r="J526" s="41"/>
      <c r="K526" s="62"/>
      <c r="L526" s="62"/>
      <c r="M526" s="62"/>
      <c r="O526" s="41"/>
      <c r="R526" s="62"/>
    </row>
    <row r="527" spans="6:18" ht="12.75" customHeight="1">
      <c r="F527" s="62"/>
      <c r="G527" s="62"/>
      <c r="H527" s="62"/>
      <c r="I527" s="62"/>
      <c r="J527" s="41"/>
      <c r="K527" s="62"/>
      <c r="L527" s="62"/>
      <c r="M527" s="62"/>
      <c r="O527" s="41"/>
      <c r="R527" s="62"/>
    </row>
    <row r="528" spans="6:18" ht="12.75" customHeight="1">
      <c r="F528" s="62"/>
      <c r="G528" s="62"/>
      <c r="H528" s="62"/>
      <c r="I528" s="62"/>
      <c r="J528" s="41"/>
      <c r="K528" s="62"/>
      <c r="L528" s="62"/>
      <c r="M528" s="62"/>
      <c r="O528" s="41"/>
      <c r="R528" s="62"/>
    </row>
    <row r="529" spans="6:18" ht="12.75" customHeight="1">
      <c r="F529" s="62"/>
      <c r="G529" s="62"/>
      <c r="H529" s="62"/>
      <c r="I529" s="62"/>
      <c r="J529" s="41"/>
      <c r="K529" s="62"/>
      <c r="L529" s="62"/>
      <c r="M529" s="62"/>
      <c r="O529" s="41"/>
      <c r="R529" s="62"/>
    </row>
    <row r="530" spans="6:18" ht="12.75" customHeight="1">
      <c r="F530" s="62"/>
      <c r="G530" s="62"/>
      <c r="H530" s="62"/>
      <c r="I530" s="62"/>
      <c r="J530" s="41"/>
      <c r="K530" s="62"/>
      <c r="L530" s="62"/>
      <c r="M530" s="62"/>
      <c r="O530" s="41"/>
      <c r="R530" s="62"/>
    </row>
    <row r="531" spans="6:18" ht="12.75" customHeight="1">
      <c r="F531" s="62"/>
      <c r="G531" s="62"/>
      <c r="H531" s="62"/>
      <c r="I531" s="62"/>
      <c r="J531" s="41"/>
      <c r="K531" s="62"/>
      <c r="L531" s="62"/>
      <c r="M531" s="62"/>
      <c r="O531" s="41"/>
      <c r="R531" s="62"/>
    </row>
    <row r="532" spans="6:18" ht="12.75" customHeight="1">
      <c r="F532" s="62"/>
      <c r="G532" s="62"/>
      <c r="H532" s="62"/>
      <c r="I532" s="62"/>
      <c r="J532" s="41"/>
      <c r="K532" s="62"/>
      <c r="L532" s="62"/>
      <c r="M532" s="62"/>
      <c r="O532" s="41"/>
      <c r="R532" s="62"/>
    </row>
    <row r="533" spans="6:18" ht="12.75" customHeight="1">
      <c r="F533" s="62"/>
      <c r="G533" s="62"/>
      <c r="H533" s="62"/>
      <c r="I533" s="62"/>
      <c r="J533" s="41"/>
      <c r="K533" s="62"/>
      <c r="L533" s="62"/>
      <c r="M533" s="62"/>
      <c r="O533" s="41"/>
      <c r="R533" s="62"/>
    </row>
    <row r="534" spans="6:18" ht="12.75" customHeight="1">
      <c r="F534" s="62"/>
      <c r="G534" s="62"/>
      <c r="H534" s="62"/>
      <c r="I534" s="62"/>
      <c r="J534" s="41"/>
      <c r="K534" s="62"/>
      <c r="L534" s="62"/>
      <c r="M534" s="62"/>
      <c r="O534" s="41"/>
      <c r="R534" s="62"/>
    </row>
    <row r="535" spans="6:18" ht="12.75" customHeight="1">
      <c r="F535" s="62"/>
      <c r="G535" s="62"/>
      <c r="H535" s="62"/>
      <c r="I535" s="62"/>
      <c r="J535" s="41"/>
      <c r="K535" s="62"/>
      <c r="L535" s="62"/>
      <c r="M535" s="62"/>
      <c r="O535" s="41"/>
      <c r="R535" s="62"/>
    </row>
    <row r="536" spans="6:18" ht="12.75" customHeight="1">
      <c r="F536" s="62"/>
      <c r="G536" s="62"/>
      <c r="H536" s="62"/>
      <c r="I536" s="62"/>
      <c r="J536" s="41"/>
      <c r="K536" s="62"/>
      <c r="L536" s="62"/>
      <c r="M536" s="62"/>
      <c r="O536" s="41"/>
      <c r="R536" s="62"/>
    </row>
    <row r="537" spans="6:18" ht="12.75" customHeight="1">
      <c r="F537" s="62"/>
      <c r="G537" s="62"/>
      <c r="H537" s="62"/>
      <c r="I537" s="62"/>
      <c r="J537" s="41"/>
      <c r="K537" s="62"/>
      <c r="L537" s="62"/>
      <c r="M537" s="62"/>
      <c r="O537" s="41"/>
      <c r="R537" s="62"/>
    </row>
    <row r="538" spans="6:18" ht="12.75" customHeight="1">
      <c r="F538" s="62"/>
      <c r="G538" s="62"/>
      <c r="H538" s="62"/>
      <c r="I538" s="62"/>
      <c r="J538" s="41"/>
      <c r="K538" s="62"/>
      <c r="L538" s="62"/>
      <c r="M538" s="62"/>
      <c r="O538" s="41"/>
      <c r="R538" s="62"/>
    </row>
    <row r="539" spans="6:18" ht="12.75" customHeight="1">
      <c r="F539" s="62"/>
      <c r="G539" s="62"/>
      <c r="H539" s="62"/>
      <c r="I539" s="62"/>
      <c r="J539" s="41"/>
      <c r="K539" s="62"/>
      <c r="L539" s="62"/>
      <c r="M539" s="62"/>
      <c r="O539" s="41"/>
      <c r="R539" s="62"/>
    </row>
    <row r="540" spans="6:18" ht="12.75" customHeight="1">
      <c r="F540" s="62"/>
      <c r="G540" s="62"/>
      <c r="H540" s="62"/>
      <c r="I540" s="62"/>
      <c r="J540" s="41"/>
      <c r="K540" s="62"/>
      <c r="L540" s="62"/>
      <c r="M540" s="62"/>
      <c r="O540" s="41"/>
      <c r="R540" s="62"/>
    </row>
    <row r="541" spans="6:18" ht="12.75" customHeight="1">
      <c r="F541" s="62"/>
      <c r="G541" s="62"/>
      <c r="H541" s="62"/>
      <c r="I541" s="62"/>
      <c r="J541" s="41"/>
      <c r="K541" s="62"/>
      <c r="L541" s="62"/>
      <c r="M541" s="62"/>
      <c r="O541" s="41"/>
      <c r="R541" s="62"/>
    </row>
    <row r="542" spans="6:18" ht="12.75" customHeight="1">
      <c r="F542" s="62"/>
      <c r="G542" s="62"/>
      <c r="H542" s="62"/>
      <c r="I542" s="62"/>
      <c r="J542" s="41"/>
      <c r="K542" s="62"/>
      <c r="L542" s="62"/>
      <c r="M542" s="62"/>
      <c r="O542" s="41"/>
      <c r="R542" s="62"/>
    </row>
    <row r="543" spans="6:18" ht="12.75" customHeight="1">
      <c r="F543" s="62"/>
      <c r="G543" s="62"/>
      <c r="H543" s="62"/>
      <c r="I543" s="62"/>
      <c r="J543" s="41"/>
      <c r="K543" s="62"/>
      <c r="L543" s="62"/>
      <c r="M543" s="62"/>
      <c r="O543" s="41"/>
      <c r="R543" s="62"/>
    </row>
    <row r="544" spans="6:18" ht="12.75" customHeight="1">
      <c r="F544" s="62"/>
      <c r="G544" s="62"/>
      <c r="H544" s="62"/>
      <c r="I544" s="62"/>
      <c r="J544" s="41"/>
      <c r="K544" s="62"/>
      <c r="L544" s="62"/>
      <c r="M544" s="62"/>
      <c r="O544" s="41"/>
      <c r="R544" s="62"/>
    </row>
    <row r="545" spans="6:18" ht="12.75" customHeight="1">
      <c r="F545" s="62"/>
      <c r="G545" s="62"/>
      <c r="H545" s="62"/>
      <c r="I545" s="62"/>
      <c r="J545" s="41"/>
      <c r="K545" s="62"/>
      <c r="L545" s="62"/>
      <c r="M545" s="62"/>
      <c r="O545" s="41"/>
      <c r="R545" s="62"/>
    </row>
    <row r="546" spans="6:18" ht="12.75" customHeight="1">
      <c r="F546" s="62"/>
      <c r="G546" s="62"/>
      <c r="H546" s="62"/>
      <c r="I546" s="62"/>
      <c r="J546" s="41"/>
      <c r="K546" s="62"/>
      <c r="L546" s="62"/>
      <c r="M546" s="62"/>
      <c r="O546" s="41"/>
      <c r="R546" s="62"/>
    </row>
    <row r="547" spans="6:18" ht="12.75" customHeight="1">
      <c r="F547" s="62"/>
      <c r="G547" s="62"/>
      <c r="H547" s="62"/>
      <c r="I547" s="62"/>
      <c r="J547" s="41"/>
      <c r="K547" s="62"/>
      <c r="L547" s="62"/>
      <c r="M547" s="62"/>
      <c r="O547" s="41"/>
      <c r="R547" s="62"/>
    </row>
    <row r="548" spans="6:18" ht="12.75" customHeight="1">
      <c r="F548" s="62"/>
      <c r="G548" s="62"/>
      <c r="H548" s="62"/>
      <c r="I548" s="62"/>
      <c r="J548" s="41"/>
      <c r="K548" s="62"/>
      <c r="L548" s="62"/>
      <c r="M548" s="62"/>
      <c r="O548" s="41"/>
      <c r="R548" s="62"/>
    </row>
    <row r="549" spans="6:18" ht="12.75" customHeight="1">
      <c r="F549" s="62"/>
      <c r="G549" s="62"/>
      <c r="H549" s="62"/>
      <c r="I549" s="62"/>
      <c r="J549" s="41"/>
      <c r="K549" s="62"/>
      <c r="L549" s="62"/>
      <c r="M549" s="62"/>
      <c r="O549" s="41"/>
      <c r="R549" s="62"/>
    </row>
    <row r="550" spans="6:18" ht="12.75" customHeight="1">
      <c r="F550" s="62"/>
      <c r="G550" s="62"/>
      <c r="H550" s="62"/>
      <c r="I550" s="62"/>
      <c r="J550" s="41"/>
      <c r="K550" s="62"/>
      <c r="L550" s="62"/>
      <c r="M550" s="62"/>
      <c r="O550" s="41"/>
      <c r="R550" s="62"/>
    </row>
    <row r="551" spans="6:18" ht="12.75" customHeight="1">
      <c r="F551" s="62"/>
      <c r="G551" s="62"/>
      <c r="H551" s="62"/>
      <c r="I551" s="62"/>
      <c r="J551" s="41"/>
      <c r="K551" s="62"/>
      <c r="L551" s="62"/>
      <c r="M551" s="62"/>
      <c r="O551" s="41"/>
      <c r="R551" s="62"/>
    </row>
    <row r="552" spans="6:18" ht="12.75" customHeight="1">
      <c r="F552" s="62"/>
      <c r="G552" s="62"/>
      <c r="H552" s="62"/>
      <c r="I552" s="62"/>
      <c r="J552" s="41"/>
      <c r="K552" s="62"/>
      <c r="L552" s="62"/>
      <c r="M552" s="62"/>
      <c r="O552" s="41"/>
      <c r="R552" s="62"/>
    </row>
    <row r="553" spans="6:18" ht="12.75" customHeight="1">
      <c r="F553" s="62"/>
      <c r="G553" s="62"/>
      <c r="H553" s="62"/>
      <c r="I553" s="62"/>
      <c r="J553" s="41"/>
      <c r="K553" s="62"/>
      <c r="L553" s="62"/>
      <c r="M553" s="62"/>
      <c r="O553" s="41"/>
      <c r="R553" s="62"/>
    </row>
    <row r="554" spans="6:18" ht="12.75" customHeight="1">
      <c r="F554" s="62"/>
      <c r="G554" s="62"/>
      <c r="H554" s="62"/>
      <c r="I554" s="62"/>
      <c r="J554" s="41"/>
      <c r="K554" s="62"/>
      <c r="L554" s="62"/>
      <c r="M554" s="62"/>
      <c r="O554" s="41"/>
      <c r="R554" s="62"/>
    </row>
    <row r="555" spans="6:18" ht="12.75" customHeight="1">
      <c r="F555" s="62"/>
      <c r="G555" s="62"/>
      <c r="H555" s="62"/>
      <c r="I555" s="62"/>
      <c r="J555" s="41"/>
      <c r="K555" s="62"/>
      <c r="L555" s="62"/>
      <c r="M555" s="62"/>
      <c r="O555" s="41"/>
      <c r="R555" s="62"/>
    </row>
    <row r="556" spans="6:18" ht="12.75" customHeight="1">
      <c r="F556" s="62"/>
      <c r="G556" s="62"/>
      <c r="H556" s="62"/>
      <c r="I556" s="62"/>
      <c r="J556" s="41"/>
      <c r="K556" s="62"/>
      <c r="L556" s="62"/>
      <c r="M556" s="62"/>
      <c r="O556" s="41"/>
      <c r="R556" s="62"/>
    </row>
    <row r="557" spans="6:18" ht="12.75" customHeight="1">
      <c r="F557" s="62"/>
      <c r="G557" s="62"/>
      <c r="H557" s="62"/>
      <c r="I557" s="62"/>
      <c r="J557" s="41"/>
      <c r="K557" s="62"/>
      <c r="L557" s="62"/>
      <c r="M557" s="62"/>
      <c r="O557" s="41"/>
      <c r="R557" s="62"/>
    </row>
    <row r="558" spans="6:18" ht="12.75" customHeight="1">
      <c r="F558" s="62"/>
      <c r="G558" s="62"/>
      <c r="H558" s="62"/>
      <c r="I558" s="62"/>
      <c r="J558" s="41"/>
      <c r="K558" s="62"/>
      <c r="L558" s="62"/>
      <c r="M558" s="62"/>
      <c r="O558" s="41"/>
      <c r="R558" s="62"/>
    </row>
    <row r="559" spans="6:18" ht="12.75" customHeight="1">
      <c r="F559" s="62"/>
      <c r="G559" s="62"/>
      <c r="H559" s="62"/>
      <c r="I559" s="62"/>
      <c r="J559" s="41"/>
      <c r="K559" s="62"/>
      <c r="L559" s="62"/>
      <c r="M559" s="62"/>
      <c r="O559" s="41"/>
      <c r="R559" s="62"/>
    </row>
    <row r="560" spans="6:18" ht="15" customHeight="1">
      <c r="F560" s="62"/>
      <c r="G560" s="62"/>
      <c r="H560" s="62"/>
      <c r="I560" s="62"/>
      <c r="J560" s="41"/>
      <c r="K560" s="62"/>
      <c r="L560" s="62"/>
      <c r="M560" s="62"/>
      <c r="O560" s="41"/>
      <c r="R560" s="62"/>
    </row>
  </sheetData>
  <autoFilter ref="R1:R383"/>
  <mergeCells count="21">
    <mergeCell ref="J138:J139"/>
    <mergeCell ref="P138:P139"/>
    <mergeCell ref="A138:A139"/>
    <mergeCell ref="B138:B139"/>
    <mergeCell ref="O97:O98"/>
    <mergeCell ref="P97:P98"/>
    <mergeCell ref="A97:A98"/>
    <mergeCell ref="B97:B98"/>
    <mergeCell ref="J97:J98"/>
    <mergeCell ref="J127:J128"/>
    <mergeCell ref="B127:B128"/>
    <mergeCell ref="A127:A128"/>
    <mergeCell ref="J110:J111"/>
    <mergeCell ref="B110:B111"/>
    <mergeCell ref="A110:A111"/>
    <mergeCell ref="O138:O139"/>
    <mergeCell ref="P149:P150"/>
    <mergeCell ref="A149:A150"/>
    <mergeCell ref="B149:B150"/>
    <mergeCell ref="J149:J150"/>
    <mergeCell ref="O149:O150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2023-07-25T02:42:15Z</dcterms:modified>
</cp:coreProperties>
</file>