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F&amp;O)'!$R$1:$R$318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3" i="6"/>
  <c r="K53"/>
  <c r="M53" s="1"/>
  <c r="L52"/>
  <c r="K52"/>
  <c r="M52" s="1"/>
  <c r="L93"/>
  <c r="K93"/>
  <c r="M93" s="1"/>
  <c r="L92"/>
  <c r="K92"/>
  <c r="K118"/>
  <c r="M118" s="1"/>
  <c r="K117"/>
  <c r="M117" s="1"/>
  <c r="L48"/>
  <c r="K48"/>
  <c r="K116"/>
  <c r="M116" s="1"/>
  <c r="L51"/>
  <c r="K51"/>
  <c r="L89"/>
  <c r="K89"/>
  <c r="K106"/>
  <c r="M106" s="1"/>
  <c r="L50"/>
  <c r="M50" s="1"/>
  <c r="K50"/>
  <c r="L90"/>
  <c r="M90" s="1"/>
  <c r="K90"/>
  <c r="L88"/>
  <c r="M88" s="1"/>
  <c r="K88"/>
  <c r="L46"/>
  <c r="K46"/>
  <c r="L22"/>
  <c r="K22"/>
  <c r="K115"/>
  <c r="M115" s="1"/>
  <c r="K114"/>
  <c r="M114" s="1"/>
  <c r="K113"/>
  <c r="M113" s="1"/>
  <c r="L49"/>
  <c r="K49"/>
  <c r="L91"/>
  <c r="K91"/>
  <c r="L23"/>
  <c r="K23"/>
  <c r="L85"/>
  <c r="K85"/>
  <c r="L86"/>
  <c r="K86"/>
  <c r="L87"/>
  <c r="K87"/>
  <c r="L84"/>
  <c r="K84"/>
  <c r="L83"/>
  <c r="K83"/>
  <c r="M48" l="1"/>
  <c r="M22"/>
  <c r="M92"/>
  <c r="M23"/>
  <c r="M51"/>
  <c r="M91"/>
  <c r="M89"/>
  <c r="M46"/>
  <c r="M49"/>
  <c r="M84"/>
  <c r="M87"/>
  <c r="M85"/>
  <c r="M86"/>
  <c r="M83"/>
  <c r="P21"/>
  <c r="L47"/>
  <c r="K47"/>
  <c r="L44"/>
  <c r="K44"/>
  <c r="L82"/>
  <c r="K82"/>
  <c r="L81"/>
  <c r="K81"/>
  <c r="L80"/>
  <c r="K80"/>
  <c r="M81" l="1"/>
  <c r="M44"/>
  <c r="M47"/>
  <c r="M82"/>
  <c r="M80"/>
  <c r="K112" l="1"/>
  <c r="M112" s="1"/>
  <c r="L15"/>
  <c r="K15"/>
  <c r="K111"/>
  <c r="M111" s="1"/>
  <c r="K110"/>
  <c r="M110" s="1"/>
  <c r="K109"/>
  <c r="M109" s="1"/>
  <c r="L45"/>
  <c r="K45"/>
  <c r="L74"/>
  <c r="K74"/>
  <c r="L77"/>
  <c r="K77"/>
  <c r="K79"/>
  <c r="L79"/>
  <c r="L78"/>
  <c r="K78"/>
  <c r="L76"/>
  <c r="K76"/>
  <c r="L38"/>
  <c r="K38"/>
  <c r="L43"/>
  <c r="K43"/>
  <c r="K108"/>
  <c r="M108" s="1"/>
  <c r="L73"/>
  <c r="K73"/>
  <c r="L75"/>
  <c r="K75"/>
  <c r="L42"/>
  <c r="K42"/>
  <c r="L16"/>
  <c r="K16"/>
  <c r="L12"/>
  <c r="K12"/>
  <c r="L125"/>
  <c r="L19"/>
  <c r="K19"/>
  <c r="L72"/>
  <c r="K72"/>
  <c r="K107"/>
  <c r="M107" s="1"/>
  <c r="K105"/>
  <c r="M105" s="1"/>
  <c r="L71"/>
  <c r="K71"/>
  <c r="L70"/>
  <c r="K70"/>
  <c r="L69"/>
  <c r="K69"/>
  <c r="L37"/>
  <c r="K37"/>
  <c r="L20"/>
  <c r="K20"/>
  <c r="L41"/>
  <c r="K41"/>
  <c r="P18"/>
  <c r="K104"/>
  <c r="M104" s="1"/>
  <c r="K103"/>
  <c r="K102"/>
  <c r="M102" s="1"/>
  <c r="L40"/>
  <c r="K40"/>
  <c r="L39"/>
  <c r="K39"/>
  <c r="L17"/>
  <c r="K17"/>
  <c r="L68"/>
  <c r="K68"/>
  <c r="L66"/>
  <c r="K66"/>
  <c r="L35"/>
  <c r="K35"/>
  <c r="L34"/>
  <c r="K34"/>
  <c r="L67"/>
  <c r="K67"/>
  <c r="L65"/>
  <c r="K65"/>
  <c r="P10"/>
  <c r="L36"/>
  <c r="K36"/>
  <c r="L13"/>
  <c r="K13"/>
  <c r="L14"/>
  <c r="K14"/>
  <c r="L11"/>
  <c r="K11"/>
  <c r="K125"/>
  <c r="M12" l="1"/>
  <c r="M15"/>
  <c r="M73"/>
  <c r="M19"/>
  <c r="M78"/>
  <c r="M77"/>
  <c r="M76"/>
  <c r="M45"/>
  <c r="M74"/>
  <c r="M79"/>
  <c r="M16"/>
  <c r="M75"/>
  <c r="M43"/>
  <c r="M38"/>
  <c r="M42"/>
  <c r="M20"/>
  <c r="M69"/>
  <c r="M39"/>
  <c r="M72"/>
  <c r="M37"/>
  <c r="M41"/>
  <c r="M70"/>
  <c r="M71"/>
  <c r="M40"/>
  <c r="M35"/>
  <c r="M17"/>
  <c r="M103"/>
  <c r="M66"/>
  <c r="M34"/>
  <c r="M68"/>
  <c r="M67"/>
  <c r="M65"/>
  <c r="M36"/>
  <c r="M14"/>
  <c r="M11"/>
  <c r="M13"/>
  <c r="M125"/>
  <c r="L124" l="1"/>
  <c r="K124"/>
  <c r="M124" l="1"/>
  <c r="H306"/>
  <c r="K306" l="1"/>
  <c r="L306" s="1"/>
  <c r="K295"/>
  <c r="L295" s="1"/>
  <c r="K285"/>
  <c r="L285" s="1"/>
  <c r="K301" l="1"/>
  <c r="L301" s="1"/>
  <c r="K302" l="1"/>
  <c r="L302" s="1"/>
  <c r="K299" l="1"/>
  <c r="L299" s="1"/>
  <c r="K278"/>
  <c r="L278" s="1"/>
  <c r="K298"/>
  <c r="L298" s="1"/>
  <c r="K297"/>
  <c r="L297" s="1"/>
  <c r="K296"/>
  <c r="L296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4"/>
  <c r="L284" s="1"/>
  <c r="K283"/>
  <c r="L283" s="1"/>
  <c r="K282"/>
  <c r="L282" s="1"/>
  <c r="K281"/>
  <c r="L281" s="1"/>
  <c r="K280"/>
  <c r="L280" s="1"/>
  <c r="K279"/>
  <c r="L279" s="1"/>
  <c r="K277"/>
  <c r="L277" s="1"/>
  <c r="K276"/>
  <c r="L276" s="1"/>
  <c r="K275"/>
  <c r="L275" s="1"/>
  <c r="F274"/>
  <c r="K274" s="1"/>
  <c r="L274" s="1"/>
  <c r="K273"/>
  <c r="L273" s="1"/>
  <c r="K272"/>
  <c r="L272" s="1"/>
  <c r="K271"/>
  <c r="L271" s="1"/>
  <c r="K270"/>
  <c r="L270" s="1"/>
  <c r="K269"/>
  <c r="L269" s="1"/>
  <c r="F268"/>
  <c r="K268" s="1"/>
  <c r="L268" s="1"/>
  <c r="F267"/>
  <c r="K267" s="1"/>
  <c r="L267" s="1"/>
  <c r="K266"/>
  <c r="L266" s="1"/>
  <c r="F265"/>
  <c r="K265" s="1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49"/>
  <c r="L249" s="1"/>
  <c r="K247"/>
  <c r="L247" s="1"/>
  <c r="K246"/>
  <c r="L246" s="1"/>
  <c r="F245"/>
  <c r="K245" s="1"/>
  <c r="L245" s="1"/>
  <c r="K244"/>
  <c r="L244" s="1"/>
  <c r="K241"/>
  <c r="L241" s="1"/>
  <c r="K240"/>
  <c r="L240" s="1"/>
  <c r="K239"/>
  <c r="L239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19"/>
  <c r="L219" s="1"/>
  <c r="K217"/>
  <c r="L217" s="1"/>
  <c r="K215"/>
  <c r="L215" s="1"/>
  <c r="K213"/>
  <c r="L213" s="1"/>
  <c r="K212"/>
  <c r="L212" s="1"/>
  <c r="K211"/>
  <c r="L211" s="1"/>
  <c r="K209"/>
  <c r="L209" s="1"/>
  <c r="K208"/>
  <c r="L208" s="1"/>
  <c r="K207"/>
  <c r="L207" s="1"/>
  <c r="K206"/>
  <c r="K205"/>
  <c r="L205" s="1"/>
  <c r="K204"/>
  <c r="L204" s="1"/>
  <c r="K202"/>
  <c r="L202" s="1"/>
  <c r="K201"/>
  <c r="L201" s="1"/>
  <c r="K200"/>
  <c r="L200" s="1"/>
  <c r="K199"/>
  <c r="L199" s="1"/>
  <c r="K198"/>
  <c r="L198" s="1"/>
  <c r="F197"/>
  <c r="K197" s="1"/>
  <c r="L197" s="1"/>
  <c r="H196"/>
  <c r="K196" s="1"/>
  <c r="L196" s="1"/>
  <c r="K193"/>
  <c r="L193" s="1"/>
  <c r="K192"/>
  <c r="L192" s="1"/>
  <c r="K191"/>
  <c r="L191" s="1"/>
  <c r="K190"/>
  <c r="L190" s="1"/>
  <c r="K189"/>
  <c r="L189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H162"/>
  <c r="K162" s="1"/>
  <c r="L162" s="1"/>
  <c r="F161"/>
  <c r="K161" s="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M7"/>
  <c r="D7" i="5"/>
  <c r="K6" i="4"/>
  <c r="K6" i="3"/>
  <c r="L6" i="2"/>
</calcChain>
</file>

<file path=xl/sharedStrings.xml><?xml version="1.0" encoding="utf-8"?>
<sst xmlns="http://schemas.openxmlformats.org/spreadsheetml/2006/main" count="3141" uniqueCount="1187">
  <si>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</si>
  <si>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</si>
  <si>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</si>
  <si>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</si>
  <si>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</si>
  <si>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</si>
  <si>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</si>
  <si>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</si>
  <si>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</si>
  <si>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</si>
  <si>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</si>
  <si>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</si>
  <si>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</si>
  <si>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</si>
  <si>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</si>
  <si>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</si>
  <si>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</si>
  <si>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</si>
  <si>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</si>
  <si>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</si>
  <si>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</si>
  <si>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</si>
  <si>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</si>
  <si>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</si>
  <si>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</si>
  <si>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</si>
  <si>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</si>
  <si>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</si>
  <si>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</si>
  <si>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</si>
  <si>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</si>
  <si>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</si>
  <si>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</si>
  <si>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</si>
  <si>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</si>
  <si>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</si>
  <si>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</si>
  <si>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</si>
  <si>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</si>
  <si>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</si>
  <si>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</si>
  <si>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</si>
  <si>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</si>
  <si>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</si>
  <si>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</si>
  <si>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</si>
  <si>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</si>
  <si>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</si>
  <si>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</si>
  <si>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</si>
  <si>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</si>
  <si>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</si>
  <si>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</si>
  <si>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</si>
  <si>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</si>
  <si>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</si>
  <si>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</si>
  <si>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</si>
  <si>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</si>
  <si>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</si>
  <si>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</si>
  <si>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</si>
  <si>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</si>
  <si>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</si>
  <si>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</si>
  <si>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</si>
  <si>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</si>
  <si>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</si>
  <si>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</si>
  <si>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</si>
  <si>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</si>
  <si>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</si>
  <si>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</si>
  <si>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</si>
  <si>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</si>
  <si>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</si>
  <si>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</si>
  <si>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</si>
  <si>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</si>
  <si>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</si>
  <si>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</si>
  <si>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</si>
  <si>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</si>
  <si>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</si>
  <si>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</si>
  <si>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</si>
  <si>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</si>
  <si>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</si>
  <si>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</si>
  <si>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</si>
  <si>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</si>
  <si>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</si>
  <si>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</si>
  <si>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</si>
  <si>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</si>
  <si>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</si>
  <si>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</si>
  <si>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</si>
  <si>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</si>
  <si>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</si>
  <si>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</si>
  <si>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</si>
  <si>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</si>
  <si>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</si>
  <si>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</si>
  <si>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</si>
  <si>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</si>
  <si>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</si>
  <si>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</si>
  <si>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</si>
  <si>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</si>
  <si>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</si>
  <si>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</si>
  <si>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</si>
  <si>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</si>
  <si>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</si>
  <si>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</si>
  <si>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</si>
  <si>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</si>
  <si>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</si>
  <si>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</si>
  <si>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</si>
  <si>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</si>
  <si>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</si>
  <si>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</si>
  <si>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</si>
  <si>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</si>
  <si>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</si>
  <si>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</si>
  <si>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</si>
  <si>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</si>
  <si>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</si>
  <si>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</si>
  <si>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</si>
  <si>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</si>
  <si>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</si>
  <si>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</si>
  <si>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</si>
  <si>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</si>
  <si>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</si>
  <si>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</si>
  <si>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</si>
  <si>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</si>
  <si>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</si>
  <si>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</si>
  <si>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</si>
  <si>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</si>
  <si>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</si>
  <si>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</si>
  <si>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</si>
  <si>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</si>
  <si>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</si>
  <si>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</si>
  <si>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</si>
  <si>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</si>
  <si>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</si>
  <si>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</si>
  <si>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</si>
  <si>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</si>
  <si>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</si>
  <si>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</si>
  <si>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</si>
  <si>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</si>
  <si>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</si>
  <si>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</si>
  <si>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</si>
  <si>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</si>
  <si>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</si>
  <si>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</si>
  <si>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</si>
  <si>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</si>
  <si>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</si>
  <si>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</si>
  <si>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</si>
  <si>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</si>
  <si>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</si>
  <si>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</si>
  <si>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</si>
  <si>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</si>
  <si>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</si>
  <si>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</si>
  <si>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</si>
  <si>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</si>
  <si>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</si>
  <si>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</si>
  <si>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</si>
  <si>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</si>
  <si>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</si>
  <si>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</si>
  <si>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</si>
  <si>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</si>
  <si>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</si>
  <si>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</si>
  <si>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</si>
  <si>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</si>
  <si>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</si>
  <si>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</si>
  <si>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</si>
  <si>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</si>
  <si>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</si>
  <si>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</si>
  <si>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</si>
  <si>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</si>
  <si>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</si>
  <si>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</si>
  <si>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</si>
  <si>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</si>
  <si>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</si>
  <si>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</si>
  <si>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</si>
  <si>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</si>
  <si>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</si>
  <si>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</si>
  <si>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</si>
  <si>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</si>
  <si>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</si>
  <si>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</si>
  <si>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</si>
  <si>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</si>
  <si>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</si>
  <si>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</si>
  <si>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</si>
  <si>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</si>
  <si>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</si>
  <si>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</si>
  <si>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</si>
  <si>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</si>
  <si>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</si>
  <si>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</si>
  <si>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</si>
  <si>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</si>
  <si>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</si>
  <si>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</si>
  <si>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</si>
  <si>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</si>
  <si>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</si>
  <si>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</si>
  <si>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</si>
  <si>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</si>
  <si>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</si>
  <si>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</si>
  <si>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</si>
  <si>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</si>
  <si>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</si>
  <si>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</si>
  <si>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</si>
  <si>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</si>
  <si>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</si>
  <si>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</si>
  <si>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</si>
  <si>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</si>
  <si>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</si>
  <si>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</si>
  <si>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</si>
  <si>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</si>
  <si>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</si>
  <si>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</si>
  <si>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</si>
  <si>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</si>
  <si>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</si>
  <si>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</si>
  <si>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</si>
  <si>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</si>
  <si>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</si>
  <si>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</si>
  <si>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</si>
  <si>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</si>
  <si>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</si>
  <si>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</si>
  <si>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</si>
  <si>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</si>
  <si>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</si>
  <si>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</si>
  <si>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</si>
  <si>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</si>
  <si>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</si>
  <si>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</si>
  <si>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</si>
  <si>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</si>
  <si>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</si>
  <si>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</si>
  <si>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</si>
  <si>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</si>
  <si>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</si>
  <si>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</si>
  <si>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</si>
  <si>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</si>
  <si>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</si>
  <si>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</si>
  <si>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</si>
  <si>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</si>
  <si>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</si>
  <si>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</si>
  <si>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</si>
  <si>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</si>
  <si>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</si>
  <si>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</si>
  <si>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</si>
  <si>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ALOKINDS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</si>
  <si>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</si>
  <si>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</si>
  <si>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</si>
  <si>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</si>
  <si>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</si>
  <si>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</si>
  <si>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</si>
  <si>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</si>
  <si>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</si>
  <si>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</si>
  <si>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</si>
  <si>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</si>
  <si>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</si>
  <si>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</si>
  <si>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</si>
  <si>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</si>
  <si>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</si>
  <si>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</si>
  <si>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</si>
  <si>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</si>
  <si>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</si>
  <si>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</si>
  <si>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</si>
  <si>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</si>
  <si>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</si>
  <si>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</si>
  <si>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</si>
  <si>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</si>
  <si>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</si>
  <si>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</si>
  <si>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</si>
  <si>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</si>
  <si>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</si>
  <si>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</si>
  <si>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</si>
  <si>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</si>
  <si>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</si>
  <si>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</si>
  <si>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</si>
  <si>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</si>
  <si>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</si>
  <si>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</si>
  <si>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</si>
  <si>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</si>
  <si>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</si>
  <si>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</si>
  <si>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</si>
  <si>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</si>
  <si>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</si>
  <si>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</si>
  <si>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</si>
  <si>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</si>
  <si>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</si>
  <si>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</si>
  <si>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</si>
  <si>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</si>
  <si>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</si>
  <si>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</si>
  <si>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</si>
  <si>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</si>
  <si>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</si>
  <si>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</si>
  <si>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</si>
  <si>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</si>
  <si>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</si>
  <si>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</si>
  <si>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</si>
  <si>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</si>
  <si>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</si>
  <si>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</si>
  <si>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</si>
  <si>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</si>
  <si>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</si>
  <si>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</si>
  <si>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</si>
  <si>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</si>
  <si>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</si>
  <si>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</si>
  <si>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</si>
  <si>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</si>
  <si>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</si>
  <si>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</si>
  <si>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</si>
  <si>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</si>
  <si>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</si>
  <si>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</si>
  <si>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</si>
  <si>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</si>
  <si>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</si>
  <si>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</si>
  <si>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</si>
  <si>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</si>
  <si>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</si>
  <si>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</si>
  <si>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</si>
  <si>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</si>
  <si>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</si>
  <si>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</si>
  <si>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</si>
  <si>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</si>
  <si>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</si>
  <si>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</si>
  <si>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</si>
  <si>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</si>
  <si>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</si>
  <si>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</si>
  <si>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</si>
  <si>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</si>
  <si>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</si>
  <si>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</si>
  <si>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</si>
  <si>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</si>
  <si>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</si>
  <si>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</si>
  <si>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</si>
  <si>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</si>
  <si>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</si>
  <si>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</si>
  <si>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</si>
  <si>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</si>
  <si>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</si>
  <si>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</si>
  <si>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</si>
  <si>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</si>
  <si>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</si>
  <si>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</si>
  <si>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</si>
  <si>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</si>
  <si>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</si>
  <si>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</si>
  <si>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</si>
  <si>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</si>
  <si>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</si>
  <si>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</si>
  <si>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</si>
  <si>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</si>
  <si>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</si>
  <si>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</si>
  <si>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</si>
  <si>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</si>
  <si>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</si>
  <si>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</si>
  <si>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</si>
  <si>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</si>
  <si>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</si>
  <si>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</si>
  <si>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</si>
  <si>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</si>
  <si>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</si>
  <si>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</si>
  <si>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</si>
  <si>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</si>
  <si>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</si>
  <si>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</si>
  <si>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</si>
  <si>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</si>
  <si>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</si>
  <si>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</si>
  <si>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</si>
  <si>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</si>
  <si>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</si>
  <si>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</si>
  <si>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</si>
  <si>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</si>
  <si>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</si>
  <si>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</si>
  <si>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</si>
  <si>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</si>
  <si>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</si>
  <si>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</si>
  <si>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</si>
  <si>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</si>
  <si>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</si>
  <si>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</si>
  <si>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</si>
  <si>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</si>
  <si>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</si>
  <si>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</si>
  <si>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</si>
  <si>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</si>
  <si>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</si>
  <si>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</si>
  <si>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</si>
  <si>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</si>
  <si>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</si>
  <si>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</si>
  <si>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</si>
  <si>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</si>
  <si>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</si>
  <si>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</si>
  <si>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</si>
  <si>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</si>
  <si>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</si>
  <si>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</si>
  <si>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</si>
  <si>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</si>
  <si>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</si>
  <si>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</si>
  <si>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</si>
  <si>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</si>
  <si>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</si>
  <si>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</si>
  <si>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</si>
  <si>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</si>
  <si>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</si>
  <si>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</si>
  <si>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</si>
  <si>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</si>
  <si>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</si>
  <si>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</si>
  <si>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</si>
  <si>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</si>
  <si>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</si>
  <si>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</si>
  <si>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</si>
  <si>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</si>
  <si>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</si>
  <si>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</si>
  <si>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</si>
  <si>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</si>
  <si>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</si>
  <si>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</si>
  <si>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</si>
  <si>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</si>
  <si>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</si>
  <si>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</si>
  <si>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</si>
  <si>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</si>
  <si>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</si>
  <si>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</si>
  <si>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</si>
  <si>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</si>
  <si>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</si>
  <si>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</si>
  <si>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</si>
  <si>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</si>
  <si>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</si>
  <si>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</si>
  <si>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</si>
  <si>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</si>
  <si>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</si>
  <si>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</si>
  <si>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</si>
  <si>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</si>
  <si>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</si>
  <si>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</si>
  <si>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</si>
  <si>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</si>
  <si>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</si>
  <si>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</si>
  <si>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</si>
  <si>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</si>
  <si>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</si>
  <si>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</si>
  <si>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</si>
  <si>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</si>
  <si>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</si>
  <si>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</si>
  <si>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</si>
  <si>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</si>
  <si>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</si>
  <si>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</si>
  <si>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</si>
  <si>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</si>
  <si>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</si>
  <si>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</si>
  <si>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</si>
  <si>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</si>
  <si>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</si>
  <si>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</si>
  <si>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</si>
  <si>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</si>
  <si>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</si>
  <si>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</si>
  <si>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</si>
  <si>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</si>
  <si>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</si>
  <si>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</si>
  <si>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</si>
  <si>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</si>
  <si>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</si>
  <si>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</si>
  <si>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</si>
  <si>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</si>
  <si>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</si>
  <si>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</si>
  <si>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</si>
  <si>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</si>
  <si>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</si>
  <si>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</si>
  <si>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</si>
  <si>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</si>
  <si>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</si>
  <si>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</si>
  <si>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</si>
  <si>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</si>
  <si>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</si>
  <si>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</si>
  <si>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</si>
  <si>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</si>
  <si>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</si>
  <si>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</si>
  <si>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</si>
  <si>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</si>
  <si>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</si>
  <si>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</si>
  <si>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</si>
  <si>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</si>
  <si>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</si>
  <si>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</si>
  <si>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</si>
  <si>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</si>
  <si>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</si>
  <si>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</si>
  <si>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</si>
  <si>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</si>
  <si>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</si>
  <si>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</si>
  <si>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</si>
  <si>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</si>
  <si>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</si>
  <si>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</si>
  <si>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</si>
  <si>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</si>
  <si>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</si>
  <si>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</si>
  <si>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</si>
  <si>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</si>
  <si>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</si>
  <si>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</si>
  <si>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</si>
  <si>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</si>
  <si>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</si>
  <si>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</si>
  <si>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</si>
  <si>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</si>
  <si>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</si>
  <si>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</si>
  <si>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</si>
  <si>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</si>
  <si>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</si>
  <si>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</si>
  <si>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</si>
  <si>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</si>
  <si>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</si>
  <si>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</si>
  <si>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</si>
  <si>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</si>
  <si>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</si>
  <si>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</si>
  <si>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</si>
  <si>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</si>
  <si>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</si>
  <si>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</si>
  <si>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</si>
  <si>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</si>
  <si>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</si>
  <si>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</si>
  <si>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</si>
  <si>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</si>
  <si>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</si>
  <si>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</si>
  <si>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</si>
  <si>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</si>
  <si>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</si>
  <si>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</si>
  <si>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</si>
  <si>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</si>
  <si>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</si>
  <si>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</si>
  <si>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</si>
  <si>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</si>
  <si>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</si>
  <si>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</si>
  <si>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</si>
  <si>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</si>
  <si>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</si>
  <si>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</si>
  <si>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</si>
  <si>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</si>
  <si>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</si>
  <si>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</si>
  <si>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</si>
  <si>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</si>
  <si>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</si>
  <si>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</si>
  <si>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</si>
  <si>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</si>
  <si>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</si>
  <si>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</si>
  <si>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</si>
  <si>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</si>
  <si>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</si>
  <si>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</si>
  <si>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</si>
  <si>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</si>
  <si>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</si>
  <si>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</si>
  <si>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</si>
  <si>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</si>
  <si>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</si>
  <si>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</si>
  <si>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</si>
  <si>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</si>
  <si>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</si>
  <si>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</si>
  <si>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</si>
  <si>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</si>
  <si>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</si>
  <si>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</si>
  <si>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</si>
  <si>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</si>
  <si>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</si>
  <si>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</si>
  <si>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</si>
  <si>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</si>
  <si>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</si>
  <si>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</si>
  <si>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</si>
  <si>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</si>
  <si>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</si>
  <si>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</si>
  <si>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</si>
  <si>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</si>
  <si>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</si>
  <si>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</si>
  <si>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</si>
  <si>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</si>
  <si>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</si>
  <si>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</si>
  <si>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</si>
  <si>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</si>
  <si>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</si>
  <si>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</si>
  <si>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</si>
  <si>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</si>
  <si>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</si>
  <si>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</si>
  <si>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</si>
  <si>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</si>
  <si>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</si>
  <si>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</si>
  <si>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</si>
  <si>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</si>
  <si>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</si>
  <si>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</si>
  <si>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</si>
  <si>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</si>
  <si>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</si>
  <si>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</si>
  <si>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</si>
  <si>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</si>
  <si>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</si>
  <si>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</si>
  <si>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</si>
  <si>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</si>
  <si>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</si>
  <si>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</si>
  <si>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</si>
  <si>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</si>
  <si>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</si>
  <si>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</si>
  <si>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</si>
  <si>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</si>
  <si>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</si>
  <si>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</si>
  <si>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</si>
  <si>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</si>
  <si>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</si>
  <si>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</si>
  <si>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</si>
  <si>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</si>
  <si>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</si>
  <si>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</si>
  <si>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</si>
  <si>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</si>
  <si>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</si>
  <si>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</si>
  <si>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</si>
  <si>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</si>
  <si>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</si>
  <si>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</si>
  <si>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</si>
  <si>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</si>
  <si>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</si>
  <si>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</si>
  <si>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</si>
  <si>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</si>
  <si>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</si>
  <si>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</si>
  <si>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</si>
  <si>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</si>
  <si>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</si>
  <si>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</si>
  <si>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</si>
  <si>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</si>
  <si>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</si>
  <si>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</si>
  <si>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</si>
  <si>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</si>
  <si>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</si>
  <si>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</si>
  <si>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</si>
  <si>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</si>
  <si>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</si>
  <si>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</si>
  <si>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</si>
  <si>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</si>
  <si>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</si>
  <si>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</si>
  <si>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</si>
  <si>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</si>
  <si>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</si>
  <si>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</si>
  <si>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</si>
  <si>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</si>
  <si>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</si>
  <si>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</si>
  <si>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</si>
  <si>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</si>
  <si>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</si>
  <si>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</si>
  <si>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</si>
  <si>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</si>
  <si>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</si>
  <si>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</si>
  <si>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</si>
  <si>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</si>
  <si>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</si>
  <si>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</si>
  <si>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</si>
  <si>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</si>
  <si>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</si>
  <si>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</si>
  <si>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</si>
  <si>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</si>
  <si>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677-685</t>
  </si>
  <si>
    <t>ITC&lt;&gt;</t>
  </si>
  <si>
    <t>1160-1180</t>
  </si>
  <si>
    <t>2350-2450</t>
  </si>
  <si>
    <t>Profit of Rs.20/-</t>
  </si>
  <si>
    <t>MOTHERSON</t>
  </si>
  <si>
    <t>655-675</t>
  </si>
  <si>
    <t>1150-1200</t>
  </si>
  <si>
    <t>COLPAL JULY FUT</t>
  </si>
  <si>
    <t>2200-2300</t>
  </si>
  <si>
    <t>AMBIKCO</t>
  </si>
  <si>
    <t>1700-1800</t>
  </si>
  <si>
    <t>PIDILITIND JULY FUT</t>
  </si>
  <si>
    <t>2200-2240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</si>
  <si>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</si>
  <si>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</si>
  <si>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</si>
  <si>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</si>
  <si>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</si>
  <si>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</si>
  <si>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</si>
  <si>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</si>
  <si>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</si>
  <si>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</si>
  <si>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</si>
  <si>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</si>
  <si>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</si>
  <si>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</si>
  <si>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</si>
  <si>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</si>
  <si>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</si>
  <si>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</si>
  <si>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</si>
  <si>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</si>
  <si>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</si>
  <si>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</si>
  <si>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</si>
  <si>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</si>
  <si>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</si>
  <si>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</si>
  <si>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</si>
  <si>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</si>
  <si>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</si>
  <si>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</si>
  <si>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</si>
  <si>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</si>
  <si>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</si>
  <si>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</si>
  <si>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APOLLOHOSP JULY FUT</t>
  </si>
  <si>
    <t>3850-3900</t>
  </si>
  <si>
    <t>1530-1560</t>
  </si>
  <si>
    <t xml:space="preserve">CARBORUNIV </t>
  </si>
  <si>
    <t>730-750</t>
  </si>
  <si>
    <t>830-850</t>
  </si>
  <si>
    <t>12000-12500</t>
  </si>
  <si>
    <t>2450-2470</t>
  </si>
  <si>
    <t>INFY 1480 CE JUL</t>
  </si>
  <si>
    <t>60-70</t>
  </si>
  <si>
    <t>Profit of Rs.24/-</t>
  </si>
  <si>
    <t>Retail Research Technical Calls &amp; Fundamental Performance Report for the month of July-2022</t>
  </si>
  <si>
    <t>Profit of Rs.125/-</t>
  </si>
  <si>
    <t>Profit of Rs.131/-</t>
  </si>
  <si>
    <t>Profit of Rs.37/-</t>
  </si>
  <si>
    <t>240-245</t>
  </si>
  <si>
    <t>205-210</t>
  </si>
  <si>
    <t>Profit of Rs.52.25/-</t>
  </si>
  <si>
    <t>ACE</t>
  </si>
  <si>
    <t>Profit of Rs.17/-</t>
  </si>
  <si>
    <t>VCU</t>
  </si>
  <si>
    <t>SIEMENS JULY FUT</t>
  </si>
  <si>
    <t>2250-2300</t>
  </si>
  <si>
    <t>Loss of Rs.75/-</t>
  </si>
  <si>
    <t>755-770</t>
  </si>
  <si>
    <t>Profit of Rs.16/-</t>
  </si>
  <si>
    <t>NIFTY 16000 PE 07-JUL</t>
  </si>
  <si>
    <t>150-180</t>
  </si>
  <si>
    <t>NIFTY 15900 CE 07-JUL</t>
  </si>
  <si>
    <t>130-150</t>
  </si>
  <si>
    <t>Loss of Rs.30/-</t>
  </si>
  <si>
    <t>AXISBANK JULY FUT</t>
  </si>
  <si>
    <t>665-675</t>
  </si>
  <si>
    <t>2220-2240</t>
  </si>
  <si>
    <t>Profit of Rs.650/-</t>
  </si>
  <si>
    <t>765-780</t>
  </si>
  <si>
    <t>460-490</t>
  </si>
  <si>
    <t>GRASIM JULY FUT</t>
  </si>
  <si>
    <t>Profit of Rs.6.5/-</t>
  </si>
  <si>
    <t>1390-1410</t>
  </si>
  <si>
    <t>IRCTC JULY FUT</t>
  </si>
  <si>
    <t>590-600</t>
  </si>
  <si>
    <t>Profit of Rs.7/-</t>
  </si>
  <si>
    <t>Profit of Rs.10.5/-</t>
  </si>
  <si>
    <t>Profit of Rs.22.5/-</t>
  </si>
  <si>
    <t>Profit of Rs.11/-</t>
  </si>
  <si>
    <t>755-765</t>
  </si>
  <si>
    <t>VEDL 230 CE JUL</t>
  </si>
  <si>
    <t>10-12.0</t>
  </si>
  <si>
    <t>Profit of Rs.3.7/-</t>
  </si>
  <si>
    <t>RELIANCE 2500 CE JUL</t>
  </si>
  <si>
    <t>NIFTY 16100 CE 7 JUL</t>
  </si>
  <si>
    <t>Profit of Rs.6/-</t>
  </si>
  <si>
    <t xml:space="preserve">ICICIBANK JULY FUT </t>
  </si>
  <si>
    <t>Profit of Rs.240/-</t>
  </si>
  <si>
    <t>Profit of Rs.8/-</t>
  </si>
  <si>
    <t>Part profit of Rs.5.5/-</t>
  </si>
  <si>
    <t>ANSHU MISHRA</t>
  </si>
  <si>
    <t>M&amp;M 1200 CE JUL</t>
  </si>
  <si>
    <t>Sell</t>
  </si>
  <si>
    <t>PIIND JULY FUT</t>
  </si>
  <si>
    <t>2820-2850</t>
  </si>
  <si>
    <t>Profit of Rs.41/-</t>
  </si>
  <si>
    <t>930-950</t>
  </si>
  <si>
    <t>2290-2310</t>
  </si>
  <si>
    <t>NIFTY JULY FUT</t>
  </si>
  <si>
    <t>16300-16400</t>
  </si>
  <si>
    <t>Profit of Rs.42.5/-</t>
  </si>
  <si>
    <t>375-385</t>
  </si>
  <si>
    <t>225-230</t>
  </si>
  <si>
    <t>JSWSTEEL JULY FUT</t>
  </si>
  <si>
    <t>590-598</t>
  </si>
  <si>
    <t>Profit of Rs.2.5/-</t>
  </si>
  <si>
    <t>Loss of Rs.12.5/-</t>
  </si>
  <si>
    <t>Profit of Rs.7.50/-</t>
  </si>
  <si>
    <t>930-960</t>
  </si>
  <si>
    <t xml:space="preserve"> NIFTY JULY FUT </t>
  </si>
  <si>
    <t>BHARATFORG JULY FUT</t>
  </si>
  <si>
    <t>660-670</t>
  </si>
  <si>
    <t>Loss of Rs.10.5/-</t>
  </si>
  <si>
    <t>Loss of Rs.13/-</t>
  </si>
  <si>
    <t xml:space="preserve">LICHSGFIN 370 CE JUL </t>
  </si>
  <si>
    <t>BANKNIFTY JULY FUT</t>
  </si>
  <si>
    <t>35000-34700</t>
  </si>
  <si>
    <t>Profit of Rs.190/-</t>
  </si>
  <si>
    <t>Profit of Rs.15/-</t>
  </si>
  <si>
    <t>Profit of Rs.45/-</t>
  </si>
  <si>
    <t>70-71</t>
  </si>
  <si>
    <t>75-77</t>
  </si>
  <si>
    <t>Profit of Rs.1.6/-</t>
  </si>
  <si>
    <t>NIFTY 16050 CE 14 JUL</t>
  </si>
  <si>
    <t>100-120</t>
  </si>
  <si>
    <t>300-350</t>
  </si>
  <si>
    <t>3300-3500</t>
  </si>
  <si>
    <t xml:space="preserve">BANKNIFTY 34900 CE 14 JUL </t>
  </si>
  <si>
    <t>Profit of Rs.65/-</t>
  </si>
  <si>
    <t>213-218</t>
  </si>
  <si>
    <t>2700-2740</t>
  </si>
  <si>
    <t>595-610</t>
  </si>
  <si>
    <t>BANKNIFTY 34800 CE 14 JUL</t>
  </si>
  <si>
    <t>Loss of Rs.65/-</t>
  </si>
  <si>
    <t>135-140</t>
  </si>
  <si>
    <t>CONCOR JULY FUT</t>
  </si>
  <si>
    <t>690-705</t>
  </si>
  <si>
    <t xml:space="preserve">CIPLA JULY FUT </t>
  </si>
  <si>
    <t>980-990</t>
  </si>
  <si>
    <t>HDFCAMC JULY FUT</t>
  </si>
  <si>
    <t>1940-1970</t>
  </si>
  <si>
    <t>CROMPTON JULY FUT</t>
  </si>
  <si>
    <t>400-410</t>
  </si>
  <si>
    <t>Profit of Rs9/-</t>
  </si>
  <si>
    <t>Profit of Rs.33.5/-</t>
  </si>
  <si>
    <t>Loss of Rs.6.75/-</t>
  </si>
  <si>
    <t xml:space="preserve">BIRLACORPN </t>
  </si>
  <si>
    <t>960-970</t>
  </si>
  <si>
    <t>Profit of Rs.18.5/-</t>
  </si>
  <si>
    <t>SHERWOOD SECURITIES PVT LTD</t>
  </si>
  <si>
    <t>3200-3400</t>
  </si>
  <si>
    <t>LALPATHLAB JULY FUT</t>
  </si>
  <si>
    <t>1930-1880</t>
  </si>
  <si>
    <t>BAJFINANCE JULY FUT</t>
  </si>
  <si>
    <t>6200-6250</t>
  </si>
  <si>
    <t>2340-2370</t>
  </si>
  <si>
    <t>245-255</t>
  </si>
  <si>
    <t>Profit of Rs.30.5/-</t>
  </si>
  <si>
    <t>VEDL JULY FUT</t>
  </si>
  <si>
    <t>VEERKRUPA</t>
  </si>
  <si>
    <t>ANSALHSG</t>
  </si>
  <si>
    <t>Ansal Housing and Constru</t>
  </si>
  <si>
    <t>HOUSING DEVELOPMENT FINANCE CORPORATION LIMITED</t>
  </si>
  <si>
    <t xml:space="preserve">BHARTIARTL 670 CE JUL </t>
  </si>
  <si>
    <t>15-20</t>
  </si>
  <si>
    <t>Loss of Rs.50/-</t>
  </si>
  <si>
    <t>Profit of Rs.7.5/-</t>
  </si>
  <si>
    <t>TRENT JULY FUT</t>
  </si>
  <si>
    <t>1240-1250</t>
  </si>
  <si>
    <t>490-500</t>
  </si>
  <si>
    <t xml:space="preserve">POLYCAB </t>
  </si>
  <si>
    <t>2300-2350</t>
  </si>
  <si>
    <t>HAVELLS 1300 CE JUL</t>
  </si>
  <si>
    <t>Profit of Rs.2.75/-</t>
  </si>
  <si>
    <t>Profit of Rs.4/-</t>
  </si>
  <si>
    <t>Profit of Rs.3.75/-</t>
  </si>
  <si>
    <t>ALPHA LEON ENTERPRISES LLP</t>
  </si>
  <si>
    <t>WELCURE</t>
  </si>
  <si>
    <t>Profit of Rs.25.5/-</t>
  </si>
  <si>
    <t>Part profit of Rs.56/-</t>
  </si>
  <si>
    <t>Profit of Rs.85/-</t>
  </si>
  <si>
    <t>212-216</t>
  </si>
  <si>
    <t>Profit of Rs.3.25/-</t>
  </si>
  <si>
    <t>Profit of Rs.26.5/-</t>
  </si>
  <si>
    <t>Profit of Rs.10/-</t>
  </si>
  <si>
    <t>Loss of Rs.16/-</t>
  </si>
  <si>
    <t>SIEMENS AUG FUT</t>
  </si>
  <si>
    <t>2640-2600</t>
  </si>
  <si>
    <t>BATAINDIA JULY FUT</t>
  </si>
  <si>
    <t>1900-1930</t>
  </si>
  <si>
    <t>940-960</t>
  </si>
  <si>
    <t>NIFTY 16500 PE 21 JUL</t>
  </si>
  <si>
    <t>90-120</t>
  </si>
  <si>
    <t>ARCFIN</t>
  </si>
  <si>
    <t>PREETI BHAUKA</t>
  </si>
  <si>
    <t>JANUSCORP</t>
  </si>
  <si>
    <t>SAILANI</t>
  </si>
  <si>
    <t>AKSHAY RAJENDRABHAI OSWAL</t>
  </si>
  <si>
    <t>KSHITIJPOL</t>
  </si>
  <si>
    <t>Kshitij Polyline Limited</t>
  </si>
  <si>
    <t>NAVKARCORP</t>
  </si>
  <si>
    <t>Navkar Corporation Ltd.</t>
  </si>
  <si>
    <t>Profit of Rs.215/-</t>
  </si>
  <si>
    <t>Loss of Rs.14/-</t>
  </si>
  <si>
    <t>810-820</t>
  </si>
  <si>
    <t>NIFTY 16550 PE 21 JUL</t>
  </si>
  <si>
    <t>70-80</t>
  </si>
  <si>
    <t>Profit of Rs.11.5/-</t>
  </si>
  <si>
    <t>BANKNIFTY 36100 PE 21 JUL</t>
  </si>
  <si>
    <t>120-150</t>
  </si>
  <si>
    <t>Loss of Rs.55/-</t>
  </si>
  <si>
    <t>3720-3800</t>
  </si>
  <si>
    <t>Loss of Rs.45/-</t>
  </si>
  <si>
    <t>CIPLA JULY FUT</t>
  </si>
  <si>
    <t>972-974</t>
  </si>
  <si>
    <t>1000-1020</t>
  </si>
  <si>
    <t>ALFAVIO</t>
  </si>
  <si>
    <t>RAJESH GOYAL</t>
  </si>
  <si>
    <t>LEMON MANAGEMENT CONSULTANCY PRIVATE LIMITED</t>
  </si>
  <si>
    <t>MEFCOMCAP</t>
  </si>
  <si>
    <t>NORTH STAR CAPITAL SERVICES PVT LTD</t>
  </si>
  <si>
    <t>MEHAI</t>
  </si>
  <si>
    <t>TOUCHLINE SECURITIES PRIVATE LIMITED</t>
  </si>
  <si>
    <t>DIPAK DWIWEDI</t>
  </si>
  <si>
    <t>GLOBE</t>
  </si>
  <si>
    <t>Globe Textiles (I) Ltd.</t>
  </si>
  <si>
    <t>ANUSTUP TRADING  PRIVATE LIMITED</t>
  </si>
  <si>
    <t>DHAVAL HARSHVADAN MEHTA</t>
  </si>
  <si>
    <t>PRADIP MAHENDRABHAI KAPADIYA</t>
  </si>
  <si>
    <t>SANGITABEN DUSHYANTBHAI SOLANKI</t>
  </si>
  <si>
    <t>KEYUR VINODCHANDRA PARMAR</t>
  </si>
  <si>
    <t>NATHBIOGEN</t>
  </si>
  <si>
    <t>Nath Bio-Genes (I) Ltd</t>
  </si>
  <si>
    <t>AUTHUM INVESTMENT AND INFRASTRUCTURE LIMITED</t>
  </si>
  <si>
    <t>Profit of Rs.23.5/-</t>
  </si>
  <si>
    <t>Profit of Rs.110/-</t>
  </si>
  <si>
    <t>1013-1023</t>
  </si>
  <si>
    <t>1060-1100</t>
  </si>
  <si>
    <t>873-876</t>
  </si>
  <si>
    <t>788-792</t>
  </si>
  <si>
    <t>810-830</t>
  </si>
  <si>
    <t>905-925</t>
  </si>
  <si>
    <t>Profit of Rs.185/-</t>
  </si>
  <si>
    <t xml:space="preserve">ACC 2200 CE JUL </t>
  </si>
  <si>
    <t>22-24</t>
  </si>
  <si>
    <t>40-50</t>
  </si>
  <si>
    <t>ACEMEN</t>
  </si>
  <si>
    <t>HARSH HEMANGBHAI SHAH</t>
  </si>
  <si>
    <t>ARCHITORG</t>
  </si>
  <si>
    <t>AMOLI SAMIR SHAH</t>
  </si>
  <si>
    <t>SWETSAM STOCK HOLDING PRIVATE LIMITED</t>
  </si>
  <si>
    <t>VIRAJ SAMIRBHAI SHAH</t>
  </si>
  <si>
    <t>ASIANTNE</t>
  </si>
  <si>
    <t>UDAI SINGH RATHORE</t>
  </si>
  <si>
    <t>BFLAFL</t>
  </si>
  <si>
    <t>CLARA</t>
  </si>
  <si>
    <t>YASHEN JAYESH SAVLA</t>
  </si>
  <si>
    <t>EARUM</t>
  </si>
  <si>
    <t>PAYAL BHUMISHTH PATEL</t>
  </si>
  <si>
    <t>VANRAJ DADBHAI KAHOR</t>
  </si>
  <si>
    <t>GEMSI</t>
  </si>
  <si>
    <t>BASAVARAJ CHANNAPPA MAHASHETTI</t>
  </si>
  <si>
    <t>GRADIENTE</t>
  </si>
  <si>
    <t>BP COMTRADE PRIVATE LIMITED</t>
  </si>
  <si>
    <t>HEMANT MANUBHAI CHHABARIA</t>
  </si>
  <si>
    <t>SAREEN JOSEPH</t>
  </si>
  <si>
    <t>SVS SECURITIES PVT LTD</t>
  </si>
  <si>
    <t>PARESH DHIRAJLAL SHAH</t>
  </si>
  <si>
    <t>TOPGAIN FINANCE PRIVATE LIMITED</t>
  </si>
  <si>
    <t>JETMALL</t>
  </si>
  <si>
    <t>BHARAT KUMAR PUKHRAJJI</t>
  </si>
  <si>
    <t>PADMAWATI REALCON PRIVATE LIMITED</t>
  </si>
  <si>
    <t>KRETTOSYS</t>
  </si>
  <si>
    <t>JAGDISHBHAI VALLABHBHAI SONANI</t>
  </si>
  <si>
    <t>RADHA GARG</t>
  </si>
  <si>
    <t>PALLAB SARKAR</t>
  </si>
  <si>
    <t>INDRANI SARKAR</t>
  </si>
  <si>
    <t>PRESSURS</t>
  </si>
  <si>
    <t>PURPLE</t>
  </si>
  <si>
    <t>ASHOKKUMAR SABURBHAI CHAVDA</t>
  </si>
  <si>
    <t>MILIND SHRIKANT GURAO</t>
  </si>
  <si>
    <t>RFLL</t>
  </si>
  <si>
    <t>VISAGAR FINANCIAL SERVICES LIMITED</t>
  </si>
  <si>
    <t>ROSEMER</t>
  </si>
  <si>
    <t>RAJESH SHUKLA</t>
  </si>
  <si>
    <t>SATINDLTD</t>
  </si>
  <si>
    <t>SKA SECURITIES AND FINANCIAL SERVICES PRIVATE LTD</t>
  </si>
  <si>
    <t>VITESSE TRADING PRIVATE LIMITED</t>
  </si>
  <si>
    <t>DIPAK MATHURBHAI SALVI</t>
  </si>
  <si>
    <t>BEELINE BROKING LIMITED</t>
  </si>
  <si>
    <t>VSL</t>
  </si>
  <si>
    <t>VIVID MERCANTILE LIMITED</t>
  </si>
  <si>
    <t>WAGEND</t>
  </si>
  <si>
    <t>SHILPA RAKESHBHAI SHETH</t>
  </si>
  <si>
    <t>EL DORADO BIOPTECH PVT.LTD</t>
  </si>
  <si>
    <t>DHARAM CHAND JAIN</t>
  </si>
  <si>
    <t>DINESH KUMAR JAIN</t>
  </si>
  <si>
    <t>PAWAN KUMAR KHURANA</t>
  </si>
  <si>
    <t>PARTH INFIN BROKERS PVT LTD</t>
  </si>
  <si>
    <t>ACHINTYA COMMODITIES PRIVATE LIMITED</t>
  </si>
  <si>
    <t>CMMIPL</t>
  </si>
  <si>
    <t>CMM Infraprojects Limited</t>
  </si>
  <si>
    <t>MANOJ SUDAMCHAND CHAWLA</t>
  </si>
  <si>
    <t>KALPALABDHI SECURITIES PRIVATE LTD</t>
  </si>
  <si>
    <t>NAKSHATRA GARMENTS PRIVATE LIMITED</t>
  </si>
  <si>
    <t>KCK</t>
  </si>
  <si>
    <t>Kck Industries Limited</t>
  </si>
  <si>
    <t>RAJEEV S MAHESHWARI HUF</t>
  </si>
  <si>
    <t>NIKUNJ KAUSHIK SHAH</t>
  </si>
  <si>
    <t>HARSHADBHAI PANCHAL</t>
  </si>
  <si>
    <t>LANCER</t>
  </si>
  <si>
    <t>Lancer Container Line Ltd</t>
  </si>
  <si>
    <t>LIBAS</t>
  </si>
  <si>
    <t>Libas Consu Products Ltd</t>
  </si>
  <si>
    <t>P S SHETH</t>
  </si>
  <si>
    <t>LIKHITHA</t>
  </si>
  <si>
    <t>Likhitha Infrastruc Ltd</t>
  </si>
  <si>
    <t>VICTUS ENTERPRISE LLP</t>
  </si>
  <si>
    <t>TAPOVAN FARMS LLP</t>
  </si>
  <si>
    <t>NDTV</t>
  </si>
  <si>
    <t>New Delhi Television Limi</t>
  </si>
  <si>
    <t>XTX MARKETS LLP</t>
  </si>
  <si>
    <t>GRAVITON RESEARCH CAPITAL LLP</t>
  </si>
  <si>
    <t>PVP</t>
  </si>
  <si>
    <t>PVP Ventures Limited</t>
  </si>
  <si>
    <t>MECHNO SALES AGENCIES (P) LTD.</t>
  </si>
  <si>
    <t>VIKASPROP</t>
  </si>
  <si>
    <t>Vikas Prop &amp; Granite Ltd</t>
  </si>
  <si>
    <t>VIBRANT SECURITIES PVT. LTD</t>
  </si>
  <si>
    <t>KISHAN MUNDRA</t>
  </si>
  <si>
    <t>BHARAT HEMRAJ GALA</t>
  </si>
  <si>
    <t>HEMRAJ BHIMSHI GALA</t>
  </si>
  <si>
    <t>INVESTMENT OPPORTUNITIES V PTE LIMITED</t>
  </si>
  <si>
    <t>SONAHISONA</t>
  </si>
  <si>
    <t>Sona Hi Sona Jewell G Ltd</t>
  </si>
  <si>
    <t>JAYESH CHINUBHAI SHAH</t>
  </si>
  <si>
    <t>KOMAL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</si>
</sst>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7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2" borderId="1" xfId="0" applyFont="1" applyFill="1" applyBorder="1"/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7" fillId="0" borderId="21" xfId="0" applyFont="1" applyBorder="1"/>
    <xf numFmtId="0" fontId="0" fillId="0" borderId="21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39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2" xfId="0" applyFont="1" applyBorder="1"/>
    <xf numFmtId="0" fontId="0" fillId="0" borderId="22" xfId="0" applyFont="1" applyBorder="1" applyAlignment="1"/>
    <xf numFmtId="0" fontId="1" fillId="0" borderId="23" xfId="0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0" fillId="19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1" fillId="0" borderId="5" xfId="0" applyFont="1" applyBorder="1"/>
    <xf numFmtId="1" fontId="31" fillId="12" borderId="24" xfId="0" applyNumberFormat="1" applyFont="1" applyFill="1" applyBorder="1" applyAlignment="1">
      <alignment horizontal="center" vertical="center"/>
    </xf>
    <xf numFmtId="165" fontId="31" fillId="12" borderId="24" xfId="0" applyNumberFormat="1" applyFont="1" applyFill="1" applyBorder="1" applyAlignment="1">
      <alignment horizontal="center" vertical="center"/>
    </xf>
    <xf numFmtId="16" fontId="31" fillId="12" borderId="24" xfId="0" applyNumberFormat="1" applyFont="1" applyFill="1" applyBorder="1" applyAlignment="1">
      <alignment horizontal="center" vertical="center"/>
    </xf>
    <xf numFmtId="0" fontId="31" fillId="12" borderId="24" xfId="0" applyFont="1" applyFill="1" applyBorder="1" applyAlignment="1">
      <alignment horizontal="left"/>
    </xf>
    <xf numFmtId="0" fontId="31" fillId="12" borderId="24" xfId="0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10" fontId="32" fillId="14" borderId="24" xfId="0" applyNumberFormat="1" applyFont="1" applyFill="1" applyBorder="1" applyAlignment="1">
      <alignment horizontal="center" vertical="center" wrapText="1"/>
    </xf>
    <xf numFmtId="16" fontId="32" fillId="14" borderId="24" xfId="0" applyNumberFormat="1" applyFont="1" applyFill="1" applyBorder="1" applyAlignment="1">
      <alignment horizontal="center" vertical="center"/>
    </xf>
    <xf numFmtId="0" fontId="1" fillId="12" borderId="25" xfId="0" applyFont="1" applyFill="1" applyBorder="1"/>
    <xf numFmtId="0" fontId="1" fillId="12" borderId="24" xfId="0" applyFont="1" applyFill="1" applyBorder="1"/>
    <xf numFmtId="0" fontId="0" fillId="13" borderId="24" xfId="0" applyFont="1" applyFill="1" applyBorder="1" applyAlignment="1"/>
    <xf numFmtId="15" fontId="31" fillId="12" borderId="24" xfId="0" applyNumberFormat="1" applyFont="1" applyFill="1" applyBorder="1" applyAlignment="1">
      <alignment horizontal="center" vertical="center"/>
    </xf>
    <xf numFmtId="0" fontId="32" fillId="12" borderId="24" xfId="0" applyFont="1" applyFill="1" applyBorder="1"/>
    <xf numFmtId="43" fontId="31" fillId="12" borderId="24" xfId="0" applyNumberFormat="1" applyFont="1" applyFill="1" applyBorder="1" applyAlignment="1">
      <alignment horizontal="center" vertical="top"/>
    </xf>
    <xf numFmtId="0" fontId="31" fillId="12" borderId="24" xfId="0" applyFont="1" applyFill="1" applyBorder="1" applyAlignment="1">
      <alignment horizontal="center" vertical="top"/>
    </xf>
    <xf numFmtId="165" fontId="40" fillId="12" borderId="21" xfId="0" applyNumberFormat="1" applyFont="1" applyFill="1" applyBorder="1" applyAlignment="1">
      <alignment horizontal="center" vertical="center"/>
    </xf>
    <xf numFmtId="1" fontId="31" fillId="11" borderId="24" xfId="0" applyNumberFormat="1" applyFont="1" applyFill="1" applyBorder="1" applyAlignment="1">
      <alignment horizontal="center" vertical="center"/>
    </xf>
    <xf numFmtId="16" fontId="31" fillId="11" borderId="24" xfId="0" applyNumberFormat="1" applyFont="1" applyFill="1" applyBorder="1" applyAlignment="1">
      <alignment horizontal="center" vertical="center"/>
    </xf>
    <xf numFmtId="0" fontId="31" fillId="11" borderId="24" xfId="0" applyFont="1" applyFill="1" applyBorder="1" applyAlignment="1">
      <alignment horizontal="left"/>
    </xf>
    <xf numFmtId="0" fontId="31" fillId="11" borderId="24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0" fillId="12" borderId="24" xfId="0" applyNumberFormat="1" applyFont="1" applyFill="1" applyBorder="1" applyAlignment="1">
      <alignment horizontal="center" vertical="center"/>
    </xf>
    <xf numFmtId="0" fontId="1" fillId="20" borderId="0" xfId="0" applyFont="1" applyFill="1" applyBorder="1"/>
    <xf numFmtId="0" fontId="1" fillId="20" borderId="25" xfId="0" applyFont="1" applyFill="1" applyBorder="1"/>
    <xf numFmtId="0" fontId="1" fillId="20" borderId="24" xfId="0" applyFont="1" applyFill="1" applyBorder="1"/>
    <xf numFmtId="0" fontId="0" fillId="21" borderId="24" xfId="0" applyFont="1" applyFill="1" applyBorder="1" applyAlignment="1"/>
    <xf numFmtId="165" fontId="40" fillId="11" borderId="24" xfId="0" applyNumberFormat="1" applyFont="1" applyFill="1" applyBorder="1" applyAlignment="1">
      <alignment horizontal="center" vertical="center"/>
    </xf>
    <xf numFmtId="0" fontId="32" fillId="18" borderId="21" xfId="0" applyFont="1" applyFill="1" applyBorder="1" applyAlignment="1">
      <alignment horizontal="center" vertical="center"/>
    </xf>
    <xf numFmtId="10" fontId="32" fillId="18" borderId="3" xfId="0" applyNumberFormat="1" applyFont="1" applyFill="1" applyBorder="1" applyAlignment="1">
      <alignment horizontal="center" vertical="center" wrapText="1"/>
    </xf>
    <xf numFmtId="16" fontId="32" fillId="18" borderId="21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0" fontId="32" fillId="6" borderId="21" xfId="0" applyNumberFormat="1" applyFont="1" applyFill="1" applyBorder="1" applyAlignment="1">
      <alignment horizontal="center" vertical="center" wrapText="1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31" fillId="11" borderId="21" xfId="0" applyFont="1" applyFill="1" applyBorder="1" applyAlignment="1">
      <alignment horizont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1" xfId="0" applyBorder="1" applyAlignment="1"/>
    <xf numFmtId="165" fontId="40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4" xfId="0" applyFont="1" applyFill="1" applyBorder="1" applyAlignment="1">
      <alignment horizontal="center" vertical="center"/>
    </xf>
    <xf numFmtId="165" fontId="31" fillId="17" borderId="24" xfId="0" applyNumberFormat="1" applyFont="1" applyFill="1" applyBorder="1" applyAlignment="1">
      <alignment horizontal="center" vertical="center"/>
    </xf>
    <xf numFmtId="15" fontId="31" fillId="17" borderId="24" xfId="0" applyNumberFormat="1" applyFont="1" applyFill="1" applyBorder="1" applyAlignment="1">
      <alignment horizontal="center" vertical="center"/>
    </xf>
    <xf numFmtId="0" fontId="32" fillId="17" borderId="24" xfId="0" applyFont="1" applyFill="1" applyBorder="1"/>
    <xf numFmtId="43" fontId="31" fillId="17" borderId="24" xfId="0" applyNumberFormat="1" applyFont="1" applyFill="1" applyBorder="1" applyAlignment="1">
      <alignment horizontal="center" vertical="top"/>
    </xf>
    <xf numFmtId="0" fontId="31" fillId="17" borderId="24" xfId="0" applyFont="1" applyFill="1" applyBorder="1" applyAlignment="1">
      <alignment horizontal="center" vertical="top"/>
    </xf>
    <xf numFmtId="1" fontId="40" fillId="22" borderId="24" xfId="0" applyNumberFormat="1" applyFont="1" applyFill="1" applyBorder="1" applyAlignment="1">
      <alignment horizontal="center" vertical="center"/>
    </xf>
    <xf numFmtId="165" fontId="40" fillId="22" borderId="24" xfId="0" applyNumberFormat="1" applyFont="1" applyFill="1" applyBorder="1" applyAlignment="1">
      <alignment horizontal="center" vertical="center"/>
    </xf>
    <xf numFmtId="16" fontId="40" fillId="22" borderId="24" xfId="0" applyNumberFormat="1" applyFont="1" applyFill="1" applyBorder="1" applyAlignment="1">
      <alignment horizontal="center" vertical="center"/>
    </xf>
    <xf numFmtId="0" fontId="40" fillId="22" borderId="24" xfId="0" applyFont="1" applyFill="1" applyBorder="1" applyAlignment="1">
      <alignment horizontal="left"/>
    </xf>
    <xf numFmtId="0" fontId="40" fillId="22" borderId="24" xfId="0" applyFont="1" applyFill="1" applyBorder="1" applyAlignment="1">
      <alignment horizontal="center" vertical="center"/>
    </xf>
    <xf numFmtId="0" fontId="40" fillId="23" borderId="21" xfId="0" applyFont="1" applyFill="1" applyBorder="1" applyAlignment="1">
      <alignment horizontal="center" vertical="center"/>
    </xf>
    <xf numFmtId="2" fontId="40" fillId="23" borderId="21" xfId="0" applyNumberFormat="1" applyFont="1" applyFill="1" applyBorder="1" applyAlignment="1">
      <alignment horizontal="center" vertical="center"/>
    </xf>
    <xf numFmtId="10" fontId="40" fillId="23" borderId="21" xfId="0" applyNumberFormat="1" applyFont="1" applyFill="1" applyBorder="1" applyAlignment="1">
      <alignment horizontal="center" vertical="center" wrapText="1"/>
    </xf>
    <xf numFmtId="16" fontId="40" fillId="23" borderId="21" xfId="0" applyNumberFormat="1" applyFont="1" applyFill="1" applyBorder="1" applyAlignment="1">
      <alignment horizontal="center" vertical="center"/>
    </xf>
    <xf numFmtId="0" fontId="40" fillId="11" borderId="21" xfId="0" applyFont="1" applyFill="1" applyBorder="1" applyAlignment="1">
      <alignment horizontal="center" vertical="center"/>
    </xf>
    <xf numFmtId="0" fontId="40" fillId="11" borderId="21" xfId="0" applyFont="1" applyFill="1" applyBorder="1"/>
    <xf numFmtId="0" fontId="40" fillId="22" borderId="21" xfId="0" applyFont="1" applyFill="1" applyBorder="1" applyAlignment="1">
      <alignment horizontal="center" vertical="center"/>
    </xf>
    <xf numFmtId="165" fontId="40" fillId="22" borderId="21" xfId="0" applyNumberFormat="1" applyFont="1" applyFill="1" applyBorder="1" applyAlignment="1">
      <alignment horizontal="center" vertical="center"/>
    </xf>
    <xf numFmtId="0" fontId="40" fillId="22" borderId="21" xfId="0" applyFont="1" applyFill="1" applyBorder="1"/>
    <xf numFmtId="0" fontId="32" fillId="23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40" fillId="12" borderId="21" xfId="0" applyFont="1" applyFill="1" applyBorder="1" applyAlignment="1">
      <alignment horizontal="center" vertical="center"/>
    </xf>
    <xf numFmtId="0" fontId="40" fillId="12" borderId="21" xfId="0" applyFont="1" applyFill="1" applyBorder="1"/>
    <xf numFmtId="0" fontId="0" fillId="13" borderId="21" xfId="0" applyFont="1" applyFill="1" applyBorder="1" applyAlignment="1"/>
    <xf numFmtId="16" fontId="40" fillId="11" borderId="21" xfId="0" applyNumberFormat="1" applyFont="1" applyFill="1" applyBorder="1" applyAlignment="1">
      <alignment horizontal="center" vertical="center"/>
    </xf>
    <xf numFmtId="0" fontId="40" fillId="24" borderId="21" xfId="0" applyFont="1" applyFill="1" applyBorder="1" applyAlignment="1">
      <alignment horizontal="center" vertical="center"/>
    </xf>
    <xf numFmtId="165" fontId="40" fillId="24" borderId="21" xfId="0" applyNumberFormat="1" applyFont="1" applyFill="1" applyBorder="1" applyAlignment="1">
      <alignment horizontal="center" vertical="center"/>
    </xf>
    <xf numFmtId="0" fontId="40" fillId="24" borderId="21" xfId="0" applyFont="1" applyFill="1" applyBorder="1"/>
    <xf numFmtId="0" fontId="32" fillId="25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66" fontId="32" fillId="24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65" fontId="31" fillId="11" borderId="24" xfId="0" applyNumberFormat="1" applyFont="1" applyFill="1" applyBorder="1" applyAlignment="1">
      <alignment horizontal="center" vertical="center"/>
    </xf>
    <xf numFmtId="15" fontId="31" fillId="11" borderId="24" xfId="0" applyNumberFormat="1" applyFont="1" applyFill="1" applyBorder="1" applyAlignment="1">
      <alignment horizontal="center" vertical="center"/>
    </xf>
    <xf numFmtId="0" fontId="32" fillId="11" borderId="24" xfId="0" applyFont="1" applyFill="1" applyBorder="1"/>
    <xf numFmtId="43" fontId="31" fillId="11" borderId="24" xfId="0" applyNumberFormat="1" applyFont="1" applyFill="1" applyBorder="1" applyAlignment="1">
      <alignment horizontal="center" vertical="top"/>
    </xf>
    <xf numFmtId="0" fontId="31" fillId="11" borderId="24" xfId="0" applyFont="1" applyFill="1" applyBorder="1" applyAlignment="1">
      <alignment horizontal="center" vertical="top"/>
    </xf>
    <xf numFmtId="1" fontId="31" fillId="22" borderId="24" xfId="0" applyNumberFormat="1" applyFont="1" applyFill="1" applyBorder="1" applyAlignment="1">
      <alignment horizontal="center" vertical="center"/>
    </xf>
    <xf numFmtId="16" fontId="31" fillId="22" borderId="24" xfId="0" applyNumberFormat="1" applyFont="1" applyFill="1" applyBorder="1" applyAlignment="1">
      <alignment horizontal="center" vertical="center"/>
    </xf>
    <xf numFmtId="0" fontId="31" fillId="22" borderId="24" xfId="0" applyFont="1" applyFill="1" applyBorder="1" applyAlignment="1">
      <alignment horizontal="left"/>
    </xf>
    <xf numFmtId="0" fontId="31" fillId="22" borderId="24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31" fillId="22" borderId="21" xfId="0" applyFont="1" applyFill="1" applyBorder="1"/>
    <xf numFmtId="0" fontId="31" fillId="24" borderId="21" xfId="0" applyFont="1" applyFill="1" applyBorder="1" applyAlignment="1">
      <alignment horizontal="center" vertical="center"/>
    </xf>
    <xf numFmtId="165" fontId="40" fillId="24" borderId="24" xfId="0" applyNumberFormat="1" applyFont="1" applyFill="1" applyBorder="1" applyAlignment="1">
      <alignment horizontal="center" vertical="center"/>
    </xf>
    <xf numFmtId="0" fontId="31" fillId="24" borderId="21" xfId="0" applyFont="1" applyFill="1" applyBorder="1"/>
    <xf numFmtId="2" fontId="40" fillId="22" borderId="21" xfId="0" applyNumberFormat="1" applyFont="1" applyFill="1" applyBorder="1" applyAlignment="1">
      <alignment horizontal="center" vertical="center"/>
    </xf>
    <xf numFmtId="166" fontId="40" fillId="22" borderId="21" xfId="0" applyNumberFormat="1" applyFont="1" applyFill="1" applyBorder="1" applyAlignment="1">
      <alignment horizontal="center" vertical="center"/>
    </xf>
    <xf numFmtId="165" fontId="31" fillId="22" borderId="24" xfId="0" applyNumberFormat="1" applyFont="1" applyFill="1" applyBorder="1" applyAlignment="1">
      <alignment horizontal="center" vertical="center"/>
    </xf>
    <xf numFmtId="15" fontId="31" fillId="22" borderId="24" xfId="0" applyNumberFormat="1" applyFont="1" applyFill="1" applyBorder="1" applyAlignment="1">
      <alignment horizontal="center" vertical="center"/>
    </xf>
    <xf numFmtId="0" fontId="32" fillId="22" borderId="24" xfId="0" applyFont="1" applyFill="1" applyBorder="1"/>
    <xf numFmtId="43" fontId="31" fillId="22" borderId="24" xfId="0" applyNumberFormat="1" applyFont="1" applyFill="1" applyBorder="1" applyAlignment="1">
      <alignment horizontal="center" vertical="top"/>
    </xf>
    <xf numFmtId="0" fontId="31" fillId="22" borderId="24" xfId="0" applyFont="1" applyFill="1" applyBorder="1" applyAlignment="1">
      <alignment horizontal="center" vertical="top"/>
    </xf>
    <xf numFmtId="0" fontId="32" fillId="23" borderId="1" xfId="0" applyFont="1" applyFill="1" applyBorder="1" applyAlignment="1">
      <alignment horizontal="center" vertical="center"/>
    </xf>
    <xf numFmtId="2" fontId="32" fillId="23" borderId="1" xfId="0" applyNumberFormat="1" applyFont="1" applyFill="1" applyBorder="1" applyAlignment="1">
      <alignment horizontal="center" vertical="center"/>
    </xf>
    <xf numFmtId="10" fontId="32" fillId="23" borderId="3" xfId="0" applyNumberFormat="1" applyFont="1" applyFill="1" applyBorder="1" applyAlignment="1">
      <alignment horizontal="center" vertical="center" wrapText="1"/>
    </xf>
    <xf numFmtId="16" fontId="32" fillId="23" borderId="21" xfId="0" applyNumberFormat="1" applyFont="1" applyFill="1" applyBorder="1" applyAlignment="1">
      <alignment horizontal="center" vertical="center"/>
    </xf>
    <xf numFmtId="0" fontId="31" fillId="11" borderId="26" xfId="0" applyFont="1" applyFill="1" applyBorder="1" applyAlignment="1">
      <alignment horizontal="center" vertical="center"/>
    </xf>
    <xf numFmtId="165" fontId="31" fillId="11" borderId="26" xfId="0" applyNumberFormat="1" applyFont="1" applyFill="1" applyBorder="1" applyAlignment="1">
      <alignment horizontal="center" vertical="center"/>
    </xf>
    <xf numFmtId="15" fontId="31" fillId="11" borderId="26" xfId="0" applyNumberFormat="1" applyFont="1" applyFill="1" applyBorder="1" applyAlignment="1">
      <alignment horizontal="center" vertical="center"/>
    </xf>
    <xf numFmtId="0" fontId="32" fillId="11" borderId="26" xfId="0" applyFont="1" applyFill="1" applyBorder="1"/>
    <xf numFmtId="43" fontId="31" fillId="11" borderId="26" xfId="0" applyNumberFormat="1" applyFont="1" applyFill="1" applyBorder="1" applyAlignment="1">
      <alignment horizontal="center" vertical="top"/>
    </xf>
    <xf numFmtId="0" fontId="31" fillId="11" borderId="26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2" xfId="0" applyFont="1" applyFill="1" applyBorder="1" applyAlignment="1">
      <alignment horizontal="center" vertical="center"/>
    </xf>
    <xf numFmtId="16" fontId="32" fillId="6" borderId="22" xfId="0" applyNumberFormat="1" applyFont="1" applyFill="1" applyBorder="1" applyAlignment="1">
      <alignment horizontal="center" vertical="center"/>
    </xf>
    <xf numFmtId="0" fontId="40" fillId="14" borderId="21" xfId="0" applyFont="1" applyFill="1" applyBorder="1" applyAlignment="1">
      <alignment horizontal="center" vertical="center"/>
    </xf>
    <xf numFmtId="2" fontId="40" fillId="12" borderId="21" xfId="0" applyNumberFormat="1" applyFont="1" applyFill="1" applyBorder="1" applyAlignment="1">
      <alignment horizontal="center" vertical="center"/>
    </xf>
    <xf numFmtId="166" fontId="40" fillId="12" borderId="21" xfId="0" applyNumberFormat="1" applyFont="1" applyFill="1" applyBorder="1" applyAlignment="1">
      <alignment horizontal="center" vertical="center"/>
    </xf>
    <xf numFmtId="1" fontId="31" fillId="24" borderId="24" xfId="0" applyNumberFormat="1" applyFont="1" applyFill="1" applyBorder="1" applyAlignment="1">
      <alignment horizontal="center" vertical="center"/>
    </xf>
    <xf numFmtId="16" fontId="31" fillId="24" borderId="24" xfId="0" applyNumberFormat="1" applyFont="1" applyFill="1" applyBorder="1" applyAlignment="1">
      <alignment horizontal="center" vertical="center"/>
    </xf>
    <xf numFmtId="0" fontId="31" fillId="24" borderId="24" xfId="0" applyFont="1" applyFill="1" applyBorder="1" applyAlignment="1">
      <alignment horizontal="left"/>
    </xf>
    <xf numFmtId="0" fontId="31" fillId="24" borderId="24" xfId="0" applyFont="1" applyFill="1" applyBorder="1" applyAlignment="1">
      <alignment horizontal="center" vertical="center"/>
    </xf>
    <xf numFmtId="2" fontId="32" fillId="25" borderId="21" xfId="0" applyNumberFormat="1" applyFont="1" applyFill="1" applyBorder="1" applyAlignment="1">
      <alignment horizontal="center" vertical="center"/>
    </xf>
    <xf numFmtId="10" fontId="32" fillId="25" borderId="21" xfId="0" applyNumberFormat="1" applyFont="1" applyFill="1" applyBorder="1" applyAlignment="1">
      <alignment horizontal="center" vertical="center" wrapText="1"/>
    </xf>
    <xf numFmtId="16" fontId="32" fillId="25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216</xdr:row>
      <xdr:rowOff>0</xdr:rowOff>
    </xdr:from>
    <xdr:to>
      <xdr:col>11</xdr:col>
      <xdr:colOff>123825</xdr:colOff>
      <xdr:row>230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468405</xdr:colOff>
      <xdr:row>511</xdr:row>
      <xdr:rowOff>89647</xdr:rowOff>
    </xdr:from>
    <xdr:to>
      <xdr:col>12</xdr:col>
      <xdr:colOff>298077</xdr:colOff>
      <xdr:row>516</xdr:row>
      <xdr:rowOff>11205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34317" y="80828029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19" sqref="C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44767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91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91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92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91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91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C12" sqref="C1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94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44767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2" t="s">
        <v>16</v>
      </c>
      <c r="B9" s="464" t="s">
        <v>17</v>
      </c>
      <c r="C9" s="464" t="s">
        <v>18</v>
      </c>
      <c r="D9" s="464" t="s">
        <v>19</v>
      </c>
      <c r="E9" s="23" t="s">
        <v>20</v>
      </c>
      <c r="F9" s="23" t="s">
        <v>21</v>
      </c>
      <c r="G9" s="459" t="s">
        <v>22</v>
      </c>
      <c r="H9" s="460"/>
      <c r="I9" s="461"/>
      <c r="J9" s="459" t="s">
        <v>23</v>
      </c>
      <c r="K9" s="460"/>
      <c r="L9" s="461"/>
      <c r="M9" s="23"/>
      <c r="N9" s="24"/>
      <c r="O9" s="24"/>
      <c r="P9" s="24"/>
    </row>
    <row r="10" spans="1:16" ht="59.25" customHeight="1">
      <c r="A10" s="463"/>
      <c r="B10" s="465"/>
      <c r="C10" s="465"/>
      <c r="D10" s="46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44770</v>
      </c>
      <c r="E11" s="32">
        <v>16722.599999999999</v>
      </c>
      <c r="F11" s="32">
        <v>16697.033333333333</v>
      </c>
      <c r="G11" s="33">
        <v>16636.566666666666</v>
      </c>
      <c r="H11" s="33">
        <v>16550.533333333333</v>
      </c>
      <c r="I11" s="33">
        <v>16490.066666666666</v>
      </c>
      <c r="J11" s="33">
        <v>16783.066666666666</v>
      </c>
      <c r="K11" s="33">
        <v>16843.533333333333</v>
      </c>
      <c r="L11" s="33">
        <v>16929.566666666666</v>
      </c>
      <c r="M11" s="34">
        <v>16757.5</v>
      </c>
      <c r="N11" s="34">
        <v>16611</v>
      </c>
      <c r="O11" s="35">
        <v>12711850</v>
      </c>
      <c r="P11" s="36">
        <v>-4.0607853644178446E-2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44770</v>
      </c>
      <c r="E12" s="37">
        <v>36719.1</v>
      </c>
      <c r="F12" s="37">
        <v>36567.866666666661</v>
      </c>
      <c r="G12" s="38">
        <v>36306.783333333326</v>
      </c>
      <c r="H12" s="38">
        <v>35894.466666666667</v>
      </c>
      <c r="I12" s="38">
        <v>35633.383333333331</v>
      </c>
      <c r="J12" s="38">
        <v>36980.18333333332</v>
      </c>
      <c r="K12" s="38">
        <v>37241.266666666648</v>
      </c>
      <c r="L12" s="38">
        <v>37653.583333333314</v>
      </c>
      <c r="M12" s="28">
        <v>36828.949999999997</v>
      </c>
      <c r="N12" s="28">
        <v>36155.550000000003</v>
      </c>
      <c r="O12" s="39">
        <v>2888125</v>
      </c>
      <c r="P12" s="40">
        <v>8.3398979668392229E-2</v>
      </c>
    </row>
    <row r="13" spans="1:16" ht="12.75" customHeight="1">
      <c r="A13" s="28">
        <v>3</v>
      </c>
      <c r="B13" s="29" t="s">
        <v>35</v>
      </c>
      <c r="C13" s="30" t="s">
        <v>794</v>
      </c>
      <c r="D13" s="31">
        <v>44768</v>
      </c>
      <c r="E13" s="37">
        <v>16828.2</v>
      </c>
      <c r="F13" s="37">
        <v>16772.116666666669</v>
      </c>
      <c r="G13" s="38">
        <v>16689.633333333339</v>
      </c>
      <c r="H13" s="38">
        <v>16551.066666666669</v>
      </c>
      <c r="I13" s="38">
        <v>16468.583333333339</v>
      </c>
      <c r="J13" s="38">
        <v>16910.683333333338</v>
      </c>
      <c r="K13" s="38">
        <v>16993.166666666668</v>
      </c>
      <c r="L13" s="38">
        <v>17131.733333333337</v>
      </c>
      <c r="M13" s="28">
        <v>16854.599999999999</v>
      </c>
      <c r="N13" s="28">
        <v>16633.55</v>
      </c>
      <c r="O13" s="39">
        <v>13280</v>
      </c>
      <c r="P13" s="40">
        <v>0.76595744680851063</v>
      </c>
    </row>
    <row r="14" spans="1:16" ht="12.75" customHeight="1">
      <c r="A14" s="28">
        <v>4</v>
      </c>
      <c r="B14" s="29" t="s">
        <v>35</v>
      </c>
      <c r="C14" s="30" t="s">
        <v>823</v>
      </c>
      <c r="D14" s="31">
        <v>44768</v>
      </c>
      <c r="E14" s="37">
        <v>7049.95</v>
      </c>
      <c r="F14" s="37">
        <v>7022.2166666666672</v>
      </c>
      <c r="G14" s="38">
        <v>6952.6333333333341</v>
      </c>
      <c r="H14" s="38">
        <v>6855.3166666666666</v>
      </c>
      <c r="I14" s="38">
        <v>6785.7333333333336</v>
      </c>
      <c r="J14" s="38">
        <v>7119.5333333333347</v>
      </c>
      <c r="K14" s="38">
        <v>7189.1166666666668</v>
      </c>
      <c r="L14" s="38">
        <v>7286.4333333333352</v>
      </c>
      <c r="M14" s="28">
        <v>7091.8</v>
      </c>
      <c r="N14" s="28">
        <v>6924.9</v>
      </c>
      <c r="O14" s="39">
        <v>975</v>
      </c>
      <c r="P14" s="40">
        <v>8.3333333333333329E-2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44770</v>
      </c>
      <c r="E15" s="37">
        <v>759.1</v>
      </c>
      <c r="F15" s="37">
        <v>766.69999999999993</v>
      </c>
      <c r="G15" s="38">
        <v>748.39999999999986</v>
      </c>
      <c r="H15" s="38">
        <v>737.69999999999993</v>
      </c>
      <c r="I15" s="38">
        <v>719.39999999999986</v>
      </c>
      <c r="J15" s="38">
        <v>777.39999999999986</v>
      </c>
      <c r="K15" s="38">
        <v>795.69999999999982</v>
      </c>
      <c r="L15" s="38">
        <v>806.39999999999986</v>
      </c>
      <c r="M15" s="28">
        <v>785</v>
      </c>
      <c r="N15" s="28">
        <v>756</v>
      </c>
      <c r="O15" s="39">
        <v>4406400</v>
      </c>
      <c r="P15" s="40">
        <v>2.8163427211424039E-2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44770</v>
      </c>
      <c r="E16" s="37">
        <v>2695.3</v>
      </c>
      <c r="F16" s="37">
        <v>2720.7833333333333</v>
      </c>
      <c r="G16" s="38">
        <v>2662.6166666666668</v>
      </c>
      <c r="H16" s="38">
        <v>2629.9333333333334</v>
      </c>
      <c r="I16" s="38">
        <v>2571.7666666666669</v>
      </c>
      <c r="J16" s="38">
        <v>2753.4666666666667</v>
      </c>
      <c r="K16" s="38">
        <v>2811.6333333333337</v>
      </c>
      <c r="L16" s="38">
        <v>2844.3166666666666</v>
      </c>
      <c r="M16" s="28">
        <v>2778.95</v>
      </c>
      <c r="N16" s="28">
        <v>2688.1</v>
      </c>
      <c r="O16" s="39">
        <v>908500</v>
      </c>
      <c r="P16" s="40">
        <v>-4.8192771084337352E-2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44770</v>
      </c>
      <c r="E17" s="37">
        <v>19918.650000000001</v>
      </c>
      <c r="F17" s="37">
        <v>19933.183333333334</v>
      </c>
      <c r="G17" s="38">
        <v>19691.416666666668</v>
      </c>
      <c r="H17" s="38">
        <v>19464.183333333334</v>
      </c>
      <c r="I17" s="38">
        <v>19222.416666666668</v>
      </c>
      <c r="J17" s="38">
        <v>20160.416666666668</v>
      </c>
      <c r="K17" s="38">
        <v>20402.183333333331</v>
      </c>
      <c r="L17" s="38">
        <v>20629.416666666668</v>
      </c>
      <c r="M17" s="28">
        <v>20174.95</v>
      </c>
      <c r="N17" s="28">
        <v>19705.95</v>
      </c>
      <c r="O17" s="39">
        <v>40440</v>
      </c>
      <c r="P17" s="40">
        <v>-1.3658536585365854E-2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44770</v>
      </c>
      <c r="E18" s="37">
        <v>103.95</v>
      </c>
      <c r="F18" s="37">
        <v>103.33333333333333</v>
      </c>
      <c r="G18" s="38">
        <v>101.26666666666665</v>
      </c>
      <c r="H18" s="38">
        <v>98.583333333333329</v>
      </c>
      <c r="I18" s="38">
        <v>96.516666666666652</v>
      </c>
      <c r="J18" s="38">
        <v>106.01666666666665</v>
      </c>
      <c r="K18" s="38">
        <v>108.08333333333334</v>
      </c>
      <c r="L18" s="38">
        <v>110.76666666666665</v>
      </c>
      <c r="M18" s="28">
        <v>105.4</v>
      </c>
      <c r="N18" s="28">
        <v>100.65</v>
      </c>
      <c r="O18" s="39">
        <v>22750200</v>
      </c>
      <c r="P18" s="40">
        <v>3.9476930668640511E-2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44770</v>
      </c>
      <c r="E19" s="37">
        <v>270.75</v>
      </c>
      <c r="F19" s="37">
        <v>270.31666666666666</v>
      </c>
      <c r="G19" s="38">
        <v>267.88333333333333</v>
      </c>
      <c r="H19" s="38">
        <v>265.01666666666665</v>
      </c>
      <c r="I19" s="38">
        <v>262.58333333333331</v>
      </c>
      <c r="J19" s="38">
        <v>273.18333333333334</v>
      </c>
      <c r="K19" s="38">
        <v>275.61666666666662</v>
      </c>
      <c r="L19" s="38">
        <v>278.48333333333335</v>
      </c>
      <c r="M19" s="28">
        <v>272.75</v>
      </c>
      <c r="N19" s="28">
        <v>267.45</v>
      </c>
      <c r="O19" s="39">
        <v>11193000</v>
      </c>
      <c r="P19" s="40">
        <v>5.825958702064897E-2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44770</v>
      </c>
      <c r="E20" s="37">
        <v>2198.25</v>
      </c>
      <c r="F20" s="37">
        <v>2190.3333333333335</v>
      </c>
      <c r="G20" s="38">
        <v>2174.5166666666669</v>
      </c>
      <c r="H20" s="38">
        <v>2150.7833333333333</v>
      </c>
      <c r="I20" s="38">
        <v>2134.9666666666667</v>
      </c>
      <c r="J20" s="38">
        <v>2214.0666666666671</v>
      </c>
      <c r="K20" s="38">
        <v>2229.8833333333337</v>
      </c>
      <c r="L20" s="38">
        <v>2253.6166666666672</v>
      </c>
      <c r="M20" s="28">
        <v>2206.15</v>
      </c>
      <c r="N20" s="28">
        <v>2166.6</v>
      </c>
      <c r="O20" s="39">
        <v>2926500</v>
      </c>
      <c r="P20" s="40">
        <v>1.5000433538541576E-2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44770</v>
      </c>
      <c r="E21" s="37">
        <v>2501.85</v>
      </c>
      <c r="F21" s="37">
        <v>2500.4333333333329</v>
      </c>
      <c r="G21" s="38">
        <v>2484.6666666666661</v>
      </c>
      <c r="H21" s="38">
        <v>2467.4833333333331</v>
      </c>
      <c r="I21" s="38">
        <v>2451.7166666666662</v>
      </c>
      <c r="J21" s="38">
        <v>2517.6166666666659</v>
      </c>
      <c r="K21" s="38">
        <v>2533.3833333333332</v>
      </c>
      <c r="L21" s="38">
        <v>2550.5666666666657</v>
      </c>
      <c r="M21" s="28">
        <v>2516.1999999999998</v>
      </c>
      <c r="N21" s="28">
        <v>2483.25</v>
      </c>
      <c r="O21" s="39">
        <v>22231500</v>
      </c>
      <c r="P21" s="40">
        <v>2.4801028115347327E-3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44770</v>
      </c>
      <c r="E22" s="37">
        <v>755.6</v>
      </c>
      <c r="F22" s="37">
        <v>757.20000000000016</v>
      </c>
      <c r="G22" s="38">
        <v>749.70000000000027</v>
      </c>
      <c r="H22" s="38">
        <v>743.80000000000007</v>
      </c>
      <c r="I22" s="38">
        <v>736.30000000000018</v>
      </c>
      <c r="J22" s="38">
        <v>763.10000000000036</v>
      </c>
      <c r="K22" s="38">
        <v>770.60000000000014</v>
      </c>
      <c r="L22" s="38">
        <v>776.50000000000045</v>
      </c>
      <c r="M22" s="28">
        <v>764.7</v>
      </c>
      <c r="N22" s="28">
        <v>751.3</v>
      </c>
      <c r="O22" s="39">
        <v>78486250</v>
      </c>
      <c r="P22" s="40">
        <v>-3.8867912555128978E-3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44770</v>
      </c>
      <c r="E23" s="37">
        <v>3174</v>
      </c>
      <c r="F23" s="37">
        <v>3191.1833333333329</v>
      </c>
      <c r="G23" s="38">
        <v>3142.3666666666659</v>
      </c>
      <c r="H23" s="38">
        <v>3110.7333333333331</v>
      </c>
      <c r="I23" s="38">
        <v>3061.9166666666661</v>
      </c>
      <c r="J23" s="38">
        <v>3222.8166666666657</v>
      </c>
      <c r="K23" s="38">
        <v>3271.6333333333323</v>
      </c>
      <c r="L23" s="38">
        <v>3303.2666666666655</v>
      </c>
      <c r="M23" s="28">
        <v>3240</v>
      </c>
      <c r="N23" s="28">
        <v>3159.55</v>
      </c>
      <c r="O23" s="39">
        <v>292400</v>
      </c>
      <c r="P23" s="40">
        <v>4.8109965635738834E-3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44770</v>
      </c>
      <c r="E24" s="37">
        <v>473</v>
      </c>
      <c r="F24" s="37">
        <v>476.48333333333335</v>
      </c>
      <c r="G24" s="38">
        <v>466.9666666666667</v>
      </c>
      <c r="H24" s="38">
        <v>460.93333333333334</v>
      </c>
      <c r="I24" s="38">
        <v>451.41666666666669</v>
      </c>
      <c r="J24" s="38">
        <v>482.51666666666671</v>
      </c>
      <c r="K24" s="38">
        <v>492.03333333333336</v>
      </c>
      <c r="L24" s="38">
        <v>498.06666666666672</v>
      </c>
      <c r="M24" s="28">
        <v>486</v>
      </c>
      <c r="N24" s="28">
        <v>470.45</v>
      </c>
      <c r="O24" s="39">
        <v>7649000</v>
      </c>
      <c r="P24" s="40">
        <v>5.4162072767364941E-2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44770</v>
      </c>
      <c r="E25" s="37">
        <v>372.95</v>
      </c>
      <c r="F25" s="37">
        <v>372.23333333333335</v>
      </c>
      <c r="G25" s="38">
        <v>370.51666666666671</v>
      </c>
      <c r="H25" s="38">
        <v>368.08333333333337</v>
      </c>
      <c r="I25" s="38">
        <v>366.36666666666673</v>
      </c>
      <c r="J25" s="38">
        <v>374.66666666666669</v>
      </c>
      <c r="K25" s="38">
        <v>376.38333333333338</v>
      </c>
      <c r="L25" s="38">
        <v>378.81666666666666</v>
      </c>
      <c r="M25" s="28">
        <v>373.95</v>
      </c>
      <c r="N25" s="28">
        <v>369.8</v>
      </c>
      <c r="O25" s="39">
        <v>50643000</v>
      </c>
      <c r="P25" s="40">
        <v>2.1679134287166824E-2</v>
      </c>
    </row>
    <row r="26" spans="1:16" ht="12.75" customHeight="1">
      <c r="A26" s="28">
        <v>16</v>
      </c>
      <c r="B26" s="236" t="s">
        <v>44</v>
      </c>
      <c r="C26" s="30" t="s">
        <v>53</v>
      </c>
      <c r="D26" s="31">
        <v>44770</v>
      </c>
      <c r="E26" s="37">
        <v>4128.95</v>
      </c>
      <c r="F26" s="37">
        <v>4126.9333333333334</v>
      </c>
      <c r="G26" s="38">
        <v>4085.8666666666668</v>
      </c>
      <c r="H26" s="38">
        <v>4042.7833333333333</v>
      </c>
      <c r="I26" s="38">
        <v>4001.7166666666667</v>
      </c>
      <c r="J26" s="38">
        <v>4170.0166666666664</v>
      </c>
      <c r="K26" s="38">
        <v>4211.0833333333339</v>
      </c>
      <c r="L26" s="38">
        <v>4254.166666666667</v>
      </c>
      <c r="M26" s="28">
        <v>4168</v>
      </c>
      <c r="N26" s="28">
        <v>4083.85</v>
      </c>
      <c r="O26" s="39">
        <v>1745125</v>
      </c>
      <c r="P26" s="40">
        <v>-2.377456121949514E-2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44770</v>
      </c>
      <c r="E27" s="37">
        <v>210.95</v>
      </c>
      <c r="F27" s="37">
        <v>212.25</v>
      </c>
      <c r="G27" s="38">
        <v>208.7</v>
      </c>
      <c r="H27" s="38">
        <v>206.45</v>
      </c>
      <c r="I27" s="38">
        <v>202.89999999999998</v>
      </c>
      <c r="J27" s="38">
        <v>214.5</v>
      </c>
      <c r="K27" s="38">
        <v>218.05</v>
      </c>
      <c r="L27" s="38">
        <v>220.3</v>
      </c>
      <c r="M27" s="28">
        <v>215.8</v>
      </c>
      <c r="N27" s="28">
        <v>210</v>
      </c>
      <c r="O27" s="39">
        <v>15309000</v>
      </c>
      <c r="P27" s="40">
        <v>1.8323408153916628E-3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44770</v>
      </c>
      <c r="E28" s="37">
        <v>147.55000000000001</v>
      </c>
      <c r="F28" s="37">
        <v>148.11666666666667</v>
      </c>
      <c r="G28" s="38">
        <v>146.48333333333335</v>
      </c>
      <c r="H28" s="38">
        <v>145.41666666666669</v>
      </c>
      <c r="I28" s="38">
        <v>143.78333333333336</v>
      </c>
      <c r="J28" s="38">
        <v>149.18333333333334</v>
      </c>
      <c r="K28" s="38">
        <v>150.81666666666666</v>
      </c>
      <c r="L28" s="38">
        <v>151.88333333333333</v>
      </c>
      <c r="M28" s="28">
        <v>149.75</v>
      </c>
      <c r="N28" s="28">
        <v>147.05000000000001</v>
      </c>
      <c r="O28" s="39">
        <v>41660000</v>
      </c>
      <c r="P28" s="40">
        <v>1.9204892966360857E-2</v>
      </c>
    </row>
    <row r="29" spans="1:16" ht="12.75" customHeight="1">
      <c r="A29" s="28">
        <v>19</v>
      </c>
      <c r="B29" s="237" t="s">
        <v>56</v>
      </c>
      <c r="C29" s="30" t="s">
        <v>57</v>
      </c>
      <c r="D29" s="31">
        <v>44770</v>
      </c>
      <c r="E29" s="37">
        <v>3067.95</v>
      </c>
      <c r="F29" s="37">
        <v>3070.5333333333333</v>
      </c>
      <c r="G29" s="38">
        <v>3051.0666666666666</v>
      </c>
      <c r="H29" s="38">
        <v>3034.1833333333334</v>
      </c>
      <c r="I29" s="38">
        <v>3014.7166666666667</v>
      </c>
      <c r="J29" s="38">
        <v>3087.4166666666665</v>
      </c>
      <c r="K29" s="38">
        <v>3106.8833333333328</v>
      </c>
      <c r="L29" s="38">
        <v>3123.7666666666664</v>
      </c>
      <c r="M29" s="28">
        <v>3090</v>
      </c>
      <c r="N29" s="28">
        <v>3053.65</v>
      </c>
      <c r="O29" s="39">
        <v>7086200</v>
      </c>
      <c r="P29" s="40">
        <v>2.8871465368394238E-3</v>
      </c>
    </row>
    <row r="30" spans="1:16" ht="12.75" customHeight="1">
      <c r="A30" s="28">
        <v>20</v>
      </c>
      <c r="B30" s="29" t="s">
        <v>44</v>
      </c>
      <c r="C30" s="30" t="s">
        <v>303</v>
      </c>
      <c r="D30" s="31">
        <v>44770</v>
      </c>
      <c r="E30" s="37">
        <v>1757.45</v>
      </c>
      <c r="F30" s="37">
        <v>1761.6499999999999</v>
      </c>
      <c r="G30" s="38">
        <v>1748.2499999999998</v>
      </c>
      <c r="H30" s="38">
        <v>1739.05</v>
      </c>
      <c r="I30" s="38">
        <v>1725.6499999999999</v>
      </c>
      <c r="J30" s="38">
        <v>1770.8499999999997</v>
      </c>
      <c r="K30" s="38">
        <v>1784.2499999999998</v>
      </c>
      <c r="L30" s="38">
        <v>1793.4499999999996</v>
      </c>
      <c r="M30" s="28">
        <v>1775.05</v>
      </c>
      <c r="N30" s="28">
        <v>1752.45</v>
      </c>
      <c r="O30" s="39">
        <v>870925</v>
      </c>
      <c r="P30" s="40">
        <v>-2.5196850393700786E-3</v>
      </c>
    </row>
    <row r="31" spans="1:16" ht="12.75" customHeight="1">
      <c r="A31" s="28">
        <v>21</v>
      </c>
      <c r="B31" s="29" t="s">
        <v>44</v>
      </c>
      <c r="C31" s="30" t="s">
        <v>304</v>
      </c>
      <c r="D31" s="31">
        <v>44770</v>
      </c>
      <c r="E31" s="37">
        <v>8689.35</v>
      </c>
      <c r="F31" s="37">
        <v>8557.8333333333339</v>
      </c>
      <c r="G31" s="38">
        <v>8276.5166666666682</v>
      </c>
      <c r="H31" s="38">
        <v>7863.6833333333343</v>
      </c>
      <c r="I31" s="38">
        <v>7582.3666666666686</v>
      </c>
      <c r="J31" s="38">
        <v>8970.6666666666679</v>
      </c>
      <c r="K31" s="38">
        <v>9251.9833333333336</v>
      </c>
      <c r="L31" s="38">
        <v>9664.8166666666675</v>
      </c>
      <c r="M31" s="28">
        <v>8839.15</v>
      </c>
      <c r="N31" s="28">
        <v>8145</v>
      </c>
      <c r="O31" s="39">
        <v>152775</v>
      </c>
      <c r="P31" s="40">
        <v>6.3707571801566582E-2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44770</v>
      </c>
      <c r="E32" s="37">
        <v>580.4</v>
      </c>
      <c r="F32" s="37">
        <v>583.34999999999991</v>
      </c>
      <c r="G32" s="38">
        <v>575.89999999999986</v>
      </c>
      <c r="H32" s="38">
        <v>571.4</v>
      </c>
      <c r="I32" s="38">
        <v>563.94999999999993</v>
      </c>
      <c r="J32" s="38">
        <v>587.8499999999998</v>
      </c>
      <c r="K32" s="38">
        <v>595.29999999999984</v>
      </c>
      <c r="L32" s="38">
        <v>599.79999999999973</v>
      </c>
      <c r="M32" s="28">
        <v>590.79999999999995</v>
      </c>
      <c r="N32" s="28">
        <v>578.85</v>
      </c>
      <c r="O32" s="39">
        <v>8072000</v>
      </c>
      <c r="P32" s="40">
        <v>7.7403245942571789E-3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44770</v>
      </c>
      <c r="E33" s="37">
        <v>550.70000000000005</v>
      </c>
      <c r="F33" s="37">
        <v>553.16666666666663</v>
      </c>
      <c r="G33" s="38">
        <v>545.0333333333333</v>
      </c>
      <c r="H33" s="38">
        <v>539.36666666666667</v>
      </c>
      <c r="I33" s="38">
        <v>531.23333333333335</v>
      </c>
      <c r="J33" s="38">
        <v>558.83333333333326</v>
      </c>
      <c r="K33" s="38">
        <v>566.9666666666667</v>
      </c>
      <c r="L33" s="38">
        <v>572.63333333333321</v>
      </c>
      <c r="M33" s="28">
        <v>561.29999999999995</v>
      </c>
      <c r="N33" s="28">
        <v>547.5</v>
      </c>
      <c r="O33" s="39">
        <v>14152000</v>
      </c>
      <c r="P33" s="40">
        <v>1.2665474060822898E-2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44770</v>
      </c>
      <c r="E34" s="37">
        <v>730.95</v>
      </c>
      <c r="F34" s="37">
        <v>727.18333333333339</v>
      </c>
      <c r="G34" s="38">
        <v>719.96666666666681</v>
      </c>
      <c r="H34" s="38">
        <v>708.98333333333346</v>
      </c>
      <c r="I34" s="38">
        <v>701.76666666666688</v>
      </c>
      <c r="J34" s="38">
        <v>738.16666666666674</v>
      </c>
      <c r="K34" s="38">
        <v>745.38333333333344</v>
      </c>
      <c r="L34" s="38">
        <v>756.36666666666667</v>
      </c>
      <c r="M34" s="28">
        <v>734.4</v>
      </c>
      <c r="N34" s="28">
        <v>716.2</v>
      </c>
      <c r="O34" s="39">
        <v>58624800</v>
      </c>
      <c r="P34" s="40">
        <v>1.8088609177676823E-2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44770</v>
      </c>
      <c r="E35" s="37">
        <v>4052.85</v>
      </c>
      <c r="F35" s="37">
        <v>4061.4500000000003</v>
      </c>
      <c r="G35" s="38">
        <v>4039.1500000000005</v>
      </c>
      <c r="H35" s="38">
        <v>4025.4500000000003</v>
      </c>
      <c r="I35" s="38">
        <v>4003.1500000000005</v>
      </c>
      <c r="J35" s="38">
        <v>4075.1500000000005</v>
      </c>
      <c r="K35" s="38">
        <v>4097.4500000000007</v>
      </c>
      <c r="L35" s="38">
        <v>4111.1500000000005</v>
      </c>
      <c r="M35" s="28">
        <v>4083.75</v>
      </c>
      <c r="N35" s="28">
        <v>4047.75</v>
      </c>
      <c r="O35" s="39">
        <v>2678250</v>
      </c>
      <c r="P35" s="40">
        <v>-1.5891971339334926E-2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44770</v>
      </c>
      <c r="E36" s="37">
        <v>12735.2</v>
      </c>
      <c r="F36" s="37">
        <v>12746.566666666666</v>
      </c>
      <c r="G36" s="38">
        <v>12635.133333333331</v>
      </c>
      <c r="H36" s="38">
        <v>12535.066666666666</v>
      </c>
      <c r="I36" s="38">
        <v>12423.633333333331</v>
      </c>
      <c r="J36" s="38">
        <v>12846.633333333331</v>
      </c>
      <c r="K36" s="38">
        <v>12958.066666666666</v>
      </c>
      <c r="L36" s="38">
        <v>13058.133333333331</v>
      </c>
      <c r="M36" s="28">
        <v>12858</v>
      </c>
      <c r="N36" s="28">
        <v>12646.5</v>
      </c>
      <c r="O36" s="39">
        <v>1091350</v>
      </c>
      <c r="P36" s="40">
        <v>-5.6782334384858045E-2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44770</v>
      </c>
      <c r="E37" s="37">
        <v>6272.35</v>
      </c>
      <c r="F37" s="37">
        <v>6271.45</v>
      </c>
      <c r="G37" s="38">
        <v>6220.95</v>
      </c>
      <c r="H37" s="38">
        <v>6169.55</v>
      </c>
      <c r="I37" s="38">
        <v>6119.05</v>
      </c>
      <c r="J37" s="38">
        <v>6322.8499999999995</v>
      </c>
      <c r="K37" s="38">
        <v>6373.3499999999995</v>
      </c>
      <c r="L37" s="38">
        <v>6424.7499999999991</v>
      </c>
      <c r="M37" s="28">
        <v>6321.95</v>
      </c>
      <c r="N37" s="28">
        <v>6220.05</v>
      </c>
      <c r="O37" s="39">
        <v>5255000</v>
      </c>
      <c r="P37" s="40">
        <v>-9.3550439474986459E-3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44770</v>
      </c>
      <c r="E38" s="37">
        <v>2282.0500000000002</v>
      </c>
      <c r="F38" s="37">
        <v>2274.8333333333335</v>
      </c>
      <c r="G38" s="38">
        <v>2251.2666666666669</v>
      </c>
      <c r="H38" s="38">
        <v>2220.4833333333336</v>
      </c>
      <c r="I38" s="38">
        <v>2196.916666666667</v>
      </c>
      <c r="J38" s="38">
        <v>2305.6166666666668</v>
      </c>
      <c r="K38" s="38">
        <v>2329.1833333333334</v>
      </c>
      <c r="L38" s="38">
        <v>2359.9666666666667</v>
      </c>
      <c r="M38" s="28">
        <v>2298.4</v>
      </c>
      <c r="N38" s="28">
        <v>2244.0500000000002</v>
      </c>
      <c r="O38" s="39">
        <v>1586400</v>
      </c>
      <c r="P38" s="40">
        <v>-1.1219147344801795E-2</v>
      </c>
    </row>
    <row r="39" spans="1:16" ht="12.75" customHeight="1">
      <c r="A39" s="28">
        <v>29</v>
      </c>
      <c r="B39" s="29" t="s">
        <v>44</v>
      </c>
      <c r="C39" s="30" t="s">
        <v>310</v>
      </c>
      <c r="D39" s="31">
        <v>44770</v>
      </c>
      <c r="E39" s="37">
        <v>381.05</v>
      </c>
      <c r="F39" s="37">
        <v>382.35000000000008</v>
      </c>
      <c r="G39" s="38">
        <v>375.30000000000018</v>
      </c>
      <c r="H39" s="38">
        <v>369.55000000000013</v>
      </c>
      <c r="I39" s="38">
        <v>362.50000000000023</v>
      </c>
      <c r="J39" s="38">
        <v>388.10000000000014</v>
      </c>
      <c r="K39" s="38">
        <v>395.15</v>
      </c>
      <c r="L39" s="38">
        <v>400.90000000000009</v>
      </c>
      <c r="M39" s="28">
        <v>389.4</v>
      </c>
      <c r="N39" s="28">
        <v>376.6</v>
      </c>
      <c r="O39" s="39">
        <v>7147200</v>
      </c>
      <c r="P39" s="40">
        <v>-1.7161716171617162E-2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44770</v>
      </c>
      <c r="E40" s="37">
        <v>286.10000000000002</v>
      </c>
      <c r="F40" s="37">
        <v>286.25</v>
      </c>
      <c r="G40" s="38">
        <v>281.55</v>
      </c>
      <c r="H40" s="38">
        <v>277</v>
      </c>
      <c r="I40" s="38">
        <v>272.3</v>
      </c>
      <c r="J40" s="38">
        <v>290.8</v>
      </c>
      <c r="K40" s="38">
        <v>295.50000000000006</v>
      </c>
      <c r="L40" s="38">
        <v>300.05</v>
      </c>
      <c r="M40" s="28">
        <v>290.95</v>
      </c>
      <c r="N40" s="28">
        <v>281.7</v>
      </c>
      <c r="O40" s="39">
        <v>28764000</v>
      </c>
      <c r="P40" s="40">
        <v>8.141792446921776E-4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44770</v>
      </c>
      <c r="E41" s="37">
        <v>116</v>
      </c>
      <c r="F41" s="37">
        <v>115.41666666666667</v>
      </c>
      <c r="G41" s="38">
        <v>114.33333333333334</v>
      </c>
      <c r="H41" s="38">
        <v>112.66666666666667</v>
      </c>
      <c r="I41" s="38">
        <v>111.58333333333334</v>
      </c>
      <c r="J41" s="38">
        <v>117.08333333333334</v>
      </c>
      <c r="K41" s="38">
        <v>118.16666666666669</v>
      </c>
      <c r="L41" s="38">
        <v>119.83333333333334</v>
      </c>
      <c r="M41" s="28">
        <v>116.5</v>
      </c>
      <c r="N41" s="28">
        <v>113.75</v>
      </c>
      <c r="O41" s="39">
        <v>117520650</v>
      </c>
      <c r="P41" s="40">
        <v>-5.3473288112095858E-3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44770</v>
      </c>
      <c r="E42" s="37">
        <v>1830.7</v>
      </c>
      <c r="F42" s="37">
        <v>1841.5333333333335</v>
      </c>
      <c r="G42" s="38">
        <v>1815.616666666667</v>
      </c>
      <c r="H42" s="38">
        <v>1800.5333333333335</v>
      </c>
      <c r="I42" s="38">
        <v>1774.616666666667</v>
      </c>
      <c r="J42" s="38">
        <v>1856.616666666667</v>
      </c>
      <c r="K42" s="38">
        <v>1882.5333333333335</v>
      </c>
      <c r="L42" s="38">
        <v>1897.616666666667</v>
      </c>
      <c r="M42" s="28">
        <v>1867.45</v>
      </c>
      <c r="N42" s="28">
        <v>1826.45</v>
      </c>
      <c r="O42" s="39">
        <v>1929125</v>
      </c>
      <c r="P42" s="40">
        <v>5.3303303303303302E-2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44770</v>
      </c>
      <c r="E43" s="37">
        <v>267.5</v>
      </c>
      <c r="F43" s="37">
        <v>267.93333333333334</v>
      </c>
      <c r="G43" s="38">
        <v>265.61666666666667</v>
      </c>
      <c r="H43" s="38">
        <v>263.73333333333335</v>
      </c>
      <c r="I43" s="38">
        <v>261.41666666666669</v>
      </c>
      <c r="J43" s="38">
        <v>269.81666666666666</v>
      </c>
      <c r="K43" s="38">
        <v>272.13333333333338</v>
      </c>
      <c r="L43" s="38">
        <v>274.01666666666665</v>
      </c>
      <c r="M43" s="28">
        <v>270.25</v>
      </c>
      <c r="N43" s="28">
        <v>266.05</v>
      </c>
      <c r="O43" s="39">
        <v>31718600</v>
      </c>
      <c r="P43" s="40">
        <v>4.4524669073405538E-3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44770</v>
      </c>
      <c r="E44" s="37">
        <v>589.95000000000005</v>
      </c>
      <c r="F44" s="37">
        <v>591.35</v>
      </c>
      <c r="G44" s="38">
        <v>584.70000000000005</v>
      </c>
      <c r="H44" s="38">
        <v>579.45000000000005</v>
      </c>
      <c r="I44" s="38">
        <v>572.80000000000007</v>
      </c>
      <c r="J44" s="38">
        <v>596.6</v>
      </c>
      <c r="K44" s="38">
        <v>603.24999999999989</v>
      </c>
      <c r="L44" s="38">
        <v>608.5</v>
      </c>
      <c r="M44" s="28">
        <v>598</v>
      </c>
      <c r="N44" s="28">
        <v>586.1</v>
      </c>
      <c r="O44" s="39">
        <v>7257800</v>
      </c>
      <c r="P44" s="40">
        <v>2.0098948670377242E-2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44770</v>
      </c>
      <c r="E45" s="37">
        <v>702.15</v>
      </c>
      <c r="F45" s="37">
        <v>700.68333333333339</v>
      </c>
      <c r="G45" s="38">
        <v>689.11666666666679</v>
      </c>
      <c r="H45" s="38">
        <v>676.08333333333337</v>
      </c>
      <c r="I45" s="38">
        <v>664.51666666666677</v>
      </c>
      <c r="J45" s="38">
        <v>713.71666666666681</v>
      </c>
      <c r="K45" s="38">
        <v>725.28333333333342</v>
      </c>
      <c r="L45" s="38">
        <v>738.31666666666683</v>
      </c>
      <c r="M45" s="28">
        <v>712.25</v>
      </c>
      <c r="N45" s="28">
        <v>687.65</v>
      </c>
      <c r="O45" s="39">
        <v>9428000</v>
      </c>
      <c r="P45" s="40">
        <v>3.0157342657342656E-2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44770</v>
      </c>
      <c r="E46" s="37">
        <v>680.2</v>
      </c>
      <c r="F46" s="37">
        <v>679.55</v>
      </c>
      <c r="G46" s="38">
        <v>677.19999999999993</v>
      </c>
      <c r="H46" s="38">
        <v>674.19999999999993</v>
      </c>
      <c r="I46" s="38">
        <v>671.84999999999991</v>
      </c>
      <c r="J46" s="38">
        <v>682.55</v>
      </c>
      <c r="K46" s="38">
        <v>684.89999999999986</v>
      </c>
      <c r="L46" s="38">
        <v>687.9</v>
      </c>
      <c r="M46" s="28">
        <v>681.9</v>
      </c>
      <c r="N46" s="28">
        <v>676.55</v>
      </c>
      <c r="O46" s="39">
        <v>51777850</v>
      </c>
      <c r="P46" s="40">
        <v>2.9996319470003679E-3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44770</v>
      </c>
      <c r="E47" s="37">
        <v>53.15</v>
      </c>
      <c r="F47" s="37">
        <v>53.133333333333333</v>
      </c>
      <c r="G47" s="38">
        <v>52.266666666666666</v>
      </c>
      <c r="H47" s="38">
        <v>51.383333333333333</v>
      </c>
      <c r="I47" s="38">
        <v>50.516666666666666</v>
      </c>
      <c r="J47" s="38">
        <v>54.016666666666666</v>
      </c>
      <c r="K47" s="38">
        <v>54.883333333333326</v>
      </c>
      <c r="L47" s="38">
        <v>55.766666666666666</v>
      </c>
      <c r="M47" s="28">
        <v>54</v>
      </c>
      <c r="N47" s="28">
        <v>52.25</v>
      </c>
      <c r="O47" s="39">
        <v>121810500</v>
      </c>
      <c r="P47" s="40">
        <v>2.5366802191974545E-2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44770</v>
      </c>
      <c r="E48" s="37">
        <v>327.05</v>
      </c>
      <c r="F48" s="37">
        <v>328.2166666666667</v>
      </c>
      <c r="G48" s="38">
        <v>324.88333333333338</v>
      </c>
      <c r="H48" s="38">
        <v>322.7166666666667</v>
      </c>
      <c r="I48" s="38">
        <v>319.38333333333338</v>
      </c>
      <c r="J48" s="38">
        <v>330.38333333333338</v>
      </c>
      <c r="K48" s="38">
        <v>333.71666666666664</v>
      </c>
      <c r="L48" s="38">
        <v>335.88333333333338</v>
      </c>
      <c r="M48" s="28">
        <v>331.55</v>
      </c>
      <c r="N48" s="28">
        <v>326.05</v>
      </c>
      <c r="O48" s="39">
        <v>14517600</v>
      </c>
      <c r="P48" s="40">
        <v>-2.0332143411454291E-2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44770</v>
      </c>
      <c r="E49" s="37">
        <v>16817.3</v>
      </c>
      <c r="F49" s="37">
        <v>16768.683333333334</v>
      </c>
      <c r="G49" s="38">
        <v>16402.566666666669</v>
      </c>
      <c r="H49" s="38">
        <v>15987.833333333336</v>
      </c>
      <c r="I49" s="38">
        <v>15621.716666666671</v>
      </c>
      <c r="J49" s="38">
        <v>17183.416666666668</v>
      </c>
      <c r="K49" s="38">
        <v>17549.533333333336</v>
      </c>
      <c r="L49" s="38">
        <v>17964.266666666666</v>
      </c>
      <c r="M49" s="28">
        <v>17134.8</v>
      </c>
      <c r="N49" s="28">
        <v>16353.95</v>
      </c>
      <c r="O49" s="39">
        <v>111850</v>
      </c>
      <c r="P49" s="40">
        <v>-1.3668430335097001E-2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44770</v>
      </c>
      <c r="E50" s="37">
        <v>320.55</v>
      </c>
      <c r="F50" s="37">
        <v>321.45</v>
      </c>
      <c r="G50" s="38">
        <v>317.89999999999998</v>
      </c>
      <c r="H50" s="38">
        <v>315.25</v>
      </c>
      <c r="I50" s="38">
        <v>311.7</v>
      </c>
      <c r="J50" s="38">
        <v>324.09999999999997</v>
      </c>
      <c r="K50" s="38">
        <v>327.65000000000003</v>
      </c>
      <c r="L50" s="38">
        <v>330.29999999999995</v>
      </c>
      <c r="M50" s="28">
        <v>325</v>
      </c>
      <c r="N50" s="28">
        <v>318.8</v>
      </c>
      <c r="O50" s="39">
        <v>17951400</v>
      </c>
      <c r="P50" s="40">
        <v>2.4027107505904095E-2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44770</v>
      </c>
      <c r="E51" s="37">
        <v>3880.75</v>
      </c>
      <c r="F51" s="37">
        <v>3889.5833333333335</v>
      </c>
      <c r="G51" s="38">
        <v>3846.0666666666671</v>
      </c>
      <c r="H51" s="38">
        <v>3811.3833333333337</v>
      </c>
      <c r="I51" s="38">
        <v>3767.8666666666672</v>
      </c>
      <c r="J51" s="38">
        <v>3924.2666666666669</v>
      </c>
      <c r="K51" s="38">
        <v>3967.7833333333333</v>
      </c>
      <c r="L51" s="38">
        <v>4002.4666666666667</v>
      </c>
      <c r="M51" s="28">
        <v>3933.1</v>
      </c>
      <c r="N51" s="28">
        <v>3854.9</v>
      </c>
      <c r="O51" s="39">
        <v>1940400</v>
      </c>
      <c r="P51" s="40">
        <v>5.227765726681128E-2</v>
      </c>
    </row>
    <row r="52" spans="1:16" ht="12.75" customHeight="1">
      <c r="A52" s="28">
        <v>42</v>
      </c>
      <c r="B52" s="29" t="s">
        <v>86</v>
      </c>
      <c r="C52" s="30" t="s">
        <v>315</v>
      </c>
      <c r="D52" s="31">
        <v>44770</v>
      </c>
      <c r="E52" s="37">
        <v>334</v>
      </c>
      <c r="F52" s="37">
        <v>336.3</v>
      </c>
      <c r="G52" s="38">
        <v>328.8</v>
      </c>
      <c r="H52" s="38">
        <v>323.60000000000002</v>
      </c>
      <c r="I52" s="38">
        <v>316.10000000000002</v>
      </c>
      <c r="J52" s="38">
        <v>341.5</v>
      </c>
      <c r="K52" s="38">
        <v>349</v>
      </c>
      <c r="L52" s="38">
        <v>354.2</v>
      </c>
      <c r="M52" s="28">
        <v>343.8</v>
      </c>
      <c r="N52" s="28">
        <v>331.1</v>
      </c>
      <c r="O52" s="39">
        <v>5341700</v>
      </c>
      <c r="P52" s="40">
        <v>1.057550418101328E-2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44770</v>
      </c>
      <c r="E53" s="37">
        <v>229.3</v>
      </c>
      <c r="F53" s="37">
        <v>229.5</v>
      </c>
      <c r="G53" s="38">
        <v>226.65</v>
      </c>
      <c r="H53" s="38">
        <v>224</v>
      </c>
      <c r="I53" s="38">
        <v>221.15</v>
      </c>
      <c r="J53" s="38">
        <v>232.15</v>
      </c>
      <c r="K53" s="38">
        <v>235.00000000000003</v>
      </c>
      <c r="L53" s="38">
        <v>237.65</v>
      </c>
      <c r="M53" s="28">
        <v>232.35</v>
      </c>
      <c r="N53" s="28">
        <v>226.85</v>
      </c>
      <c r="O53" s="39">
        <v>48645900</v>
      </c>
      <c r="P53" s="40">
        <v>3.1015736766809729E-2</v>
      </c>
    </row>
    <row r="54" spans="1:16" ht="12.75" customHeight="1">
      <c r="A54" s="28">
        <v>44</v>
      </c>
      <c r="B54" s="29" t="s">
        <v>63</v>
      </c>
      <c r="C54" s="30" t="s">
        <v>322</v>
      </c>
      <c r="D54" s="31">
        <v>44770</v>
      </c>
      <c r="E54" s="37">
        <v>538</v>
      </c>
      <c r="F54" s="37">
        <v>554.98333333333323</v>
      </c>
      <c r="G54" s="38">
        <v>518.16666666666652</v>
      </c>
      <c r="H54" s="38">
        <v>498.33333333333326</v>
      </c>
      <c r="I54" s="38">
        <v>461.51666666666654</v>
      </c>
      <c r="J54" s="38">
        <v>574.81666666666649</v>
      </c>
      <c r="K54" s="38">
        <v>611.63333333333333</v>
      </c>
      <c r="L54" s="38">
        <v>631.46666666666647</v>
      </c>
      <c r="M54" s="28">
        <v>591.79999999999995</v>
      </c>
      <c r="N54" s="28">
        <v>535.15</v>
      </c>
      <c r="O54" s="39">
        <v>3120000</v>
      </c>
      <c r="P54" s="40">
        <v>-6.1032863849765258E-2</v>
      </c>
    </row>
    <row r="55" spans="1:16" ht="12.75" customHeight="1">
      <c r="A55" s="28">
        <v>45</v>
      </c>
      <c r="B55" s="29" t="s">
        <v>44</v>
      </c>
      <c r="C55" s="30" t="s">
        <v>333</v>
      </c>
      <c r="D55" s="31">
        <v>44770</v>
      </c>
      <c r="E55" s="37">
        <v>320.7</v>
      </c>
      <c r="F55" s="37">
        <v>318.7166666666667</v>
      </c>
      <c r="G55" s="38">
        <v>311.93333333333339</v>
      </c>
      <c r="H55" s="38">
        <v>303.16666666666669</v>
      </c>
      <c r="I55" s="38">
        <v>296.38333333333338</v>
      </c>
      <c r="J55" s="38">
        <v>327.48333333333341</v>
      </c>
      <c r="K55" s="38">
        <v>334.26666666666671</v>
      </c>
      <c r="L55" s="38">
        <v>343.03333333333342</v>
      </c>
      <c r="M55" s="28">
        <v>325.5</v>
      </c>
      <c r="N55" s="28">
        <v>309.95</v>
      </c>
      <c r="O55" s="39">
        <v>5514000</v>
      </c>
      <c r="P55" s="40">
        <v>0.20406157877497544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44770</v>
      </c>
      <c r="E56" s="37">
        <v>687.8</v>
      </c>
      <c r="F56" s="37">
        <v>691.31666666666661</v>
      </c>
      <c r="G56" s="38">
        <v>680.38333333333321</v>
      </c>
      <c r="H56" s="38">
        <v>672.96666666666658</v>
      </c>
      <c r="I56" s="38">
        <v>662.03333333333319</v>
      </c>
      <c r="J56" s="38">
        <v>698.73333333333323</v>
      </c>
      <c r="K56" s="38">
        <v>709.66666666666663</v>
      </c>
      <c r="L56" s="38">
        <v>717.08333333333326</v>
      </c>
      <c r="M56" s="28">
        <v>702.25</v>
      </c>
      <c r="N56" s="28">
        <v>683.9</v>
      </c>
      <c r="O56" s="39">
        <v>9488750</v>
      </c>
      <c r="P56" s="40">
        <v>-4.1903319449703394E-2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44770</v>
      </c>
      <c r="E57" s="37">
        <v>974.05</v>
      </c>
      <c r="F57" s="37">
        <v>972.85</v>
      </c>
      <c r="G57" s="38">
        <v>968.7</v>
      </c>
      <c r="H57" s="38">
        <v>963.35</v>
      </c>
      <c r="I57" s="38">
        <v>959.2</v>
      </c>
      <c r="J57" s="38">
        <v>978.2</v>
      </c>
      <c r="K57" s="38">
        <v>982.34999999999991</v>
      </c>
      <c r="L57" s="38">
        <v>987.7</v>
      </c>
      <c r="M57" s="28">
        <v>977</v>
      </c>
      <c r="N57" s="28">
        <v>967.5</v>
      </c>
      <c r="O57" s="39">
        <v>8861450</v>
      </c>
      <c r="P57" s="40">
        <v>-3.144194208832992E-3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44770</v>
      </c>
      <c r="E58" s="37">
        <v>197.65</v>
      </c>
      <c r="F58" s="37">
        <v>198.43333333333331</v>
      </c>
      <c r="G58" s="38">
        <v>196.51666666666662</v>
      </c>
      <c r="H58" s="38">
        <v>195.38333333333333</v>
      </c>
      <c r="I58" s="38">
        <v>193.46666666666664</v>
      </c>
      <c r="J58" s="38">
        <v>199.56666666666661</v>
      </c>
      <c r="K58" s="38">
        <v>201.48333333333329</v>
      </c>
      <c r="L58" s="38">
        <v>202.61666666666659</v>
      </c>
      <c r="M58" s="28">
        <v>200.35</v>
      </c>
      <c r="N58" s="28">
        <v>197.3</v>
      </c>
      <c r="O58" s="39">
        <v>38551800</v>
      </c>
      <c r="P58" s="40">
        <v>-2.7236116998728275E-2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44770</v>
      </c>
      <c r="E59" s="37">
        <v>3708.85</v>
      </c>
      <c r="F59" s="37">
        <v>3678.9500000000003</v>
      </c>
      <c r="G59" s="38">
        <v>3580.9000000000005</v>
      </c>
      <c r="H59" s="38">
        <v>3452.9500000000003</v>
      </c>
      <c r="I59" s="38">
        <v>3354.9000000000005</v>
      </c>
      <c r="J59" s="38">
        <v>3806.9000000000005</v>
      </c>
      <c r="K59" s="38">
        <v>3904.9500000000007</v>
      </c>
      <c r="L59" s="38">
        <v>4032.9000000000005</v>
      </c>
      <c r="M59" s="28">
        <v>3777</v>
      </c>
      <c r="N59" s="28">
        <v>3551</v>
      </c>
      <c r="O59" s="39">
        <v>1074450</v>
      </c>
      <c r="P59" s="40">
        <v>1.4589235127478754E-2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44770</v>
      </c>
      <c r="E60" s="37">
        <v>1606.95</v>
      </c>
      <c r="F60" s="37">
        <v>1605.2166666666665</v>
      </c>
      <c r="G60" s="38">
        <v>1591.4333333333329</v>
      </c>
      <c r="H60" s="38">
        <v>1575.9166666666665</v>
      </c>
      <c r="I60" s="38">
        <v>1562.133333333333</v>
      </c>
      <c r="J60" s="38">
        <v>1620.7333333333329</v>
      </c>
      <c r="K60" s="38">
        <v>1634.5166666666662</v>
      </c>
      <c r="L60" s="38">
        <v>1650.0333333333328</v>
      </c>
      <c r="M60" s="28">
        <v>1619</v>
      </c>
      <c r="N60" s="28">
        <v>1589.7</v>
      </c>
      <c r="O60" s="39">
        <v>2659300</v>
      </c>
      <c r="P60" s="40">
        <v>-1.5930578940551741E-2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44770</v>
      </c>
      <c r="E61" s="37">
        <v>676.2</v>
      </c>
      <c r="F61" s="37">
        <v>677.86666666666667</v>
      </c>
      <c r="G61" s="38">
        <v>668.33333333333337</v>
      </c>
      <c r="H61" s="38">
        <v>660.4666666666667</v>
      </c>
      <c r="I61" s="38">
        <v>650.93333333333339</v>
      </c>
      <c r="J61" s="38">
        <v>685.73333333333335</v>
      </c>
      <c r="K61" s="38">
        <v>695.26666666666665</v>
      </c>
      <c r="L61" s="38">
        <v>703.13333333333333</v>
      </c>
      <c r="M61" s="28">
        <v>687.4</v>
      </c>
      <c r="N61" s="28">
        <v>670</v>
      </c>
      <c r="O61" s="39">
        <v>6505000</v>
      </c>
      <c r="P61" s="40">
        <v>-3.9810136273158783E-3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44770</v>
      </c>
      <c r="E62" s="37">
        <v>1019.2</v>
      </c>
      <c r="F62" s="37">
        <v>1025</v>
      </c>
      <c r="G62" s="38">
        <v>1006.55</v>
      </c>
      <c r="H62" s="38">
        <v>993.9</v>
      </c>
      <c r="I62" s="38">
        <v>975.44999999999993</v>
      </c>
      <c r="J62" s="38">
        <v>1037.6500000000001</v>
      </c>
      <c r="K62" s="38">
        <v>1056.0999999999999</v>
      </c>
      <c r="L62" s="38">
        <v>1068.75</v>
      </c>
      <c r="M62" s="28">
        <v>1043.45</v>
      </c>
      <c r="N62" s="28">
        <v>1012.35</v>
      </c>
      <c r="O62" s="39">
        <v>1421000</v>
      </c>
      <c r="P62" s="40">
        <v>-2.1686746987951807E-2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44770</v>
      </c>
      <c r="E63" s="37">
        <v>377.5</v>
      </c>
      <c r="F63" s="37">
        <v>374.26666666666665</v>
      </c>
      <c r="G63" s="38">
        <v>356.2833333333333</v>
      </c>
      <c r="H63" s="38">
        <v>335.06666666666666</v>
      </c>
      <c r="I63" s="38">
        <v>317.08333333333331</v>
      </c>
      <c r="J63" s="38">
        <v>395.48333333333329</v>
      </c>
      <c r="K63" s="38">
        <v>413.46666666666664</v>
      </c>
      <c r="L63" s="38">
        <v>434.68333333333328</v>
      </c>
      <c r="M63" s="28">
        <v>392.25</v>
      </c>
      <c r="N63" s="28">
        <v>353.05</v>
      </c>
      <c r="O63" s="39">
        <v>4299000</v>
      </c>
      <c r="P63" s="40">
        <v>0.11822083495903238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44770</v>
      </c>
      <c r="E64" s="37">
        <v>164.35</v>
      </c>
      <c r="F64" s="37">
        <v>163.28333333333333</v>
      </c>
      <c r="G64" s="38">
        <v>161.26666666666665</v>
      </c>
      <c r="H64" s="38">
        <v>158.18333333333331</v>
      </c>
      <c r="I64" s="38">
        <v>156.16666666666663</v>
      </c>
      <c r="J64" s="38">
        <v>166.36666666666667</v>
      </c>
      <c r="K64" s="38">
        <v>168.38333333333338</v>
      </c>
      <c r="L64" s="38">
        <v>171.4666666666667</v>
      </c>
      <c r="M64" s="28">
        <v>165.3</v>
      </c>
      <c r="N64" s="28">
        <v>160.19999999999999</v>
      </c>
      <c r="O64" s="39">
        <v>10815000</v>
      </c>
      <c r="P64" s="40">
        <v>-1.0521500457456541E-2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44770</v>
      </c>
      <c r="E65" s="37">
        <v>1202.5999999999999</v>
      </c>
      <c r="F65" s="37">
        <v>1206.2666666666667</v>
      </c>
      <c r="G65" s="38">
        <v>1189.5833333333333</v>
      </c>
      <c r="H65" s="38">
        <v>1176.5666666666666</v>
      </c>
      <c r="I65" s="38">
        <v>1159.8833333333332</v>
      </c>
      <c r="J65" s="38">
        <v>1219.2833333333333</v>
      </c>
      <c r="K65" s="38">
        <v>1235.9666666666667</v>
      </c>
      <c r="L65" s="38">
        <v>1248.9833333333333</v>
      </c>
      <c r="M65" s="28">
        <v>1222.95</v>
      </c>
      <c r="N65" s="28">
        <v>1193.25</v>
      </c>
      <c r="O65" s="39">
        <v>2541000</v>
      </c>
      <c r="P65" s="40">
        <v>-1.6945218198700093E-2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44770</v>
      </c>
      <c r="E66" s="37">
        <v>576.5</v>
      </c>
      <c r="F66" s="37">
        <v>573.94999999999993</v>
      </c>
      <c r="G66" s="38">
        <v>570.54999999999984</v>
      </c>
      <c r="H66" s="38">
        <v>564.59999999999991</v>
      </c>
      <c r="I66" s="38">
        <v>561.19999999999982</v>
      </c>
      <c r="J66" s="38">
        <v>579.89999999999986</v>
      </c>
      <c r="K66" s="38">
        <v>583.29999999999995</v>
      </c>
      <c r="L66" s="38">
        <v>589.24999999999989</v>
      </c>
      <c r="M66" s="28">
        <v>577.35</v>
      </c>
      <c r="N66" s="28">
        <v>568</v>
      </c>
      <c r="O66" s="39">
        <v>12916250</v>
      </c>
      <c r="P66" s="40">
        <v>4.7646830027226758E-3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44770</v>
      </c>
      <c r="E67" s="37">
        <v>1596.15</v>
      </c>
      <c r="F67" s="37">
        <v>1579.3833333333332</v>
      </c>
      <c r="G67" s="38">
        <v>1554.7666666666664</v>
      </c>
      <c r="H67" s="38">
        <v>1513.3833333333332</v>
      </c>
      <c r="I67" s="38">
        <v>1488.7666666666664</v>
      </c>
      <c r="J67" s="38">
        <v>1620.7666666666664</v>
      </c>
      <c r="K67" s="38">
        <v>1645.3833333333332</v>
      </c>
      <c r="L67" s="38">
        <v>1686.7666666666664</v>
      </c>
      <c r="M67" s="28">
        <v>1604</v>
      </c>
      <c r="N67" s="28">
        <v>1538</v>
      </c>
      <c r="O67" s="39">
        <v>1075500</v>
      </c>
      <c r="P67" s="40">
        <v>-0.11988543371522095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44770</v>
      </c>
      <c r="E68" s="37">
        <v>1810.75</v>
      </c>
      <c r="F68" s="37">
        <v>1836.0833333333333</v>
      </c>
      <c r="G68" s="38">
        <v>1778.6666666666665</v>
      </c>
      <c r="H68" s="38">
        <v>1746.5833333333333</v>
      </c>
      <c r="I68" s="38">
        <v>1689.1666666666665</v>
      </c>
      <c r="J68" s="38">
        <v>1868.1666666666665</v>
      </c>
      <c r="K68" s="38">
        <v>1925.583333333333</v>
      </c>
      <c r="L68" s="38">
        <v>1957.6666666666665</v>
      </c>
      <c r="M68" s="28">
        <v>1893.5</v>
      </c>
      <c r="N68" s="28">
        <v>1804</v>
      </c>
      <c r="O68" s="39">
        <v>2678250</v>
      </c>
      <c r="P68" s="40">
        <v>0.15317545748116254</v>
      </c>
    </row>
    <row r="69" spans="1:16" ht="12.75" customHeight="1">
      <c r="A69" s="28">
        <v>59</v>
      </c>
      <c r="B69" s="29" t="s">
        <v>44</v>
      </c>
      <c r="C69" s="30" t="s">
        <v>341</v>
      </c>
      <c r="D69" s="31">
        <v>44770</v>
      </c>
      <c r="E69" s="37">
        <v>178.75</v>
      </c>
      <c r="F69" s="37">
        <v>179.13333333333333</v>
      </c>
      <c r="G69" s="38">
        <v>177.76666666666665</v>
      </c>
      <c r="H69" s="38">
        <v>176.78333333333333</v>
      </c>
      <c r="I69" s="38">
        <v>175.41666666666666</v>
      </c>
      <c r="J69" s="38">
        <v>180.11666666666665</v>
      </c>
      <c r="K69" s="38">
        <v>181.48333333333332</v>
      </c>
      <c r="L69" s="38">
        <v>182.46666666666664</v>
      </c>
      <c r="M69" s="28">
        <v>180.5</v>
      </c>
      <c r="N69" s="28">
        <v>178.15</v>
      </c>
      <c r="O69" s="39">
        <v>16962500</v>
      </c>
      <c r="P69" s="40">
        <v>-1.3113876622507695E-2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44770</v>
      </c>
      <c r="E70" s="37">
        <v>3793.7</v>
      </c>
      <c r="F70" s="37">
        <v>3787.1</v>
      </c>
      <c r="G70" s="38">
        <v>3762.2</v>
      </c>
      <c r="H70" s="38">
        <v>3730.7</v>
      </c>
      <c r="I70" s="38">
        <v>3705.7999999999997</v>
      </c>
      <c r="J70" s="38">
        <v>3818.6</v>
      </c>
      <c r="K70" s="38">
        <v>3843.5000000000005</v>
      </c>
      <c r="L70" s="38">
        <v>3875</v>
      </c>
      <c r="M70" s="28">
        <v>3812</v>
      </c>
      <c r="N70" s="28">
        <v>3755.6</v>
      </c>
      <c r="O70" s="39">
        <v>2635200</v>
      </c>
      <c r="P70" s="40">
        <v>7.7439339184305631E-3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44770</v>
      </c>
      <c r="E71" s="37">
        <v>3854.3</v>
      </c>
      <c r="F71" s="37">
        <v>3898.2333333333336</v>
      </c>
      <c r="G71" s="38">
        <v>3786.5166666666673</v>
      </c>
      <c r="H71" s="38">
        <v>3718.7333333333336</v>
      </c>
      <c r="I71" s="38">
        <v>3607.0166666666673</v>
      </c>
      <c r="J71" s="38">
        <v>3966.0166666666673</v>
      </c>
      <c r="K71" s="38">
        <v>4077.7333333333336</v>
      </c>
      <c r="L71" s="38">
        <v>4145.5166666666673</v>
      </c>
      <c r="M71" s="28">
        <v>4009.95</v>
      </c>
      <c r="N71" s="28">
        <v>3830.45</v>
      </c>
      <c r="O71" s="39">
        <v>652125</v>
      </c>
      <c r="P71" s="40">
        <v>5.8429701765063909E-2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44770</v>
      </c>
      <c r="E72" s="37">
        <v>361</v>
      </c>
      <c r="F72" s="37">
        <v>361.16666666666669</v>
      </c>
      <c r="G72" s="38">
        <v>358.38333333333338</v>
      </c>
      <c r="H72" s="38">
        <v>355.76666666666671</v>
      </c>
      <c r="I72" s="38">
        <v>352.98333333333341</v>
      </c>
      <c r="J72" s="38">
        <v>363.78333333333336</v>
      </c>
      <c r="K72" s="38">
        <v>366.56666666666666</v>
      </c>
      <c r="L72" s="38">
        <v>369.18333333333334</v>
      </c>
      <c r="M72" s="28">
        <v>363.95</v>
      </c>
      <c r="N72" s="28">
        <v>358.55</v>
      </c>
      <c r="O72" s="39">
        <v>39930000</v>
      </c>
      <c r="P72" s="40">
        <v>4.1324021653787344E-5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44770</v>
      </c>
      <c r="E73" s="37">
        <v>4377.25</v>
      </c>
      <c r="F73" s="37">
        <v>4380.3666666666659</v>
      </c>
      <c r="G73" s="38">
        <v>4350.1833333333316</v>
      </c>
      <c r="H73" s="38">
        <v>4323.1166666666659</v>
      </c>
      <c r="I73" s="38">
        <v>4292.9333333333316</v>
      </c>
      <c r="J73" s="38">
        <v>4407.4333333333316</v>
      </c>
      <c r="K73" s="38">
        <v>4437.6166666666659</v>
      </c>
      <c r="L73" s="38">
        <v>4464.6833333333316</v>
      </c>
      <c r="M73" s="28">
        <v>4410.55</v>
      </c>
      <c r="N73" s="28">
        <v>4353.3</v>
      </c>
      <c r="O73" s="39">
        <v>1977500</v>
      </c>
      <c r="P73" s="40">
        <v>-1.5373125038899607E-2</v>
      </c>
    </row>
    <row r="74" spans="1:16" ht="12.75" customHeight="1">
      <c r="A74" s="28">
        <v>64</v>
      </c>
      <c r="B74" s="29" t="s">
        <v>49</v>
      </c>
      <c r="C74" s="261" t="s">
        <v>99</v>
      </c>
      <c r="D74" s="31">
        <v>44770</v>
      </c>
      <c r="E74" s="37">
        <v>3142.65</v>
      </c>
      <c r="F74" s="37">
        <v>3132.65</v>
      </c>
      <c r="G74" s="38">
        <v>3089</v>
      </c>
      <c r="H74" s="38">
        <v>3035.35</v>
      </c>
      <c r="I74" s="38">
        <v>2991.7</v>
      </c>
      <c r="J74" s="38">
        <v>3186.3</v>
      </c>
      <c r="K74" s="38">
        <v>3229.9500000000007</v>
      </c>
      <c r="L74" s="38">
        <v>3283.6000000000004</v>
      </c>
      <c r="M74" s="28">
        <v>3176.3</v>
      </c>
      <c r="N74" s="28">
        <v>3079</v>
      </c>
      <c r="O74" s="39">
        <v>3462900</v>
      </c>
      <c r="P74" s="40">
        <v>-6.1913340286337347E-2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44770</v>
      </c>
      <c r="E75" s="37">
        <v>1708.15</v>
      </c>
      <c r="F75" s="37">
        <v>1716.55</v>
      </c>
      <c r="G75" s="38">
        <v>1693.1</v>
      </c>
      <c r="H75" s="38">
        <v>1678.05</v>
      </c>
      <c r="I75" s="38">
        <v>1654.6</v>
      </c>
      <c r="J75" s="38">
        <v>1731.6</v>
      </c>
      <c r="K75" s="38">
        <v>1755.0500000000002</v>
      </c>
      <c r="L75" s="38">
        <v>1770.1</v>
      </c>
      <c r="M75" s="28">
        <v>1740</v>
      </c>
      <c r="N75" s="28">
        <v>1701.5</v>
      </c>
      <c r="O75" s="39">
        <v>2187350</v>
      </c>
      <c r="P75" s="40">
        <v>2.1314843348741654E-2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44770</v>
      </c>
      <c r="E76" s="37">
        <v>150.85</v>
      </c>
      <c r="F76" s="37">
        <v>151.48333333333332</v>
      </c>
      <c r="G76" s="38">
        <v>149.61666666666665</v>
      </c>
      <c r="H76" s="38">
        <v>148.38333333333333</v>
      </c>
      <c r="I76" s="38">
        <v>146.51666666666665</v>
      </c>
      <c r="J76" s="38">
        <v>152.71666666666664</v>
      </c>
      <c r="K76" s="38">
        <v>154.58333333333331</v>
      </c>
      <c r="L76" s="38">
        <v>155.81666666666663</v>
      </c>
      <c r="M76" s="28">
        <v>153.35</v>
      </c>
      <c r="N76" s="28">
        <v>150.25</v>
      </c>
      <c r="O76" s="39">
        <v>25736400</v>
      </c>
      <c r="P76" s="40">
        <v>-2.5115110925073253E-3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44770</v>
      </c>
      <c r="E77" s="37">
        <v>107.15</v>
      </c>
      <c r="F77" s="37">
        <v>107.46666666666665</v>
      </c>
      <c r="G77" s="38">
        <v>106.38333333333331</v>
      </c>
      <c r="H77" s="38">
        <v>105.61666666666666</v>
      </c>
      <c r="I77" s="38">
        <v>104.53333333333332</v>
      </c>
      <c r="J77" s="38">
        <v>108.23333333333331</v>
      </c>
      <c r="K77" s="38">
        <v>109.31666666666665</v>
      </c>
      <c r="L77" s="38">
        <v>110.0833333333333</v>
      </c>
      <c r="M77" s="28">
        <v>108.55</v>
      </c>
      <c r="N77" s="28">
        <v>106.7</v>
      </c>
      <c r="O77" s="39">
        <v>97150000</v>
      </c>
      <c r="P77" s="40">
        <v>5.9201918883558656E-2</v>
      </c>
    </row>
    <row r="78" spans="1:16" ht="12.75" customHeight="1">
      <c r="A78" s="28">
        <v>68</v>
      </c>
      <c r="B78" s="29" t="s">
        <v>86</v>
      </c>
      <c r="C78" s="30" t="s">
        <v>355</v>
      </c>
      <c r="D78" s="31">
        <v>44770</v>
      </c>
      <c r="E78" s="37">
        <v>108.25</v>
      </c>
      <c r="F78" s="37">
        <v>108.61666666666667</v>
      </c>
      <c r="G78" s="38">
        <v>106.53333333333335</v>
      </c>
      <c r="H78" s="38">
        <v>104.81666666666668</v>
      </c>
      <c r="I78" s="38">
        <v>102.73333333333335</v>
      </c>
      <c r="J78" s="38">
        <v>110.33333333333334</v>
      </c>
      <c r="K78" s="38">
        <v>112.41666666666666</v>
      </c>
      <c r="L78" s="38">
        <v>114.13333333333334</v>
      </c>
      <c r="M78" s="28">
        <v>110.7</v>
      </c>
      <c r="N78" s="28">
        <v>106.9</v>
      </c>
      <c r="O78" s="39">
        <v>15480400</v>
      </c>
      <c r="P78" s="40">
        <v>7.104194857916103E-3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44770</v>
      </c>
      <c r="E79" s="37">
        <v>141.80000000000001</v>
      </c>
      <c r="F79" s="37">
        <v>142.46666666666667</v>
      </c>
      <c r="G79" s="38">
        <v>140.13333333333333</v>
      </c>
      <c r="H79" s="38">
        <v>138.46666666666667</v>
      </c>
      <c r="I79" s="38">
        <v>136.13333333333333</v>
      </c>
      <c r="J79" s="38">
        <v>144.13333333333333</v>
      </c>
      <c r="K79" s="38">
        <v>146.46666666666664</v>
      </c>
      <c r="L79" s="38">
        <v>148.13333333333333</v>
      </c>
      <c r="M79" s="28">
        <v>144.80000000000001</v>
      </c>
      <c r="N79" s="28">
        <v>140.80000000000001</v>
      </c>
      <c r="O79" s="39">
        <v>31262500</v>
      </c>
      <c r="P79" s="40">
        <v>2.3976023976023976E-2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44770</v>
      </c>
      <c r="E80" s="37">
        <v>374.25</v>
      </c>
      <c r="F80" s="37">
        <v>376.40000000000003</v>
      </c>
      <c r="G80" s="38">
        <v>369.40000000000009</v>
      </c>
      <c r="H80" s="38">
        <v>364.55000000000007</v>
      </c>
      <c r="I80" s="38">
        <v>357.55000000000013</v>
      </c>
      <c r="J80" s="38">
        <v>381.25000000000006</v>
      </c>
      <c r="K80" s="38">
        <v>388.24999999999994</v>
      </c>
      <c r="L80" s="38">
        <v>393.1</v>
      </c>
      <c r="M80" s="28">
        <v>383.4</v>
      </c>
      <c r="N80" s="28">
        <v>371.55</v>
      </c>
      <c r="O80" s="39">
        <v>7702700</v>
      </c>
      <c r="P80" s="40">
        <v>3.6521200866604764E-2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44770</v>
      </c>
      <c r="E81" s="37">
        <v>35.25</v>
      </c>
      <c r="F81" s="37">
        <v>35.216666666666661</v>
      </c>
      <c r="G81" s="38">
        <v>34.833333333333321</v>
      </c>
      <c r="H81" s="38">
        <v>34.416666666666657</v>
      </c>
      <c r="I81" s="38">
        <v>34.033333333333317</v>
      </c>
      <c r="J81" s="38">
        <v>35.633333333333326</v>
      </c>
      <c r="K81" s="38">
        <v>36.016666666666666</v>
      </c>
      <c r="L81" s="38">
        <v>36.43333333333333</v>
      </c>
      <c r="M81" s="28">
        <v>35.6</v>
      </c>
      <c r="N81" s="28">
        <v>34.799999999999997</v>
      </c>
      <c r="O81" s="39">
        <v>114727500</v>
      </c>
      <c r="P81" s="40">
        <v>1.2912197059992053E-2</v>
      </c>
    </row>
    <row r="82" spans="1:16" ht="12.75" customHeight="1">
      <c r="A82" s="28">
        <v>72</v>
      </c>
      <c r="B82" s="29" t="s">
        <v>44</v>
      </c>
      <c r="C82" s="30" t="s">
        <v>370</v>
      </c>
      <c r="D82" s="31">
        <v>44770</v>
      </c>
      <c r="E82" s="37">
        <v>670.55</v>
      </c>
      <c r="F82" s="37">
        <v>670.16666666666663</v>
      </c>
      <c r="G82" s="38">
        <v>660.93333333333328</v>
      </c>
      <c r="H82" s="38">
        <v>651.31666666666661</v>
      </c>
      <c r="I82" s="38">
        <v>642.08333333333326</v>
      </c>
      <c r="J82" s="38">
        <v>679.7833333333333</v>
      </c>
      <c r="K82" s="38">
        <v>689.01666666666665</v>
      </c>
      <c r="L82" s="38">
        <v>698.63333333333333</v>
      </c>
      <c r="M82" s="28">
        <v>679.4</v>
      </c>
      <c r="N82" s="28">
        <v>660.55</v>
      </c>
      <c r="O82" s="39">
        <v>3719300</v>
      </c>
      <c r="P82" s="40">
        <v>-2.8852681602172438E-2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44770</v>
      </c>
      <c r="E83" s="37">
        <v>884.5</v>
      </c>
      <c r="F83" s="37">
        <v>879.75</v>
      </c>
      <c r="G83" s="38">
        <v>872.45</v>
      </c>
      <c r="H83" s="38">
        <v>860.40000000000009</v>
      </c>
      <c r="I83" s="38">
        <v>853.10000000000014</v>
      </c>
      <c r="J83" s="38">
        <v>891.8</v>
      </c>
      <c r="K83" s="38">
        <v>899.09999999999991</v>
      </c>
      <c r="L83" s="38">
        <v>911.14999999999986</v>
      </c>
      <c r="M83" s="28">
        <v>887.05</v>
      </c>
      <c r="N83" s="28">
        <v>867.7</v>
      </c>
      <c r="O83" s="39">
        <v>7153000</v>
      </c>
      <c r="P83" s="40">
        <v>1.1310617842499647E-2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44770</v>
      </c>
      <c r="E84" s="37">
        <v>1450.45</v>
      </c>
      <c r="F84" s="37">
        <v>1457.3</v>
      </c>
      <c r="G84" s="38">
        <v>1439.1499999999999</v>
      </c>
      <c r="H84" s="38">
        <v>1427.85</v>
      </c>
      <c r="I84" s="38">
        <v>1409.6999999999998</v>
      </c>
      <c r="J84" s="38">
        <v>1468.6</v>
      </c>
      <c r="K84" s="38">
        <v>1486.75</v>
      </c>
      <c r="L84" s="38">
        <v>1498.05</v>
      </c>
      <c r="M84" s="28">
        <v>1475.45</v>
      </c>
      <c r="N84" s="28">
        <v>1446</v>
      </c>
      <c r="O84" s="39">
        <v>3566875</v>
      </c>
      <c r="P84" s="40">
        <v>-1.5165111270638909E-2</v>
      </c>
    </row>
    <row r="85" spans="1:16" ht="12.75" customHeight="1">
      <c r="A85" s="28">
        <v>75</v>
      </c>
      <c r="B85" s="29" t="s">
        <v>47</v>
      </c>
      <c r="C85" s="238" t="s">
        <v>109</v>
      </c>
      <c r="D85" s="31">
        <v>44770</v>
      </c>
      <c r="E85" s="37">
        <v>303.7</v>
      </c>
      <c r="F85" s="37">
        <v>304.05</v>
      </c>
      <c r="G85" s="38">
        <v>297.85000000000002</v>
      </c>
      <c r="H85" s="38">
        <v>292</v>
      </c>
      <c r="I85" s="38">
        <v>285.8</v>
      </c>
      <c r="J85" s="38">
        <v>309.90000000000003</v>
      </c>
      <c r="K85" s="38">
        <v>316.09999999999997</v>
      </c>
      <c r="L85" s="38">
        <v>321.95000000000005</v>
      </c>
      <c r="M85" s="28">
        <v>310.25</v>
      </c>
      <c r="N85" s="28">
        <v>298.2</v>
      </c>
      <c r="O85" s="39">
        <v>11072000</v>
      </c>
      <c r="P85" s="40">
        <v>6.1795710650672485E-3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44770</v>
      </c>
      <c r="E86" s="37">
        <v>1524.1</v>
      </c>
      <c r="F86" s="37">
        <v>1505.2666666666667</v>
      </c>
      <c r="G86" s="38">
        <v>1477.1333333333332</v>
      </c>
      <c r="H86" s="38">
        <v>1430.1666666666665</v>
      </c>
      <c r="I86" s="38">
        <v>1402.0333333333331</v>
      </c>
      <c r="J86" s="38">
        <v>1552.2333333333333</v>
      </c>
      <c r="K86" s="38">
        <v>1580.366666666667</v>
      </c>
      <c r="L86" s="38">
        <v>1627.3333333333335</v>
      </c>
      <c r="M86" s="28">
        <v>1533.4</v>
      </c>
      <c r="N86" s="28">
        <v>1458.3</v>
      </c>
      <c r="O86" s="39">
        <v>14684625</v>
      </c>
      <c r="P86" s="40">
        <v>2.7486040946556767E-2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44770</v>
      </c>
      <c r="E87" s="37">
        <v>239.9</v>
      </c>
      <c r="F87" s="37">
        <v>237.46666666666667</v>
      </c>
      <c r="G87" s="38">
        <v>232.43333333333334</v>
      </c>
      <c r="H87" s="38">
        <v>224.96666666666667</v>
      </c>
      <c r="I87" s="38">
        <v>219.93333333333334</v>
      </c>
      <c r="J87" s="38">
        <v>244.93333333333334</v>
      </c>
      <c r="K87" s="38">
        <v>249.9666666666667</v>
      </c>
      <c r="L87" s="38">
        <v>257.43333333333334</v>
      </c>
      <c r="M87" s="28">
        <v>242.5</v>
      </c>
      <c r="N87" s="28">
        <v>230</v>
      </c>
      <c r="O87" s="39">
        <v>4037500</v>
      </c>
      <c r="P87" s="40">
        <v>4.8701298701298704E-2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44770</v>
      </c>
      <c r="E88" s="37">
        <v>448.65</v>
      </c>
      <c r="F88" s="37">
        <v>450.45</v>
      </c>
      <c r="G88" s="38">
        <v>443.54999999999995</v>
      </c>
      <c r="H88" s="38">
        <v>438.45</v>
      </c>
      <c r="I88" s="38">
        <v>431.54999999999995</v>
      </c>
      <c r="J88" s="38">
        <v>455.54999999999995</v>
      </c>
      <c r="K88" s="38">
        <v>462.44999999999993</v>
      </c>
      <c r="L88" s="38">
        <v>467.54999999999995</v>
      </c>
      <c r="M88" s="28">
        <v>457.35</v>
      </c>
      <c r="N88" s="28">
        <v>445.35</v>
      </c>
      <c r="O88" s="39">
        <v>4916250</v>
      </c>
      <c r="P88" s="40">
        <v>6.4411366711772666E-2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44770</v>
      </c>
      <c r="E89" s="37">
        <v>1869.75</v>
      </c>
      <c r="F89" s="37">
        <v>1877.9833333333333</v>
      </c>
      <c r="G89" s="38">
        <v>1852.7666666666667</v>
      </c>
      <c r="H89" s="38">
        <v>1835.7833333333333</v>
      </c>
      <c r="I89" s="38">
        <v>1810.5666666666666</v>
      </c>
      <c r="J89" s="38">
        <v>1894.9666666666667</v>
      </c>
      <c r="K89" s="38">
        <v>1920.1833333333334</v>
      </c>
      <c r="L89" s="38">
        <v>1937.1666666666667</v>
      </c>
      <c r="M89" s="28">
        <v>1903.2</v>
      </c>
      <c r="N89" s="28">
        <v>1861</v>
      </c>
      <c r="O89" s="39">
        <v>2420600</v>
      </c>
      <c r="P89" s="40">
        <v>-1.0485436893203883E-2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44770</v>
      </c>
      <c r="E90" s="37">
        <v>1225.4000000000001</v>
      </c>
      <c r="F90" s="37">
        <v>1233.7</v>
      </c>
      <c r="G90" s="38">
        <v>1209.7</v>
      </c>
      <c r="H90" s="38">
        <v>1194</v>
      </c>
      <c r="I90" s="38">
        <v>1170</v>
      </c>
      <c r="J90" s="38">
        <v>1249.4000000000001</v>
      </c>
      <c r="K90" s="38">
        <v>1273.4000000000001</v>
      </c>
      <c r="L90" s="38">
        <v>1289.1000000000001</v>
      </c>
      <c r="M90" s="28">
        <v>1257.7</v>
      </c>
      <c r="N90" s="28">
        <v>1218</v>
      </c>
      <c r="O90" s="39">
        <v>5933000</v>
      </c>
      <c r="P90" s="40">
        <v>-4.0898803750404139E-2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44770</v>
      </c>
      <c r="E91" s="37">
        <v>920.7</v>
      </c>
      <c r="F91" s="37">
        <v>920.76666666666677</v>
      </c>
      <c r="G91" s="38">
        <v>910.23333333333358</v>
      </c>
      <c r="H91" s="38">
        <v>899.76666666666677</v>
      </c>
      <c r="I91" s="38">
        <v>889.23333333333358</v>
      </c>
      <c r="J91" s="38">
        <v>931.23333333333358</v>
      </c>
      <c r="K91" s="38">
        <v>941.76666666666665</v>
      </c>
      <c r="L91" s="38">
        <v>952.23333333333358</v>
      </c>
      <c r="M91" s="28">
        <v>931.3</v>
      </c>
      <c r="N91" s="28">
        <v>910.3</v>
      </c>
      <c r="O91" s="39">
        <v>23890300</v>
      </c>
      <c r="P91" s="40">
        <v>1.7288145697338223E-2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44770</v>
      </c>
      <c r="E92" s="37">
        <v>2293.8000000000002</v>
      </c>
      <c r="F92" s="37">
        <v>2280.9333333333334</v>
      </c>
      <c r="G92" s="38">
        <v>2261.8666666666668</v>
      </c>
      <c r="H92" s="38">
        <v>2229.9333333333334</v>
      </c>
      <c r="I92" s="38">
        <v>2210.8666666666668</v>
      </c>
      <c r="J92" s="38">
        <v>2312.8666666666668</v>
      </c>
      <c r="K92" s="38">
        <v>2331.9333333333334</v>
      </c>
      <c r="L92" s="38">
        <v>2363.8666666666668</v>
      </c>
      <c r="M92" s="28">
        <v>2300</v>
      </c>
      <c r="N92" s="28">
        <v>2249</v>
      </c>
      <c r="O92" s="39">
        <v>23409000</v>
      </c>
      <c r="P92" s="40">
        <v>-9.0673575129533671E-3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44770</v>
      </c>
      <c r="E93" s="37">
        <v>1897.2</v>
      </c>
      <c r="F93" s="37">
        <v>1898.6833333333334</v>
      </c>
      <c r="G93" s="38">
        <v>1867.3166666666668</v>
      </c>
      <c r="H93" s="38">
        <v>1837.4333333333334</v>
      </c>
      <c r="I93" s="38">
        <v>1806.0666666666668</v>
      </c>
      <c r="J93" s="38">
        <v>1928.5666666666668</v>
      </c>
      <c r="K93" s="38">
        <v>1959.9333333333336</v>
      </c>
      <c r="L93" s="38">
        <v>1989.8166666666668</v>
      </c>
      <c r="M93" s="28">
        <v>1930.05</v>
      </c>
      <c r="N93" s="28">
        <v>1868.8</v>
      </c>
      <c r="O93" s="39">
        <v>3033000</v>
      </c>
      <c r="P93" s="40">
        <v>0.11614042835062928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44770</v>
      </c>
      <c r="E94" s="37">
        <v>1393.95</v>
      </c>
      <c r="F94" s="37">
        <v>1386.0666666666666</v>
      </c>
      <c r="G94" s="38">
        <v>1373.6333333333332</v>
      </c>
      <c r="H94" s="38">
        <v>1353.3166666666666</v>
      </c>
      <c r="I94" s="38">
        <v>1340.8833333333332</v>
      </c>
      <c r="J94" s="38">
        <v>1406.3833333333332</v>
      </c>
      <c r="K94" s="38">
        <v>1418.8166666666666</v>
      </c>
      <c r="L94" s="38">
        <v>1439.1333333333332</v>
      </c>
      <c r="M94" s="28">
        <v>1398.5</v>
      </c>
      <c r="N94" s="28">
        <v>1365.75</v>
      </c>
      <c r="O94" s="39">
        <v>65346600</v>
      </c>
      <c r="P94" s="40">
        <v>3.4821537443168953E-2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44770</v>
      </c>
      <c r="E95" s="37">
        <v>535.65</v>
      </c>
      <c r="F95" s="37">
        <v>534.15</v>
      </c>
      <c r="G95" s="38">
        <v>530.79999999999995</v>
      </c>
      <c r="H95" s="38">
        <v>525.94999999999993</v>
      </c>
      <c r="I95" s="38">
        <v>522.59999999999991</v>
      </c>
      <c r="J95" s="38">
        <v>539</v>
      </c>
      <c r="K95" s="38">
        <v>542.35000000000014</v>
      </c>
      <c r="L95" s="38">
        <v>547.20000000000005</v>
      </c>
      <c r="M95" s="28">
        <v>537.5</v>
      </c>
      <c r="N95" s="28">
        <v>529.29999999999995</v>
      </c>
      <c r="O95" s="39">
        <v>29222600</v>
      </c>
      <c r="P95" s="40">
        <v>-3.522661243463103E-2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44770</v>
      </c>
      <c r="E96" s="37">
        <v>2835.8</v>
      </c>
      <c r="F96" s="37">
        <v>2832.3500000000004</v>
      </c>
      <c r="G96" s="38">
        <v>2810.8000000000006</v>
      </c>
      <c r="H96" s="38">
        <v>2785.8</v>
      </c>
      <c r="I96" s="38">
        <v>2764.2500000000005</v>
      </c>
      <c r="J96" s="38">
        <v>2857.3500000000008</v>
      </c>
      <c r="K96" s="38">
        <v>2878.9</v>
      </c>
      <c r="L96" s="38">
        <v>2903.900000000001</v>
      </c>
      <c r="M96" s="28">
        <v>2853.9</v>
      </c>
      <c r="N96" s="28">
        <v>2807.35</v>
      </c>
      <c r="O96" s="39">
        <v>4058400</v>
      </c>
      <c r="P96" s="40">
        <v>-4.6354204988595391E-3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44770</v>
      </c>
      <c r="E97" s="37">
        <v>380.8</v>
      </c>
      <c r="F97" s="37">
        <v>379.73333333333335</v>
      </c>
      <c r="G97" s="38">
        <v>377.56666666666672</v>
      </c>
      <c r="H97" s="38">
        <v>374.33333333333337</v>
      </c>
      <c r="I97" s="38">
        <v>372.16666666666674</v>
      </c>
      <c r="J97" s="38">
        <v>382.9666666666667</v>
      </c>
      <c r="K97" s="38">
        <v>385.13333333333333</v>
      </c>
      <c r="L97" s="38">
        <v>388.36666666666667</v>
      </c>
      <c r="M97" s="28">
        <v>381.9</v>
      </c>
      <c r="N97" s="28">
        <v>376.5</v>
      </c>
      <c r="O97" s="39">
        <v>41611100</v>
      </c>
      <c r="P97" s="40">
        <v>8.5986763249778515E-3</v>
      </c>
    </row>
    <row r="98" spans="1:16" ht="12.75" customHeight="1">
      <c r="A98" s="28">
        <v>88</v>
      </c>
      <c r="B98" s="29" t="s">
        <v>119</v>
      </c>
      <c r="C98" s="30" t="s">
        <v>380</v>
      </c>
      <c r="D98" s="31">
        <v>44770</v>
      </c>
      <c r="E98" s="37">
        <v>95.85</v>
      </c>
      <c r="F98" s="37">
        <v>95.8</v>
      </c>
      <c r="G98" s="38">
        <v>94.3</v>
      </c>
      <c r="H98" s="38">
        <v>92.75</v>
      </c>
      <c r="I98" s="38">
        <v>91.25</v>
      </c>
      <c r="J98" s="38">
        <v>97.35</v>
      </c>
      <c r="K98" s="38">
        <v>98.85</v>
      </c>
      <c r="L98" s="38">
        <v>100.39999999999999</v>
      </c>
      <c r="M98" s="28">
        <v>97.3</v>
      </c>
      <c r="N98" s="28">
        <v>94.25</v>
      </c>
      <c r="O98" s="39">
        <v>16180900</v>
      </c>
      <c r="P98" s="40">
        <v>2.4782135076252723E-2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44770</v>
      </c>
      <c r="E99" s="37">
        <v>234.65</v>
      </c>
      <c r="F99" s="37">
        <v>235.81666666666669</v>
      </c>
      <c r="G99" s="38">
        <v>232.03333333333339</v>
      </c>
      <c r="H99" s="38">
        <v>229.41666666666669</v>
      </c>
      <c r="I99" s="38">
        <v>225.63333333333338</v>
      </c>
      <c r="J99" s="38">
        <v>238.43333333333339</v>
      </c>
      <c r="K99" s="38">
        <v>242.2166666666667</v>
      </c>
      <c r="L99" s="38">
        <v>244.8333333333334</v>
      </c>
      <c r="M99" s="28">
        <v>239.6</v>
      </c>
      <c r="N99" s="28">
        <v>233.2</v>
      </c>
      <c r="O99" s="39">
        <v>24426900</v>
      </c>
      <c r="P99" s="40">
        <v>3.7857060915452566E-2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44770</v>
      </c>
      <c r="E100" s="37">
        <v>2637.6</v>
      </c>
      <c r="F100" s="37">
        <v>2629.8333333333335</v>
      </c>
      <c r="G100" s="38">
        <v>2619.0166666666669</v>
      </c>
      <c r="H100" s="38">
        <v>2600.4333333333334</v>
      </c>
      <c r="I100" s="38">
        <v>2589.6166666666668</v>
      </c>
      <c r="J100" s="38">
        <v>2648.416666666667</v>
      </c>
      <c r="K100" s="38">
        <v>2659.2333333333336</v>
      </c>
      <c r="L100" s="38">
        <v>2677.8166666666671</v>
      </c>
      <c r="M100" s="28">
        <v>2640.65</v>
      </c>
      <c r="N100" s="28">
        <v>2611.25</v>
      </c>
      <c r="O100" s="39">
        <v>12290400</v>
      </c>
      <c r="P100" s="40">
        <v>-3.7270291864454574E-2</v>
      </c>
    </row>
    <row r="101" spans="1:16" ht="12.75" customHeight="1">
      <c r="A101" s="28">
        <v>91</v>
      </c>
      <c r="B101" s="29" t="s">
        <v>44</v>
      </c>
      <c r="C101" s="30" t="s">
        <v>381</v>
      </c>
      <c r="D101" s="31">
        <v>44770</v>
      </c>
      <c r="E101" s="37">
        <v>39338</v>
      </c>
      <c r="F101" s="37">
        <v>39054.733333333337</v>
      </c>
      <c r="G101" s="38">
        <v>38645.116666666676</v>
      </c>
      <c r="H101" s="38">
        <v>37952.233333333337</v>
      </c>
      <c r="I101" s="38">
        <v>37542.616666666676</v>
      </c>
      <c r="J101" s="38">
        <v>39747.616666666676</v>
      </c>
      <c r="K101" s="38">
        <v>40157.233333333344</v>
      </c>
      <c r="L101" s="38">
        <v>40850.116666666676</v>
      </c>
      <c r="M101" s="28">
        <v>39464.35</v>
      </c>
      <c r="N101" s="28">
        <v>38361.85</v>
      </c>
      <c r="O101" s="39">
        <v>21705</v>
      </c>
      <c r="P101" s="40">
        <v>-8.2248115147361203E-3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44770</v>
      </c>
      <c r="E102" s="37">
        <v>100.55</v>
      </c>
      <c r="F102" s="37">
        <v>101.13333333333333</v>
      </c>
      <c r="G102" s="38">
        <v>98.816666666666649</v>
      </c>
      <c r="H102" s="38">
        <v>97.083333333333329</v>
      </c>
      <c r="I102" s="38">
        <v>94.766666666666652</v>
      </c>
      <c r="J102" s="38">
        <v>102.86666666666665</v>
      </c>
      <c r="K102" s="38">
        <v>105.18333333333331</v>
      </c>
      <c r="L102" s="38">
        <v>106.91666666666664</v>
      </c>
      <c r="M102" s="28">
        <v>103.45</v>
      </c>
      <c r="N102" s="28">
        <v>99.4</v>
      </c>
      <c r="O102" s="39">
        <v>49052000</v>
      </c>
      <c r="P102" s="40">
        <v>0.18403012455344211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44770</v>
      </c>
      <c r="E103" s="37">
        <v>801.25</v>
      </c>
      <c r="F103" s="37">
        <v>798.33333333333337</v>
      </c>
      <c r="G103" s="38">
        <v>792.26666666666677</v>
      </c>
      <c r="H103" s="38">
        <v>783.28333333333342</v>
      </c>
      <c r="I103" s="38">
        <v>777.21666666666681</v>
      </c>
      <c r="J103" s="38">
        <v>807.31666666666672</v>
      </c>
      <c r="K103" s="38">
        <v>813.38333333333333</v>
      </c>
      <c r="L103" s="38">
        <v>822.36666666666667</v>
      </c>
      <c r="M103" s="28">
        <v>804.4</v>
      </c>
      <c r="N103" s="28">
        <v>789.35</v>
      </c>
      <c r="O103" s="39">
        <v>79072125</v>
      </c>
      <c r="P103" s="40">
        <v>3.8270853266069409E-4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44770</v>
      </c>
      <c r="E104" s="37">
        <v>1212.2</v>
      </c>
      <c r="F104" s="37">
        <v>1214.5000000000002</v>
      </c>
      <c r="G104" s="38">
        <v>1196.8500000000004</v>
      </c>
      <c r="H104" s="38">
        <v>1181.5000000000002</v>
      </c>
      <c r="I104" s="38">
        <v>1163.8500000000004</v>
      </c>
      <c r="J104" s="38">
        <v>1229.8500000000004</v>
      </c>
      <c r="K104" s="38">
        <v>1247.5000000000005</v>
      </c>
      <c r="L104" s="38">
        <v>1262.8500000000004</v>
      </c>
      <c r="M104" s="28">
        <v>1232.1500000000001</v>
      </c>
      <c r="N104" s="28">
        <v>1199.1500000000001</v>
      </c>
      <c r="O104" s="39">
        <v>3383425</v>
      </c>
      <c r="P104" s="40">
        <v>3.9092055485498113E-3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44770</v>
      </c>
      <c r="E105" s="37">
        <v>532</v>
      </c>
      <c r="F105" s="37">
        <v>530.61666666666667</v>
      </c>
      <c r="G105" s="38">
        <v>526.38333333333333</v>
      </c>
      <c r="H105" s="38">
        <v>520.76666666666665</v>
      </c>
      <c r="I105" s="38">
        <v>516.5333333333333</v>
      </c>
      <c r="J105" s="38">
        <v>536.23333333333335</v>
      </c>
      <c r="K105" s="38">
        <v>540.4666666666667</v>
      </c>
      <c r="L105" s="38">
        <v>546.08333333333337</v>
      </c>
      <c r="M105" s="28">
        <v>534.85</v>
      </c>
      <c r="N105" s="28">
        <v>525</v>
      </c>
      <c r="O105" s="39">
        <v>6369000</v>
      </c>
      <c r="P105" s="40">
        <v>-2.4132383360147093E-2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44770</v>
      </c>
      <c r="E106" s="37">
        <v>8.9499999999999993</v>
      </c>
      <c r="F106" s="37">
        <v>8.9833333333333325</v>
      </c>
      <c r="G106" s="38">
        <v>8.8666666666666654</v>
      </c>
      <c r="H106" s="38">
        <v>8.7833333333333332</v>
      </c>
      <c r="I106" s="38">
        <v>8.6666666666666661</v>
      </c>
      <c r="J106" s="38">
        <v>9.0666666666666647</v>
      </c>
      <c r="K106" s="38">
        <v>9.1833333333333318</v>
      </c>
      <c r="L106" s="38">
        <v>9.2666666666666639</v>
      </c>
      <c r="M106" s="28">
        <v>9.1</v>
      </c>
      <c r="N106" s="28">
        <v>8.9</v>
      </c>
      <c r="O106" s="39">
        <v>630630000</v>
      </c>
      <c r="P106" s="40">
        <v>2.3982723346215047E-2</v>
      </c>
    </row>
    <row r="107" spans="1:16" ht="12.75" customHeight="1">
      <c r="A107" s="28">
        <v>97</v>
      </c>
      <c r="B107" s="29" t="s">
        <v>63</v>
      </c>
      <c r="C107" s="30" t="s">
        <v>385</v>
      </c>
      <c r="D107" s="31">
        <v>44770</v>
      </c>
      <c r="E107" s="37">
        <v>55.65</v>
      </c>
      <c r="F107" s="37">
        <v>55.266666666666673</v>
      </c>
      <c r="G107" s="38">
        <v>54.633333333333347</v>
      </c>
      <c r="H107" s="38">
        <v>53.616666666666674</v>
      </c>
      <c r="I107" s="38">
        <v>52.983333333333348</v>
      </c>
      <c r="J107" s="38">
        <v>56.283333333333346</v>
      </c>
      <c r="K107" s="38">
        <v>56.916666666666671</v>
      </c>
      <c r="L107" s="38">
        <v>57.933333333333344</v>
      </c>
      <c r="M107" s="28">
        <v>55.9</v>
      </c>
      <c r="N107" s="28">
        <v>54.25</v>
      </c>
      <c r="O107" s="39">
        <v>110070000</v>
      </c>
      <c r="P107" s="40">
        <v>8.1516761311595538E-3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44770</v>
      </c>
      <c r="E108" s="37">
        <v>35.75</v>
      </c>
      <c r="F108" s="37">
        <v>35.800000000000004</v>
      </c>
      <c r="G108" s="38">
        <v>35.400000000000006</v>
      </c>
      <c r="H108" s="38">
        <v>35.050000000000004</v>
      </c>
      <c r="I108" s="38">
        <v>34.650000000000006</v>
      </c>
      <c r="J108" s="38">
        <v>36.150000000000006</v>
      </c>
      <c r="K108" s="38">
        <v>36.549999999999997</v>
      </c>
      <c r="L108" s="38">
        <v>36.900000000000006</v>
      </c>
      <c r="M108" s="28">
        <v>36.200000000000003</v>
      </c>
      <c r="N108" s="28">
        <v>35.450000000000003</v>
      </c>
      <c r="O108" s="39">
        <v>281745000</v>
      </c>
      <c r="P108" s="40">
        <v>2.7797537619699043E-2</v>
      </c>
    </row>
    <row r="109" spans="1:16" ht="12.75" customHeight="1">
      <c r="A109" s="28">
        <v>99</v>
      </c>
      <c r="B109" s="29" t="s">
        <v>44</v>
      </c>
      <c r="C109" s="30" t="s">
        <v>395</v>
      </c>
      <c r="D109" s="31">
        <v>44770</v>
      </c>
      <c r="E109" s="37">
        <v>161.15</v>
      </c>
      <c r="F109" s="37">
        <v>162.15</v>
      </c>
      <c r="G109" s="38">
        <v>159.45000000000002</v>
      </c>
      <c r="H109" s="38">
        <v>157.75</v>
      </c>
      <c r="I109" s="38">
        <v>155.05000000000001</v>
      </c>
      <c r="J109" s="38">
        <v>163.85000000000002</v>
      </c>
      <c r="K109" s="38">
        <v>166.55</v>
      </c>
      <c r="L109" s="38">
        <v>168.25000000000003</v>
      </c>
      <c r="M109" s="28">
        <v>164.85</v>
      </c>
      <c r="N109" s="28">
        <v>160.44999999999999</v>
      </c>
      <c r="O109" s="39">
        <v>65096250</v>
      </c>
      <c r="P109" s="40">
        <v>2.552135641283157E-2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44770</v>
      </c>
      <c r="E110" s="37">
        <v>369.5</v>
      </c>
      <c r="F110" s="37">
        <v>370.95</v>
      </c>
      <c r="G110" s="38">
        <v>365.09999999999997</v>
      </c>
      <c r="H110" s="38">
        <v>360.7</v>
      </c>
      <c r="I110" s="38">
        <v>354.84999999999997</v>
      </c>
      <c r="J110" s="38">
        <v>375.34999999999997</v>
      </c>
      <c r="K110" s="38">
        <v>381.2</v>
      </c>
      <c r="L110" s="38">
        <v>385.59999999999997</v>
      </c>
      <c r="M110" s="28">
        <v>376.8</v>
      </c>
      <c r="N110" s="28">
        <v>366.55</v>
      </c>
      <c r="O110" s="39">
        <v>12507000</v>
      </c>
      <c r="P110" s="40">
        <v>5.5098016471407031E-2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44770</v>
      </c>
      <c r="E111" s="37">
        <v>253.05</v>
      </c>
      <c r="F111" s="37">
        <v>252.60000000000002</v>
      </c>
      <c r="G111" s="38">
        <v>250.55000000000004</v>
      </c>
      <c r="H111" s="38">
        <v>248.05</v>
      </c>
      <c r="I111" s="38">
        <v>246.00000000000003</v>
      </c>
      <c r="J111" s="38">
        <v>255.10000000000005</v>
      </c>
      <c r="K111" s="38">
        <v>257.14999999999998</v>
      </c>
      <c r="L111" s="38">
        <v>259.65000000000009</v>
      </c>
      <c r="M111" s="28">
        <v>254.65</v>
      </c>
      <c r="N111" s="28">
        <v>250.1</v>
      </c>
      <c r="O111" s="39">
        <v>23524678</v>
      </c>
      <c r="P111" s="40">
        <v>8.2744354421651432E-3</v>
      </c>
    </row>
    <row r="112" spans="1:16" ht="12.75" customHeight="1">
      <c r="A112" s="28">
        <v>102</v>
      </c>
      <c r="B112" s="29" t="s">
        <v>42</v>
      </c>
      <c r="C112" s="30" t="s">
        <v>392</v>
      </c>
      <c r="D112" s="31">
        <v>44770</v>
      </c>
      <c r="E112" s="37">
        <v>187.75</v>
      </c>
      <c r="F112" s="37">
        <v>185.36666666666667</v>
      </c>
      <c r="G112" s="38">
        <v>181.18333333333334</v>
      </c>
      <c r="H112" s="38">
        <v>174.61666666666667</v>
      </c>
      <c r="I112" s="38">
        <v>170.43333333333334</v>
      </c>
      <c r="J112" s="38">
        <v>191.93333333333334</v>
      </c>
      <c r="K112" s="38">
        <v>196.11666666666667</v>
      </c>
      <c r="L112" s="38">
        <v>202.68333333333334</v>
      </c>
      <c r="M112" s="28">
        <v>189.55</v>
      </c>
      <c r="N112" s="28">
        <v>178.8</v>
      </c>
      <c r="O112" s="39">
        <v>13029700</v>
      </c>
      <c r="P112" s="40">
        <v>0.11433531746031746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44770</v>
      </c>
      <c r="E113" s="37">
        <v>4063.2</v>
      </c>
      <c r="F113" s="37">
        <v>4095.0166666666664</v>
      </c>
      <c r="G113" s="38">
        <v>4007.1333333333332</v>
      </c>
      <c r="H113" s="38">
        <v>3951.0666666666666</v>
      </c>
      <c r="I113" s="38">
        <v>3863.1833333333334</v>
      </c>
      <c r="J113" s="38">
        <v>4151.083333333333</v>
      </c>
      <c r="K113" s="38">
        <v>4238.9666666666662</v>
      </c>
      <c r="L113" s="38">
        <v>4295.0333333333328</v>
      </c>
      <c r="M113" s="28">
        <v>4182.8999999999996</v>
      </c>
      <c r="N113" s="28">
        <v>4038.95</v>
      </c>
      <c r="O113" s="39">
        <v>427800</v>
      </c>
      <c r="P113" s="40">
        <v>0.12771846579675761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44770</v>
      </c>
      <c r="E114" s="37">
        <v>1818.15</v>
      </c>
      <c r="F114" s="37">
        <v>1819.8666666666668</v>
      </c>
      <c r="G114" s="38">
        <v>1803.1333333333337</v>
      </c>
      <c r="H114" s="38">
        <v>1788.1166666666668</v>
      </c>
      <c r="I114" s="38">
        <v>1771.3833333333337</v>
      </c>
      <c r="J114" s="38">
        <v>1834.8833333333337</v>
      </c>
      <c r="K114" s="38">
        <v>1851.6166666666668</v>
      </c>
      <c r="L114" s="38">
        <v>1866.6333333333337</v>
      </c>
      <c r="M114" s="28">
        <v>1836.6</v>
      </c>
      <c r="N114" s="28">
        <v>1804.85</v>
      </c>
      <c r="O114" s="39">
        <v>3097500</v>
      </c>
      <c r="P114" s="40">
        <v>-1.0920586263052017E-2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44770</v>
      </c>
      <c r="E115" s="37">
        <v>942.45</v>
      </c>
      <c r="F115" s="37">
        <v>945.76666666666677</v>
      </c>
      <c r="G115" s="38">
        <v>935.53333333333353</v>
      </c>
      <c r="H115" s="38">
        <v>928.61666666666679</v>
      </c>
      <c r="I115" s="38">
        <v>918.38333333333355</v>
      </c>
      <c r="J115" s="38">
        <v>952.68333333333351</v>
      </c>
      <c r="K115" s="38">
        <v>962.91666666666686</v>
      </c>
      <c r="L115" s="38">
        <v>969.83333333333348</v>
      </c>
      <c r="M115" s="28">
        <v>956</v>
      </c>
      <c r="N115" s="28">
        <v>938.85</v>
      </c>
      <c r="O115" s="39">
        <v>28676700</v>
      </c>
      <c r="P115" s="40">
        <v>-3.0753787187442965E-2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44770</v>
      </c>
      <c r="E116" s="37">
        <v>223.4</v>
      </c>
      <c r="F116" s="37">
        <v>222.83333333333334</v>
      </c>
      <c r="G116" s="38">
        <v>220.41666666666669</v>
      </c>
      <c r="H116" s="38">
        <v>217.43333333333334</v>
      </c>
      <c r="I116" s="38">
        <v>215.01666666666668</v>
      </c>
      <c r="J116" s="38">
        <v>225.81666666666669</v>
      </c>
      <c r="K116" s="38">
        <v>228.23333333333338</v>
      </c>
      <c r="L116" s="38">
        <v>231.2166666666667</v>
      </c>
      <c r="M116" s="28">
        <v>225.25</v>
      </c>
      <c r="N116" s="28">
        <v>219.85</v>
      </c>
      <c r="O116" s="39">
        <v>15229200</v>
      </c>
      <c r="P116" s="40">
        <v>2.5645860833490478E-2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44770</v>
      </c>
      <c r="E117" s="37">
        <v>1504.55</v>
      </c>
      <c r="F117" s="37">
        <v>1511.1000000000001</v>
      </c>
      <c r="G117" s="38">
        <v>1484.1500000000003</v>
      </c>
      <c r="H117" s="38">
        <v>1463.7500000000002</v>
      </c>
      <c r="I117" s="38">
        <v>1436.8000000000004</v>
      </c>
      <c r="J117" s="38">
        <v>1531.5000000000002</v>
      </c>
      <c r="K117" s="38">
        <v>1558.45</v>
      </c>
      <c r="L117" s="38">
        <v>1578.8500000000001</v>
      </c>
      <c r="M117" s="28">
        <v>1538.05</v>
      </c>
      <c r="N117" s="28">
        <v>1490.7</v>
      </c>
      <c r="O117" s="39">
        <v>38692200</v>
      </c>
      <c r="P117" s="40">
        <v>3.5345305087058784E-2</v>
      </c>
    </row>
    <row r="118" spans="1:16" ht="12.75" customHeight="1">
      <c r="A118" s="28">
        <v>108</v>
      </c>
      <c r="B118" s="29" t="s">
        <v>86</v>
      </c>
      <c r="C118" s="30" t="s">
        <v>401</v>
      </c>
      <c r="D118" s="31">
        <v>44770</v>
      </c>
      <c r="E118" s="37">
        <v>691.3</v>
      </c>
      <c r="F118" s="37">
        <v>697.23333333333323</v>
      </c>
      <c r="G118" s="38">
        <v>680.11666666666645</v>
      </c>
      <c r="H118" s="38">
        <v>668.93333333333317</v>
      </c>
      <c r="I118" s="38">
        <v>651.81666666666638</v>
      </c>
      <c r="J118" s="38">
        <v>708.41666666666652</v>
      </c>
      <c r="K118" s="38">
        <v>725.5333333333333</v>
      </c>
      <c r="L118" s="38">
        <v>736.71666666666658</v>
      </c>
      <c r="M118" s="28">
        <v>714.35</v>
      </c>
      <c r="N118" s="28">
        <v>686.05</v>
      </c>
      <c r="O118" s="39">
        <v>1057500</v>
      </c>
      <c r="P118" s="40">
        <v>-2.6915113871635612E-2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44770</v>
      </c>
      <c r="E119" s="37">
        <v>72.25</v>
      </c>
      <c r="F119" s="37">
        <v>72.483333333333334</v>
      </c>
      <c r="G119" s="38">
        <v>71.766666666666666</v>
      </c>
      <c r="H119" s="38">
        <v>71.283333333333331</v>
      </c>
      <c r="I119" s="38">
        <v>70.566666666666663</v>
      </c>
      <c r="J119" s="38">
        <v>72.966666666666669</v>
      </c>
      <c r="K119" s="38">
        <v>73.683333333333337</v>
      </c>
      <c r="L119" s="38">
        <v>74.166666666666671</v>
      </c>
      <c r="M119" s="28">
        <v>73.2</v>
      </c>
      <c r="N119" s="28">
        <v>72</v>
      </c>
      <c r="O119" s="39">
        <v>83206500</v>
      </c>
      <c r="P119" s="40">
        <v>2.7023851486311832E-3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44770</v>
      </c>
      <c r="E120" s="37">
        <v>984.05</v>
      </c>
      <c r="F120" s="37">
        <v>988.5333333333333</v>
      </c>
      <c r="G120" s="38">
        <v>976.56666666666661</v>
      </c>
      <c r="H120" s="38">
        <v>969.08333333333326</v>
      </c>
      <c r="I120" s="38">
        <v>957.11666666666656</v>
      </c>
      <c r="J120" s="38">
        <v>996.01666666666665</v>
      </c>
      <c r="K120" s="38">
        <v>1007.9833333333333</v>
      </c>
      <c r="L120" s="38">
        <v>1015.4666666666667</v>
      </c>
      <c r="M120" s="28">
        <v>1000.5</v>
      </c>
      <c r="N120" s="28">
        <v>981.05</v>
      </c>
      <c r="O120" s="39">
        <v>897650</v>
      </c>
      <c r="P120" s="40">
        <v>-3.9638386648122394E-2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44770</v>
      </c>
      <c r="E121" s="37">
        <v>608.29999999999995</v>
      </c>
      <c r="F121" s="37">
        <v>605.33333333333337</v>
      </c>
      <c r="G121" s="38">
        <v>595.16666666666674</v>
      </c>
      <c r="H121" s="38">
        <v>582.03333333333342</v>
      </c>
      <c r="I121" s="38">
        <v>571.86666666666679</v>
      </c>
      <c r="J121" s="38">
        <v>618.4666666666667</v>
      </c>
      <c r="K121" s="38">
        <v>628.63333333333344</v>
      </c>
      <c r="L121" s="38">
        <v>641.76666666666665</v>
      </c>
      <c r="M121" s="28">
        <v>615.5</v>
      </c>
      <c r="N121" s="28">
        <v>592.20000000000005</v>
      </c>
      <c r="O121" s="39">
        <v>14195125</v>
      </c>
      <c r="P121" s="40">
        <v>1.4698523892919689E-2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44770</v>
      </c>
      <c r="E122" s="37">
        <v>300.8</v>
      </c>
      <c r="F122" s="37">
        <v>300.58333333333331</v>
      </c>
      <c r="G122" s="38">
        <v>298.36666666666662</v>
      </c>
      <c r="H122" s="38">
        <v>295.93333333333328</v>
      </c>
      <c r="I122" s="38">
        <v>293.71666666666658</v>
      </c>
      <c r="J122" s="38">
        <v>303.01666666666665</v>
      </c>
      <c r="K122" s="38">
        <v>305.23333333333335</v>
      </c>
      <c r="L122" s="38">
        <v>307.66666666666669</v>
      </c>
      <c r="M122" s="28">
        <v>302.8</v>
      </c>
      <c r="N122" s="28">
        <v>298.14999999999998</v>
      </c>
      <c r="O122" s="39">
        <v>100054400</v>
      </c>
      <c r="P122" s="40">
        <v>1.4569407489129729E-2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44770</v>
      </c>
      <c r="E123" s="37">
        <v>360.85</v>
      </c>
      <c r="F123" s="37">
        <v>361.90000000000003</v>
      </c>
      <c r="G123" s="38">
        <v>355.80000000000007</v>
      </c>
      <c r="H123" s="38">
        <v>350.75000000000006</v>
      </c>
      <c r="I123" s="38">
        <v>344.65000000000009</v>
      </c>
      <c r="J123" s="38">
        <v>366.95000000000005</v>
      </c>
      <c r="K123" s="38">
        <v>373.05000000000007</v>
      </c>
      <c r="L123" s="38">
        <v>378.1</v>
      </c>
      <c r="M123" s="28">
        <v>368</v>
      </c>
      <c r="N123" s="28">
        <v>356.85</v>
      </c>
      <c r="O123" s="39">
        <v>37206250</v>
      </c>
      <c r="P123" s="40">
        <v>-1.6795431642593214E-4</v>
      </c>
    </row>
    <row r="124" spans="1:16" ht="12.75" customHeight="1">
      <c r="A124" s="28">
        <v>114</v>
      </c>
      <c r="B124" s="29" t="s">
        <v>42</v>
      </c>
      <c r="C124" s="30" t="s">
        <v>403</v>
      </c>
      <c r="D124" s="31">
        <v>44770</v>
      </c>
      <c r="E124" s="37">
        <v>2340.1999999999998</v>
      </c>
      <c r="F124" s="37">
        <v>2323.0666666666666</v>
      </c>
      <c r="G124" s="38">
        <v>2272.1333333333332</v>
      </c>
      <c r="H124" s="38">
        <v>2204.0666666666666</v>
      </c>
      <c r="I124" s="38">
        <v>2153.1333333333332</v>
      </c>
      <c r="J124" s="38">
        <v>2391.1333333333332</v>
      </c>
      <c r="K124" s="38">
        <v>2442.0666666666666</v>
      </c>
      <c r="L124" s="38">
        <v>2510.1333333333332</v>
      </c>
      <c r="M124" s="28">
        <v>2374</v>
      </c>
      <c r="N124" s="28">
        <v>2255</v>
      </c>
      <c r="O124" s="39">
        <v>638750</v>
      </c>
      <c r="P124" s="40">
        <v>0.12209046991655688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44770</v>
      </c>
      <c r="E125" s="37">
        <v>583.15</v>
      </c>
      <c r="F125" s="37">
        <v>584.63333333333333</v>
      </c>
      <c r="G125" s="38">
        <v>576.66666666666663</v>
      </c>
      <c r="H125" s="38">
        <v>570.18333333333328</v>
      </c>
      <c r="I125" s="38">
        <v>562.21666666666658</v>
      </c>
      <c r="J125" s="38">
        <v>591.11666666666667</v>
      </c>
      <c r="K125" s="38">
        <v>599.08333333333337</v>
      </c>
      <c r="L125" s="38">
        <v>605.56666666666672</v>
      </c>
      <c r="M125" s="28">
        <v>592.6</v>
      </c>
      <c r="N125" s="28">
        <v>578.15</v>
      </c>
      <c r="O125" s="39">
        <v>49331700</v>
      </c>
      <c r="P125" s="40">
        <v>-9.4603019706703539E-3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44770</v>
      </c>
      <c r="E126" s="37">
        <v>582.29999999999995</v>
      </c>
      <c r="F126" s="37">
        <v>581.34999999999991</v>
      </c>
      <c r="G126" s="38">
        <v>575.79999999999984</v>
      </c>
      <c r="H126" s="38">
        <v>569.29999999999995</v>
      </c>
      <c r="I126" s="38">
        <v>563.74999999999989</v>
      </c>
      <c r="J126" s="38">
        <v>587.8499999999998</v>
      </c>
      <c r="K126" s="38">
        <v>593.4</v>
      </c>
      <c r="L126" s="38">
        <v>599.89999999999975</v>
      </c>
      <c r="M126" s="28">
        <v>586.9</v>
      </c>
      <c r="N126" s="28">
        <v>574.85</v>
      </c>
      <c r="O126" s="39">
        <v>9608750</v>
      </c>
      <c r="P126" s="40">
        <v>4.8366013071895423E-3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44770</v>
      </c>
      <c r="E127" s="37">
        <v>1828</v>
      </c>
      <c r="F127" s="37">
        <v>1818.9333333333334</v>
      </c>
      <c r="G127" s="38">
        <v>1794.0666666666668</v>
      </c>
      <c r="H127" s="38">
        <v>1760.1333333333334</v>
      </c>
      <c r="I127" s="38">
        <v>1735.2666666666669</v>
      </c>
      <c r="J127" s="38">
        <v>1852.8666666666668</v>
      </c>
      <c r="K127" s="38">
        <v>1877.7333333333336</v>
      </c>
      <c r="L127" s="38">
        <v>1911.6666666666667</v>
      </c>
      <c r="M127" s="28">
        <v>1843.8</v>
      </c>
      <c r="N127" s="28">
        <v>1785</v>
      </c>
      <c r="O127" s="39">
        <v>14872000</v>
      </c>
      <c r="P127" s="40">
        <v>-1.1695906432748537E-2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44770</v>
      </c>
      <c r="E128" s="37">
        <v>72.45</v>
      </c>
      <c r="F128" s="37">
        <v>72.666666666666671</v>
      </c>
      <c r="G128" s="38">
        <v>71.933333333333337</v>
      </c>
      <c r="H128" s="38">
        <v>71.416666666666671</v>
      </c>
      <c r="I128" s="38">
        <v>70.683333333333337</v>
      </c>
      <c r="J128" s="38">
        <v>73.183333333333337</v>
      </c>
      <c r="K128" s="38">
        <v>73.916666666666657</v>
      </c>
      <c r="L128" s="38">
        <v>74.433333333333337</v>
      </c>
      <c r="M128" s="28">
        <v>73.400000000000006</v>
      </c>
      <c r="N128" s="28">
        <v>72.150000000000006</v>
      </c>
      <c r="O128" s="39">
        <v>64547292</v>
      </c>
      <c r="P128" s="40">
        <v>2.7998862990335417E-2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44770</v>
      </c>
      <c r="E129" s="37">
        <v>2077.5</v>
      </c>
      <c r="F129" s="37">
        <v>2085.1666666666665</v>
      </c>
      <c r="G129" s="38">
        <v>2057.333333333333</v>
      </c>
      <c r="H129" s="38">
        <v>2037.1666666666665</v>
      </c>
      <c r="I129" s="38">
        <v>2009.333333333333</v>
      </c>
      <c r="J129" s="38">
        <v>2105.333333333333</v>
      </c>
      <c r="K129" s="38">
        <v>2133.1666666666661</v>
      </c>
      <c r="L129" s="38">
        <v>2153.333333333333</v>
      </c>
      <c r="M129" s="28">
        <v>2113</v>
      </c>
      <c r="N129" s="28">
        <v>2065</v>
      </c>
      <c r="O129" s="39">
        <v>1336000</v>
      </c>
      <c r="P129" s="40">
        <v>2.2579410639112132E-2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44770</v>
      </c>
      <c r="E130" s="37">
        <v>510</v>
      </c>
      <c r="F130" s="37">
        <v>511.5333333333333</v>
      </c>
      <c r="G130" s="38">
        <v>506.26666666666665</v>
      </c>
      <c r="H130" s="38">
        <v>502.53333333333336</v>
      </c>
      <c r="I130" s="38">
        <v>497.26666666666671</v>
      </c>
      <c r="J130" s="38">
        <v>515.26666666666665</v>
      </c>
      <c r="K130" s="38">
        <v>520.5333333333333</v>
      </c>
      <c r="L130" s="38">
        <v>524.26666666666654</v>
      </c>
      <c r="M130" s="28">
        <v>516.79999999999995</v>
      </c>
      <c r="N130" s="28">
        <v>507.8</v>
      </c>
      <c r="O130" s="39">
        <v>5644800</v>
      </c>
      <c r="P130" s="40">
        <v>-2.54816656308266E-2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44770</v>
      </c>
      <c r="E131" s="37">
        <v>377.35</v>
      </c>
      <c r="F131" s="37">
        <v>380.01666666666671</v>
      </c>
      <c r="G131" s="38">
        <v>369.48333333333341</v>
      </c>
      <c r="H131" s="38">
        <v>361.61666666666667</v>
      </c>
      <c r="I131" s="38">
        <v>351.08333333333337</v>
      </c>
      <c r="J131" s="38">
        <v>387.88333333333344</v>
      </c>
      <c r="K131" s="38">
        <v>398.41666666666674</v>
      </c>
      <c r="L131" s="38">
        <v>406.28333333333347</v>
      </c>
      <c r="M131" s="28">
        <v>390.55</v>
      </c>
      <c r="N131" s="28">
        <v>372.15</v>
      </c>
      <c r="O131" s="39">
        <v>17336000</v>
      </c>
      <c r="P131" s="40">
        <v>-4.0194884287454324E-2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44770</v>
      </c>
      <c r="E132" s="37">
        <v>1768</v>
      </c>
      <c r="F132" s="37">
        <v>1767.1499999999999</v>
      </c>
      <c r="G132" s="38">
        <v>1754.3999999999996</v>
      </c>
      <c r="H132" s="38">
        <v>1740.7999999999997</v>
      </c>
      <c r="I132" s="38">
        <v>1728.0499999999995</v>
      </c>
      <c r="J132" s="38">
        <v>1780.7499999999998</v>
      </c>
      <c r="K132" s="38">
        <v>1793.5000000000002</v>
      </c>
      <c r="L132" s="38">
        <v>1807.1</v>
      </c>
      <c r="M132" s="28">
        <v>1779.9</v>
      </c>
      <c r="N132" s="28">
        <v>1753.55</v>
      </c>
      <c r="O132" s="39">
        <v>11859000</v>
      </c>
      <c r="P132" s="40">
        <v>-1.9520301609742788E-2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44770</v>
      </c>
      <c r="E133" s="37">
        <v>4506.1000000000004</v>
      </c>
      <c r="F133" s="37">
        <v>4513.5166666666664</v>
      </c>
      <c r="G133" s="38">
        <v>4469.083333333333</v>
      </c>
      <c r="H133" s="38">
        <v>4432.0666666666666</v>
      </c>
      <c r="I133" s="38">
        <v>4387.6333333333332</v>
      </c>
      <c r="J133" s="38">
        <v>4550.5333333333328</v>
      </c>
      <c r="K133" s="38">
        <v>4594.9666666666672</v>
      </c>
      <c r="L133" s="38">
        <v>4631.9833333333327</v>
      </c>
      <c r="M133" s="28">
        <v>4557.95</v>
      </c>
      <c r="N133" s="28">
        <v>4476.5</v>
      </c>
      <c r="O133" s="39">
        <v>1544850</v>
      </c>
      <c r="P133" s="40">
        <v>6.0564618540588063E-3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44770</v>
      </c>
      <c r="E134" s="37">
        <v>3424.1</v>
      </c>
      <c r="F134" s="37">
        <v>3419.3666666666668</v>
      </c>
      <c r="G134" s="38">
        <v>3390.7333333333336</v>
      </c>
      <c r="H134" s="38">
        <v>3357.3666666666668</v>
      </c>
      <c r="I134" s="38">
        <v>3328.7333333333336</v>
      </c>
      <c r="J134" s="38">
        <v>3452.7333333333336</v>
      </c>
      <c r="K134" s="38">
        <v>3481.3666666666668</v>
      </c>
      <c r="L134" s="38">
        <v>3514.7333333333336</v>
      </c>
      <c r="M134" s="28">
        <v>3448</v>
      </c>
      <c r="N134" s="28">
        <v>3386</v>
      </c>
      <c r="O134" s="39">
        <v>1583800</v>
      </c>
      <c r="P134" s="40">
        <v>3.6382672425075251E-2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44770</v>
      </c>
      <c r="E135" s="37">
        <v>638.29999999999995</v>
      </c>
      <c r="F135" s="37">
        <v>642.13333333333333</v>
      </c>
      <c r="G135" s="38">
        <v>631.26666666666665</v>
      </c>
      <c r="H135" s="38">
        <v>624.23333333333335</v>
      </c>
      <c r="I135" s="38">
        <v>613.36666666666667</v>
      </c>
      <c r="J135" s="38">
        <v>649.16666666666663</v>
      </c>
      <c r="K135" s="38">
        <v>660.03333333333319</v>
      </c>
      <c r="L135" s="38">
        <v>667.06666666666661</v>
      </c>
      <c r="M135" s="28">
        <v>653</v>
      </c>
      <c r="N135" s="28">
        <v>635.1</v>
      </c>
      <c r="O135" s="39">
        <v>8232250</v>
      </c>
      <c r="P135" s="40">
        <v>0.10194561383547616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44770</v>
      </c>
      <c r="E136" s="37">
        <v>1179.5999999999999</v>
      </c>
      <c r="F136" s="37">
        <v>1177.7666666666667</v>
      </c>
      <c r="G136" s="38">
        <v>1172.5333333333333</v>
      </c>
      <c r="H136" s="38">
        <v>1165.4666666666667</v>
      </c>
      <c r="I136" s="38">
        <v>1160.2333333333333</v>
      </c>
      <c r="J136" s="38">
        <v>1184.8333333333333</v>
      </c>
      <c r="K136" s="38">
        <v>1190.0666666666664</v>
      </c>
      <c r="L136" s="38">
        <v>1197.1333333333332</v>
      </c>
      <c r="M136" s="28">
        <v>1183</v>
      </c>
      <c r="N136" s="28">
        <v>1170.7</v>
      </c>
      <c r="O136" s="39">
        <v>17193400</v>
      </c>
      <c r="P136" s="40">
        <v>1.2448474855729596E-2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44770</v>
      </c>
      <c r="E137" s="37">
        <v>210.9</v>
      </c>
      <c r="F137" s="37">
        <v>210.75</v>
      </c>
      <c r="G137" s="38">
        <v>208.5</v>
      </c>
      <c r="H137" s="38">
        <v>206.1</v>
      </c>
      <c r="I137" s="38">
        <v>203.85</v>
      </c>
      <c r="J137" s="38">
        <v>213.15</v>
      </c>
      <c r="K137" s="38">
        <v>215.4</v>
      </c>
      <c r="L137" s="38">
        <v>217.8</v>
      </c>
      <c r="M137" s="28">
        <v>213</v>
      </c>
      <c r="N137" s="28">
        <v>208.35</v>
      </c>
      <c r="O137" s="39">
        <v>24092000</v>
      </c>
      <c r="P137" s="40">
        <v>-4.8949944733933368E-2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44770</v>
      </c>
      <c r="E138" s="37">
        <v>94.4</v>
      </c>
      <c r="F138" s="37">
        <v>94.483333333333348</v>
      </c>
      <c r="G138" s="38">
        <v>93.316666666666691</v>
      </c>
      <c r="H138" s="38">
        <v>92.233333333333348</v>
      </c>
      <c r="I138" s="38">
        <v>91.066666666666691</v>
      </c>
      <c r="J138" s="38">
        <v>95.566666666666691</v>
      </c>
      <c r="K138" s="38">
        <v>96.733333333333348</v>
      </c>
      <c r="L138" s="38">
        <v>97.816666666666691</v>
      </c>
      <c r="M138" s="28">
        <v>95.65</v>
      </c>
      <c r="N138" s="28">
        <v>93.4</v>
      </c>
      <c r="O138" s="39">
        <v>31614000</v>
      </c>
      <c r="P138" s="40">
        <v>-9.4002632073698061E-3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44770</v>
      </c>
      <c r="E139" s="37">
        <v>530.95000000000005</v>
      </c>
      <c r="F139" s="37">
        <v>529.65</v>
      </c>
      <c r="G139" s="38">
        <v>527</v>
      </c>
      <c r="H139" s="38">
        <v>523.05000000000007</v>
      </c>
      <c r="I139" s="38">
        <v>520.40000000000009</v>
      </c>
      <c r="J139" s="38">
        <v>533.59999999999991</v>
      </c>
      <c r="K139" s="38">
        <v>536.24999999999977</v>
      </c>
      <c r="L139" s="38">
        <v>540.19999999999982</v>
      </c>
      <c r="M139" s="28">
        <v>532.29999999999995</v>
      </c>
      <c r="N139" s="28">
        <v>525.70000000000005</v>
      </c>
      <c r="O139" s="39">
        <v>10849200</v>
      </c>
      <c r="P139" s="40">
        <v>-1.6320313350016321E-2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44770</v>
      </c>
      <c r="E140" s="37">
        <v>8846.5</v>
      </c>
      <c r="F140" s="37">
        <v>8845.2666666666682</v>
      </c>
      <c r="G140" s="38">
        <v>8805.5833333333358</v>
      </c>
      <c r="H140" s="38">
        <v>8764.6666666666679</v>
      </c>
      <c r="I140" s="38">
        <v>8724.9833333333354</v>
      </c>
      <c r="J140" s="38">
        <v>8886.1833333333361</v>
      </c>
      <c r="K140" s="38">
        <v>8925.8666666666668</v>
      </c>
      <c r="L140" s="38">
        <v>8966.7833333333365</v>
      </c>
      <c r="M140" s="28">
        <v>8884.9500000000007</v>
      </c>
      <c r="N140" s="28">
        <v>8804.35</v>
      </c>
      <c r="O140" s="39">
        <v>4270900</v>
      </c>
      <c r="P140" s="40">
        <v>8.9057923084191627E-3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44770</v>
      </c>
      <c r="E141" s="37">
        <v>843.4</v>
      </c>
      <c r="F141" s="37">
        <v>842.65</v>
      </c>
      <c r="G141" s="38">
        <v>835.15</v>
      </c>
      <c r="H141" s="38">
        <v>826.9</v>
      </c>
      <c r="I141" s="38">
        <v>819.4</v>
      </c>
      <c r="J141" s="38">
        <v>850.9</v>
      </c>
      <c r="K141" s="38">
        <v>858.4</v>
      </c>
      <c r="L141" s="38">
        <v>866.65</v>
      </c>
      <c r="M141" s="28">
        <v>850.15</v>
      </c>
      <c r="N141" s="28">
        <v>834.4</v>
      </c>
      <c r="O141" s="39">
        <v>14396250</v>
      </c>
      <c r="P141" s="40">
        <v>-1.1755620387849665E-2</v>
      </c>
    </row>
    <row r="142" spans="1:16" ht="12.75" customHeight="1">
      <c r="A142" s="28">
        <v>132</v>
      </c>
      <c r="B142" s="29" t="s">
        <v>44</v>
      </c>
      <c r="C142" s="30" t="s">
        <v>435</v>
      </c>
      <c r="D142" s="31">
        <v>44770</v>
      </c>
      <c r="E142" s="37">
        <v>1420.65</v>
      </c>
      <c r="F142" s="37">
        <v>1421.5</v>
      </c>
      <c r="G142" s="38">
        <v>1411.15</v>
      </c>
      <c r="H142" s="38">
        <v>1401.65</v>
      </c>
      <c r="I142" s="38">
        <v>1391.3000000000002</v>
      </c>
      <c r="J142" s="38">
        <v>1431</v>
      </c>
      <c r="K142" s="38">
        <v>1441.35</v>
      </c>
      <c r="L142" s="38">
        <v>1450.85</v>
      </c>
      <c r="M142" s="28">
        <v>1431.85</v>
      </c>
      <c r="N142" s="28">
        <v>1412</v>
      </c>
      <c r="O142" s="39">
        <v>3486400</v>
      </c>
      <c r="P142" s="40">
        <v>-2.2941041523285156E-4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44770</v>
      </c>
      <c r="E143" s="37">
        <v>1546.45</v>
      </c>
      <c r="F143" s="37">
        <v>1543.5166666666664</v>
      </c>
      <c r="G143" s="38">
        <v>1513.0333333333328</v>
      </c>
      <c r="H143" s="38">
        <v>1479.6166666666663</v>
      </c>
      <c r="I143" s="38">
        <v>1449.1333333333328</v>
      </c>
      <c r="J143" s="38">
        <v>1576.9333333333329</v>
      </c>
      <c r="K143" s="38">
        <v>1607.4166666666665</v>
      </c>
      <c r="L143" s="38">
        <v>1640.833333333333</v>
      </c>
      <c r="M143" s="28">
        <v>1574</v>
      </c>
      <c r="N143" s="28">
        <v>1510.1</v>
      </c>
      <c r="O143" s="39">
        <v>1035600</v>
      </c>
      <c r="P143" s="40">
        <v>1.3803230543318648E-2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44770</v>
      </c>
      <c r="E144" s="37">
        <v>848.95</v>
      </c>
      <c r="F144" s="37">
        <v>848.5</v>
      </c>
      <c r="G144" s="38">
        <v>841.55</v>
      </c>
      <c r="H144" s="38">
        <v>834.15</v>
      </c>
      <c r="I144" s="38">
        <v>827.19999999999993</v>
      </c>
      <c r="J144" s="38">
        <v>855.9</v>
      </c>
      <c r="K144" s="38">
        <v>862.85</v>
      </c>
      <c r="L144" s="38">
        <v>870.25</v>
      </c>
      <c r="M144" s="28">
        <v>855.45</v>
      </c>
      <c r="N144" s="28">
        <v>841.1</v>
      </c>
      <c r="O144" s="39">
        <v>1524900</v>
      </c>
      <c r="P144" s="40">
        <v>3.7593984962406013E-2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44770</v>
      </c>
      <c r="E145" s="37">
        <v>751.55</v>
      </c>
      <c r="F145" s="37">
        <v>758.5</v>
      </c>
      <c r="G145" s="38">
        <v>742.55</v>
      </c>
      <c r="H145" s="38">
        <v>733.55</v>
      </c>
      <c r="I145" s="38">
        <v>717.59999999999991</v>
      </c>
      <c r="J145" s="38">
        <v>767.5</v>
      </c>
      <c r="K145" s="38">
        <v>783.45</v>
      </c>
      <c r="L145" s="38">
        <v>792.45</v>
      </c>
      <c r="M145" s="28">
        <v>774.45</v>
      </c>
      <c r="N145" s="28">
        <v>749.5</v>
      </c>
      <c r="O145" s="39">
        <v>4194400</v>
      </c>
      <c r="P145" s="40">
        <v>0.14426014840680926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44770</v>
      </c>
      <c r="E146" s="37">
        <v>3187.4</v>
      </c>
      <c r="F146" s="37">
        <v>3197.4666666666667</v>
      </c>
      <c r="G146" s="38">
        <v>3154.9333333333334</v>
      </c>
      <c r="H146" s="38">
        <v>3122.4666666666667</v>
      </c>
      <c r="I146" s="38">
        <v>3079.9333333333334</v>
      </c>
      <c r="J146" s="38">
        <v>3229.9333333333334</v>
      </c>
      <c r="K146" s="38">
        <v>3272.4666666666672</v>
      </c>
      <c r="L146" s="38">
        <v>3304.9333333333334</v>
      </c>
      <c r="M146" s="28">
        <v>3240</v>
      </c>
      <c r="N146" s="28">
        <v>3165</v>
      </c>
      <c r="O146" s="39">
        <v>3183000</v>
      </c>
      <c r="P146" s="40">
        <v>-1.1245029821073558E-2</v>
      </c>
    </row>
    <row r="147" spans="1:16" ht="12.75" customHeight="1">
      <c r="A147" s="28">
        <v>137</v>
      </c>
      <c r="B147" s="29" t="s">
        <v>49</v>
      </c>
      <c r="C147" s="30" t="s">
        <v>840</v>
      </c>
      <c r="D147" s="31">
        <v>44770</v>
      </c>
      <c r="E147" s="37">
        <v>132.25</v>
      </c>
      <c r="F147" s="37">
        <v>133.25</v>
      </c>
      <c r="G147" s="38">
        <v>130.30000000000001</v>
      </c>
      <c r="H147" s="38">
        <v>128.35000000000002</v>
      </c>
      <c r="I147" s="38">
        <v>125.40000000000003</v>
      </c>
      <c r="J147" s="38">
        <v>135.19999999999999</v>
      </c>
      <c r="K147" s="38">
        <v>138.14999999999998</v>
      </c>
      <c r="L147" s="38">
        <v>140.09999999999997</v>
      </c>
      <c r="M147" s="28">
        <v>136.19999999999999</v>
      </c>
      <c r="N147" s="28">
        <v>131.30000000000001</v>
      </c>
      <c r="O147" s="39">
        <v>44397000</v>
      </c>
      <c r="P147" s="40">
        <v>-6.945143432310015E-3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44770</v>
      </c>
      <c r="E148" s="37">
        <v>2279.8000000000002</v>
      </c>
      <c r="F148" s="37">
        <v>2256.0499999999997</v>
      </c>
      <c r="G148" s="38">
        <v>2201.3999999999996</v>
      </c>
      <c r="H148" s="38">
        <v>2123</v>
      </c>
      <c r="I148" s="38">
        <v>2068.35</v>
      </c>
      <c r="J148" s="38">
        <v>2334.4499999999994</v>
      </c>
      <c r="K148" s="38">
        <v>2389.1</v>
      </c>
      <c r="L148" s="38">
        <v>2467.4999999999991</v>
      </c>
      <c r="M148" s="28">
        <v>2310.6999999999998</v>
      </c>
      <c r="N148" s="28">
        <v>2177.65</v>
      </c>
      <c r="O148" s="39">
        <v>2519300</v>
      </c>
      <c r="P148" s="40">
        <v>3.5013300740527713E-2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44770</v>
      </c>
      <c r="E149" s="37">
        <v>79356.75</v>
      </c>
      <c r="F149" s="37">
        <v>79692.916666666672</v>
      </c>
      <c r="G149" s="38">
        <v>78833.833333333343</v>
      </c>
      <c r="H149" s="38">
        <v>78310.916666666672</v>
      </c>
      <c r="I149" s="38">
        <v>77451.833333333343</v>
      </c>
      <c r="J149" s="38">
        <v>80215.833333333343</v>
      </c>
      <c r="K149" s="38">
        <v>81074.916666666686</v>
      </c>
      <c r="L149" s="38">
        <v>81597.833333333343</v>
      </c>
      <c r="M149" s="28">
        <v>80552</v>
      </c>
      <c r="N149" s="28">
        <v>79170</v>
      </c>
      <c r="O149" s="39">
        <v>104290</v>
      </c>
      <c r="P149" s="40">
        <v>1.0268332848978011E-2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44770</v>
      </c>
      <c r="E150" s="37">
        <v>1037.55</v>
      </c>
      <c r="F150" s="37">
        <v>1041.8166666666666</v>
      </c>
      <c r="G150" s="38">
        <v>1029.2833333333333</v>
      </c>
      <c r="H150" s="38">
        <v>1021.0166666666667</v>
      </c>
      <c r="I150" s="38">
        <v>1008.4833333333333</v>
      </c>
      <c r="J150" s="38">
        <v>1050.0833333333333</v>
      </c>
      <c r="K150" s="38">
        <v>1062.6166666666666</v>
      </c>
      <c r="L150" s="38">
        <v>1070.8833333333332</v>
      </c>
      <c r="M150" s="28">
        <v>1054.3499999999999</v>
      </c>
      <c r="N150" s="28">
        <v>1033.55</v>
      </c>
      <c r="O150" s="39">
        <v>5391375</v>
      </c>
      <c r="P150" s="40">
        <v>2.7368872373874517E-2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44770</v>
      </c>
      <c r="E151" s="37">
        <v>284.64999999999998</v>
      </c>
      <c r="F151" s="37">
        <v>285.98333333333329</v>
      </c>
      <c r="G151" s="38">
        <v>279.56666666666661</v>
      </c>
      <c r="H151" s="38">
        <v>274.48333333333329</v>
      </c>
      <c r="I151" s="38">
        <v>268.06666666666661</v>
      </c>
      <c r="J151" s="38">
        <v>291.06666666666661</v>
      </c>
      <c r="K151" s="38">
        <v>297.48333333333323</v>
      </c>
      <c r="L151" s="38">
        <v>302.56666666666661</v>
      </c>
      <c r="M151" s="28">
        <v>292.39999999999998</v>
      </c>
      <c r="N151" s="28">
        <v>280.89999999999998</v>
      </c>
      <c r="O151" s="39">
        <v>3350400</v>
      </c>
      <c r="P151" s="40">
        <v>2.8487229862475441E-2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44770</v>
      </c>
      <c r="E152" s="37">
        <v>74.95</v>
      </c>
      <c r="F152" s="37">
        <v>75.166666666666671</v>
      </c>
      <c r="G152" s="38">
        <v>74.233333333333348</v>
      </c>
      <c r="H152" s="38">
        <v>73.51666666666668</v>
      </c>
      <c r="I152" s="38">
        <v>72.583333333333357</v>
      </c>
      <c r="J152" s="38">
        <v>75.88333333333334</v>
      </c>
      <c r="K152" s="38">
        <v>76.816666666666649</v>
      </c>
      <c r="L152" s="38">
        <v>77.533333333333331</v>
      </c>
      <c r="M152" s="28">
        <v>76.099999999999994</v>
      </c>
      <c r="N152" s="28">
        <v>74.45</v>
      </c>
      <c r="O152" s="39">
        <v>70452250</v>
      </c>
      <c r="P152" s="40">
        <v>1.7805611837661939E-2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44770</v>
      </c>
      <c r="E153" s="37">
        <v>4097.45</v>
      </c>
      <c r="F153" s="37">
        <v>4117.4833333333336</v>
      </c>
      <c r="G153" s="38">
        <v>4054.7166666666672</v>
      </c>
      <c r="H153" s="38">
        <v>4011.9833333333336</v>
      </c>
      <c r="I153" s="38">
        <v>3949.2166666666672</v>
      </c>
      <c r="J153" s="38">
        <v>4160.2166666666672</v>
      </c>
      <c r="K153" s="38">
        <v>4222.9833333333336</v>
      </c>
      <c r="L153" s="38">
        <v>4265.7166666666672</v>
      </c>
      <c r="M153" s="28">
        <v>4180.25</v>
      </c>
      <c r="N153" s="28">
        <v>4074.75</v>
      </c>
      <c r="O153" s="39">
        <v>1531750</v>
      </c>
      <c r="P153" s="40">
        <v>3.0267361694972256E-2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44770</v>
      </c>
      <c r="E154" s="37">
        <v>3790.75</v>
      </c>
      <c r="F154" s="37">
        <v>3788.5499999999997</v>
      </c>
      <c r="G154" s="38">
        <v>3719.1999999999994</v>
      </c>
      <c r="H154" s="38">
        <v>3647.6499999999996</v>
      </c>
      <c r="I154" s="38">
        <v>3578.2999999999993</v>
      </c>
      <c r="J154" s="38">
        <v>3860.0999999999995</v>
      </c>
      <c r="K154" s="38">
        <v>3929.45</v>
      </c>
      <c r="L154" s="38">
        <v>4000.9999999999995</v>
      </c>
      <c r="M154" s="28">
        <v>3857.9</v>
      </c>
      <c r="N154" s="28">
        <v>3717</v>
      </c>
      <c r="O154" s="39">
        <v>570150</v>
      </c>
      <c r="P154" s="40">
        <v>7.7839217354317314E-2</v>
      </c>
    </row>
    <row r="155" spans="1:16" ht="12.75" customHeight="1">
      <c r="A155" s="28">
        <v>145</v>
      </c>
      <c r="B155" s="236" t="s">
        <v>44</v>
      </c>
      <c r="C155" s="30" t="s">
        <v>436</v>
      </c>
      <c r="D155" s="31">
        <v>44770</v>
      </c>
      <c r="E155" s="37">
        <v>32.6</v>
      </c>
      <c r="F155" s="37">
        <v>32.983333333333341</v>
      </c>
      <c r="G155" s="38">
        <v>32.01666666666668</v>
      </c>
      <c r="H155" s="38">
        <v>31.433333333333337</v>
      </c>
      <c r="I155" s="38">
        <v>30.466666666666676</v>
      </c>
      <c r="J155" s="38">
        <v>33.566666666666684</v>
      </c>
      <c r="K155" s="38">
        <v>34.533333333333339</v>
      </c>
      <c r="L155" s="38">
        <v>35.116666666666688</v>
      </c>
      <c r="M155" s="28">
        <v>33.950000000000003</v>
      </c>
      <c r="N155" s="28">
        <v>32.4</v>
      </c>
      <c r="O155" s="39">
        <v>14145000</v>
      </c>
      <c r="P155" s="40">
        <v>-4.4579533941236066E-2</v>
      </c>
    </row>
    <row r="156" spans="1:16" ht="12.75" customHeight="1">
      <c r="A156" s="28">
        <v>146</v>
      </c>
      <c r="B156" s="29" t="s">
        <v>56</v>
      </c>
      <c r="C156" s="30" t="s">
        <v>166</v>
      </c>
      <c r="D156" s="31">
        <v>44770</v>
      </c>
      <c r="E156" s="37">
        <v>18974.349999999999</v>
      </c>
      <c r="F156" s="37">
        <v>18949</v>
      </c>
      <c r="G156" s="38">
        <v>18857</v>
      </c>
      <c r="H156" s="38">
        <v>18739.650000000001</v>
      </c>
      <c r="I156" s="38">
        <v>18647.650000000001</v>
      </c>
      <c r="J156" s="38">
        <v>19066.349999999999</v>
      </c>
      <c r="K156" s="38">
        <v>19158.349999999999</v>
      </c>
      <c r="L156" s="38">
        <v>19275.699999999997</v>
      </c>
      <c r="M156" s="28">
        <v>19041</v>
      </c>
      <c r="N156" s="28">
        <v>18831.650000000001</v>
      </c>
      <c r="O156" s="39">
        <v>411880</v>
      </c>
      <c r="P156" s="40">
        <v>-1.4546159813809154E-3</v>
      </c>
    </row>
    <row r="157" spans="1:16" ht="12.75" customHeight="1">
      <c r="A157" s="28">
        <v>147</v>
      </c>
      <c r="B157" s="29" t="s">
        <v>119</v>
      </c>
      <c r="C157" s="30" t="s">
        <v>167</v>
      </c>
      <c r="D157" s="31">
        <v>44770</v>
      </c>
      <c r="E157" s="37">
        <v>103.95</v>
      </c>
      <c r="F157" s="37">
        <v>104.31666666666666</v>
      </c>
      <c r="G157" s="38">
        <v>102.93333333333332</v>
      </c>
      <c r="H157" s="38">
        <v>101.91666666666666</v>
      </c>
      <c r="I157" s="38">
        <v>100.53333333333332</v>
      </c>
      <c r="J157" s="38">
        <v>105.33333333333333</v>
      </c>
      <c r="K157" s="38">
        <v>106.71666666666665</v>
      </c>
      <c r="L157" s="38">
        <v>107.73333333333333</v>
      </c>
      <c r="M157" s="28">
        <v>105.7</v>
      </c>
      <c r="N157" s="28">
        <v>103.3</v>
      </c>
      <c r="O157" s="39">
        <v>86309400</v>
      </c>
      <c r="P157" s="40">
        <v>3.9499697397619528E-2</v>
      </c>
    </row>
    <row r="158" spans="1:16" ht="12.75" customHeight="1">
      <c r="A158" s="28">
        <v>148</v>
      </c>
      <c r="B158" s="29" t="s">
        <v>168</v>
      </c>
      <c r="C158" s="30" t="s">
        <v>169</v>
      </c>
      <c r="D158" s="31">
        <v>44770</v>
      </c>
      <c r="E158" s="37">
        <v>149.1</v>
      </c>
      <c r="F158" s="37">
        <v>149.58333333333334</v>
      </c>
      <c r="G158" s="38">
        <v>147.66666666666669</v>
      </c>
      <c r="H158" s="38">
        <v>146.23333333333335</v>
      </c>
      <c r="I158" s="38">
        <v>144.31666666666669</v>
      </c>
      <c r="J158" s="38">
        <v>151.01666666666668</v>
      </c>
      <c r="K158" s="38">
        <v>152.93333333333337</v>
      </c>
      <c r="L158" s="38">
        <v>154.36666666666667</v>
      </c>
      <c r="M158" s="28">
        <v>151.5</v>
      </c>
      <c r="N158" s="28">
        <v>148.15</v>
      </c>
      <c r="O158" s="39">
        <v>65498700</v>
      </c>
      <c r="P158" s="40">
        <v>-2.16262239250745E-2</v>
      </c>
    </row>
    <row r="159" spans="1:16" ht="12.75" customHeight="1">
      <c r="A159" s="28">
        <v>149</v>
      </c>
      <c r="B159" s="29" t="s">
        <v>96</v>
      </c>
      <c r="C159" s="30" t="s">
        <v>268</v>
      </c>
      <c r="D159" s="31">
        <v>44770</v>
      </c>
      <c r="E159" s="37">
        <v>897</v>
      </c>
      <c r="F159" s="37">
        <v>901.1</v>
      </c>
      <c r="G159" s="38">
        <v>888.30000000000007</v>
      </c>
      <c r="H159" s="38">
        <v>879.6</v>
      </c>
      <c r="I159" s="38">
        <v>866.80000000000007</v>
      </c>
      <c r="J159" s="38">
        <v>909.80000000000007</v>
      </c>
      <c r="K159" s="38">
        <v>922.6</v>
      </c>
      <c r="L159" s="38">
        <v>931.30000000000007</v>
      </c>
      <c r="M159" s="28">
        <v>913.9</v>
      </c>
      <c r="N159" s="28">
        <v>892.4</v>
      </c>
      <c r="O159" s="39">
        <v>4807600</v>
      </c>
      <c r="P159" s="40">
        <v>1.3128780056055465E-2</v>
      </c>
    </row>
    <row r="160" spans="1:16" ht="12.75" customHeight="1">
      <c r="A160" s="28">
        <v>150</v>
      </c>
      <c r="B160" s="29" t="s">
        <v>86</v>
      </c>
      <c r="C160" s="30" t="s">
        <v>444</v>
      </c>
      <c r="D160" s="31">
        <v>44770</v>
      </c>
      <c r="E160" s="37">
        <v>3237.5</v>
      </c>
      <c r="F160" s="37">
        <v>3225.5</v>
      </c>
      <c r="G160" s="38">
        <v>3202</v>
      </c>
      <c r="H160" s="38">
        <v>3166.5</v>
      </c>
      <c r="I160" s="38">
        <v>3143</v>
      </c>
      <c r="J160" s="38">
        <v>3261</v>
      </c>
      <c r="K160" s="38">
        <v>3284.5</v>
      </c>
      <c r="L160" s="38">
        <v>3320</v>
      </c>
      <c r="M160" s="28">
        <v>3249</v>
      </c>
      <c r="N160" s="28">
        <v>3190</v>
      </c>
      <c r="O160" s="39">
        <v>359000</v>
      </c>
      <c r="P160" s="40">
        <v>1.69971671388102E-2</v>
      </c>
    </row>
    <row r="161" spans="1:16" ht="12.75" customHeight="1">
      <c r="A161" s="28">
        <v>151</v>
      </c>
      <c r="B161" s="29" t="s">
        <v>79</v>
      </c>
      <c r="C161" s="30" t="s">
        <v>170</v>
      </c>
      <c r="D161" s="31">
        <v>44770</v>
      </c>
      <c r="E161" s="37">
        <v>132.69999999999999</v>
      </c>
      <c r="F161" s="37">
        <v>132.66666666666666</v>
      </c>
      <c r="G161" s="38">
        <v>131.48333333333332</v>
      </c>
      <c r="H161" s="38">
        <v>130.26666666666665</v>
      </c>
      <c r="I161" s="38">
        <v>129.08333333333331</v>
      </c>
      <c r="J161" s="38">
        <v>133.88333333333333</v>
      </c>
      <c r="K161" s="38">
        <v>135.06666666666666</v>
      </c>
      <c r="L161" s="38">
        <v>136.28333333333333</v>
      </c>
      <c r="M161" s="28">
        <v>133.85</v>
      </c>
      <c r="N161" s="28">
        <v>131.44999999999999</v>
      </c>
      <c r="O161" s="39">
        <v>70697550</v>
      </c>
      <c r="P161" s="40">
        <v>-3.9596441744413104E-3</v>
      </c>
    </row>
    <row r="162" spans="1:16" ht="12.75" customHeight="1">
      <c r="A162" s="28">
        <v>152</v>
      </c>
      <c r="B162" s="29" t="s">
        <v>40</v>
      </c>
      <c r="C162" s="30" t="s">
        <v>171</v>
      </c>
      <c r="D162" s="31">
        <v>44770</v>
      </c>
      <c r="E162" s="37">
        <v>45475.65</v>
      </c>
      <c r="F162" s="37">
        <v>45684.883333333339</v>
      </c>
      <c r="G162" s="38">
        <v>44893.31666666668</v>
      </c>
      <c r="H162" s="38">
        <v>44310.983333333344</v>
      </c>
      <c r="I162" s="38">
        <v>43519.416666666686</v>
      </c>
      <c r="J162" s="38">
        <v>46267.216666666674</v>
      </c>
      <c r="K162" s="38">
        <v>47058.78333333334</v>
      </c>
      <c r="L162" s="38">
        <v>47641.116666666669</v>
      </c>
      <c r="M162" s="28">
        <v>46476.45</v>
      </c>
      <c r="N162" s="28">
        <v>45102.55</v>
      </c>
      <c r="O162" s="39">
        <v>117450</v>
      </c>
      <c r="P162" s="40">
        <v>8.1112398609501733E-3</v>
      </c>
    </row>
    <row r="163" spans="1:16" ht="12.75" customHeight="1">
      <c r="A163" s="28">
        <v>153</v>
      </c>
      <c r="B163" s="29" t="s">
        <v>47</v>
      </c>
      <c r="C163" s="30" t="s">
        <v>172</v>
      </c>
      <c r="D163" s="31">
        <v>44770</v>
      </c>
      <c r="E163" s="37">
        <v>1839.7</v>
      </c>
      <c r="F163" s="37">
        <v>1844.8</v>
      </c>
      <c r="G163" s="38">
        <v>1814.6</v>
      </c>
      <c r="H163" s="38">
        <v>1789.5</v>
      </c>
      <c r="I163" s="38">
        <v>1759.3</v>
      </c>
      <c r="J163" s="38">
        <v>1869.8999999999999</v>
      </c>
      <c r="K163" s="38">
        <v>1900.1000000000001</v>
      </c>
      <c r="L163" s="38">
        <v>1925.1999999999998</v>
      </c>
      <c r="M163" s="28">
        <v>1875</v>
      </c>
      <c r="N163" s="28">
        <v>1819.7</v>
      </c>
      <c r="O163" s="39">
        <v>4095300</v>
      </c>
      <c r="P163" s="40">
        <v>2.6892842366570129E-2</v>
      </c>
    </row>
    <row r="164" spans="1:16" ht="12.75" customHeight="1">
      <c r="A164" s="28">
        <v>154</v>
      </c>
      <c r="B164" s="29" t="s">
        <v>86</v>
      </c>
      <c r="C164" s="30" t="s">
        <v>449</v>
      </c>
      <c r="D164" s="31">
        <v>44770</v>
      </c>
      <c r="E164" s="37">
        <v>3641.65</v>
      </c>
      <c r="F164" s="37">
        <v>3665</v>
      </c>
      <c r="G164" s="38">
        <v>3577.85</v>
      </c>
      <c r="H164" s="38">
        <v>3514.0499999999997</v>
      </c>
      <c r="I164" s="38">
        <v>3426.8999999999996</v>
      </c>
      <c r="J164" s="38">
        <v>3728.8</v>
      </c>
      <c r="K164" s="38">
        <v>3815.95</v>
      </c>
      <c r="L164" s="38">
        <v>3879.7500000000005</v>
      </c>
      <c r="M164" s="28">
        <v>3752.15</v>
      </c>
      <c r="N164" s="28">
        <v>3601.2</v>
      </c>
      <c r="O164" s="39">
        <v>952800</v>
      </c>
      <c r="P164" s="40">
        <v>6.8101563813687579E-2</v>
      </c>
    </row>
    <row r="165" spans="1:16" ht="12.75" customHeight="1">
      <c r="A165" s="28">
        <v>155</v>
      </c>
      <c r="B165" s="29" t="s">
        <v>79</v>
      </c>
      <c r="C165" s="30" t="s">
        <v>173</v>
      </c>
      <c r="D165" s="31">
        <v>44770</v>
      </c>
      <c r="E165" s="37">
        <v>228.4</v>
      </c>
      <c r="F165" s="37">
        <v>228.6</v>
      </c>
      <c r="G165" s="38">
        <v>227.2</v>
      </c>
      <c r="H165" s="38">
        <v>226</v>
      </c>
      <c r="I165" s="38">
        <v>224.6</v>
      </c>
      <c r="J165" s="38">
        <v>229.79999999999998</v>
      </c>
      <c r="K165" s="38">
        <v>231.20000000000002</v>
      </c>
      <c r="L165" s="38">
        <v>232.39999999999998</v>
      </c>
      <c r="M165" s="28">
        <v>230</v>
      </c>
      <c r="N165" s="28">
        <v>227.4</v>
      </c>
      <c r="O165" s="39">
        <v>13272000</v>
      </c>
      <c r="P165" s="40">
        <v>1.4678899082568808E-2</v>
      </c>
    </row>
    <row r="166" spans="1:16" ht="12.75" customHeight="1">
      <c r="A166" s="28">
        <v>156</v>
      </c>
      <c r="B166" s="29" t="s">
        <v>63</v>
      </c>
      <c r="C166" s="30" t="s">
        <v>174</v>
      </c>
      <c r="D166" s="31">
        <v>44770</v>
      </c>
      <c r="E166" s="37">
        <v>111.45</v>
      </c>
      <c r="F166" s="37">
        <v>111.76666666666667</v>
      </c>
      <c r="G166" s="38">
        <v>110.88333333333333</v>
      </c>
      <c r="H166" s="38">
        <v>110.31666666666666</v>
      </c>
      <c r="I166" s="38">
        <v>109.43333333333332</v>
      </c>
      <c r="J166" s="38">
        <v>112.33333333333333</v>
      </c>
      <c r="K166" s="38">
        <v>113.21666666666668</v>
      </c>
      <c r="L166" s="38">
        <v>113.78333333333333</v>
      </c>
      <c r="M166" s="28">
        <v>112.65</v>
      </c>
      <c r="N166" s="28">
        <v>111.2</v>
      </c>
      <c r="O166" s="39">
        <v>34447200</v>
      </c>
      <c r="P166" s="40">
        <v>-1.7995321216483713E-4</v>
      </c>
    </row>
    <row r="167" spans="1:16" ht="12.75" customHeight="1">
      <c r="A167" s="28">
        <v>157</v>
      </c>
      <c r="B167" s="29" t="s">
        <v>56</v>
      </c>
      <c r="C167" s="30" t="s">
        <v>176</v>
      </c>
      <c r="D167" s="31">
        <v>44770</v>
      </c>
      <c r="E167" s="37">
        <v>2351.8000000000002</v>
      </c>
      <c r="F167" s="37">
        <v>2352.2666666666669</v>
      </c>
      <c r="G167" s="38">
        <v>2339.5333333333338</v>
      </c>
      <c r="H167" s="38">
        <v>2327.2666666666669</v>
      </c>
      <c r="I167" s="38">
        <v>2314.5333333333338</v>
      </c>
      <c r="J167" s="38">
        <v>2364.5333333333338</v>
      </c>
      <c r="K167" s="38">
        <v>2377.2666666666664</v>
      </c>
      <c r="L167" s="38">
        <v>2389.5333333333338</v>
      </c>
      <c r="M167" s="28">
        <v>2365</v>
      </c>
      <c r="N167" s="28">
        <v>2340</v>
      </c>
      <c r="O167" s="39">
        <v>3379250</v>
      </c>
      <c r="P167" s="40">
        <v>0</v>
      </c>
    </row>
    <row r="168" spans="1:16" ht="12.75" customHeight="1">
      <c r="A168" s="28">
        <v>158</v>
      </c>
      <c r="B168" s="29" t="s">
        <v>38</v>
      </c>
      <c r="C168" s="30" t="s">
        <v>177</v>
      </c>
      <c r="D168" s="31">
        <v>44770</v>
      </c>
      <c r="E168" s="37">
        <v>3002.2</v>
      </c>
      <c r="F168" s="37">
        <v>3035.8166666666671</v>
      </c>
      <c r="G168" s="38">
        <v>2950.1833333333343</v>
      </c>
      <c r="H168" s="38">
        <v>2898.1666666666674</v>
      </c>
      <c r="I168" s="38">
        <v>2812.5333333333347</v>
      </c>
      <c r="J168" s="38">
        <v>3087.8333333333339</v>
      </c>
      <c r="K168" s="38">
        <v>3173.4666666666662</v>
      </c>
      <c r="L168" s="38">
        <v>3225.4833333333336</v>
      </c>
      <c r="M168" s="28">
        <v>3121.45</v>
      </c>
      <c r="N168" s="28">
        <v>2983.8</v>
      </c>
      <c r="O168" s="39">
        <v>1896750</v>
      </c>
      <c r="P168" s="40">
        <v>-1.2495119094103866E-2</v>
      </c>
    </row>
    <row r="169" spans="1:16" ht="12.75" customHeight="1">
      <c r="A169" s="28">
        <v>159</v>
      </c>
      <c r="B169" s="29" t="s">
        <v>58</v>
      </c>
      <c r="C169" s="30" t="s">
        <v>178</v>
      </c>
      <c r="D169" s="31">
        <v>44770</v>
      </c>
      <c r="E169" s="37">
        <v>31.75</v>
      </c>
      <c r="F169" s="37">
        <v>31.883333333333336</v>
      </c>
      <c r="G169" s="38">
        <v>31.516666666666673</v>
      </c>
      <c r="H169" s="38">
        <v>31.283333333333335</v>
      </c>
      <c r="I169" s="38">
        <v>30.916666666666671</v>
      </c>
      <c r="J169" s="38">
        <v>32.116666666666674</v>
      </c>
      <c r="K169" s="38">
        <v>32.483333333333341</v>
      </c>
      <c r="L169" s="38">
        <v>32.716666666666676</v>
      </c>
      <c r="M169" s="28">
        <v>32.25</v>
      </c>
      <c r="N169" s="28">
        <v>31.65</v>
      </c>
      <c r="O169" s="39">
        <v>246448000</v>
      </c>
      <c r="P169" s="40">
        <v>4.9322160910143742E-2</v>
      </c>
    </row>
    <row r="170" spans="1:16" ht="12.75" customHeight="1">
      <c r="A170" s="28">
        <v>160</v>
      </c>
      <c r="B170" s="29" t="s">
        <v>44</v>
      </c>
      <c r="C170" s="30" t="s">
        <v>270</v>
      </c>
      <c r="D170" s="31">
        <v>44770</v>
      </c>
      <c r="E170" s="37">
        <v>2205.6</v>
      </c>
      <c r="F170" s="37">
        <v>2209.4333333333329</v>
      </c>
      <c r="G170" s="38">
        <v>2184.516666666666</v>
      </c>
      <c r="H170" s="38">
        <v>2163.4333333333329</v>
      </c>
      <c r="I170" s="38">
        <v>2138.516666666666</v>
      </c>
      <c r="J170" s="38">
        <v>2230.516666666666</v>
      </c>
      <c r="K170" s="38">
        <v>2255.4333333333329</v>
      </c>
      <c r="L170" s="38">
        <v>2276.516666666666</v>
      </c>
      <c r="M170" s="28">
        <v>2234.35</v>
      </c>
      <c r="N170" s="28">
        <v>2188.35</v>
      </c>
      <c r="O170" s="39">
        <v>1378800</v>
      </c>
      <c r="P170" s="40">
        <v>1.0890873448050533E-3</v>
      </c>
    </row>
    <row r="171" spans="1:16" ht="12.75" customHeight="1">
      <c r="A171" s="28">
        <v>161</v>
      </c>
      <c r="B171" s="29" t="s">
        <v>168</v>
      </c>
      <c r="C171" s="30" t="s">
        <v>179</v>
      </c>
      <c r="D171" s="31">
        <v>44770</v>
      </c>
      <c r="E171" s="37">
        <v>210.5</v>
      </c>
      <c r="F171" s="37">
        <v>211.41666666666666</v>
      </c>
      <c r="G171" s="38">
        <v>208.98333333333332</v>
      </c>
      <c r="H171" s="38">
        <v>207.46666666666667</v>
      </c>
      <c r="I171" s="38">
        <v>205.03333333333333</v>
      </c>
      <c r="J171" s="38">
        <v>212.93333333333331</v>
      </c>
      <c r="K171" s="38">
        <v>215.36666666666665</v>
      </c>
      <c r="L171" s="38">
        <v>216.8833333333333</v>
      </c>
      <c r="M171" s="28">
        <v>213.85</v>
      </c>
      <c r="N171" s="28">
        <v>209.9</v>
      </c>
      <c r="O171" s="39">
        <v>59375700</v>
      </c>
      <c r="P171" s="40">
        <v>2.4648215450563789E-2</v>
      </c>
    </row>
    <row r="172" spans="1:16" ht="12.75" customHeight="1">
      <c r="A172" s="28">
        <v>162</v>
      </c>
      <c r="B172" s="29" t="s">
        <v>180</v>
      </c>
      <c r="C172" s="30" t="s">
        <v>181</v>
      </c>
      <c r="D172" s="31">
        <v>44770</v>
      </c>
      <c r="E172" s="37">
        <v>1944</v>
      </c>
      <c r="F172" s="37">
        <v>1947.05</v>
      </c>
      <c r="G172" s="38">
        <v>1923.75</v>
      </c>
      <c r="H172" s="38">
        <v>1903.5</v>
      </c>
      <c r="I172" s="38">
        <v>1880.2</v>
      </c>
      <c r="J172" s="38">
        <v>1967.3</v>
      </c>
      <c r="K172" s="38">
        <v>1990.5999999999997</v>
      </c>
      <c r="L172" s="38">
        <v>2010.85</v>
      </c>
      <c r="M172" s="28">
        <v>1970.35</v>
      </c>
      <c r="N172" s="28">
        <v>1926.8</v>
      </c>
      <c r="O172" s="39">
        <v>2849000</v>
      </c>
      <c r="P172" s="40">
        <v>5.6444310292785994E-2</v>
      </c>
    </row>
    <row r="173" spans="1:16" ht="12.75" customHeight="1">
      <c r="A173" s="28">
        <v>163</v>
      </c>
      <c r="B173" s="29" t="s">
        <v>44</v>
      </c>
      <c r="C173" s="30" t="s">
        <v>461</v>
      </c>
      <c r="D173" s="31">
        <v>44770</v>
      </c>
      <c r="E173" s="37">
        <v>161.80000000000001</v>
      </c>
      <c r="F173" s="37">
        <v>160.75</v>
      </c>
      <c r="G173" s="38">
        <v>156.5</v>
      </c>
      <c r="H173" s="38">
        <v>151.19999999999999</v>
      </c>
      <c r="I173" s="38">
        <v>146.94999999999999</v>
      </c>
      <c r="J173" s="38">
        <v>166.05</v>
      </c>
      <c r="K173" s="38">
        <v>170.3</v>
      </c>
      <c r="L173" s="38">
        <v>175.60000000000002</v>
      </c>
      <c r="M173" s="28">
        <v>165</v>
      </c>
      <c r="N173" s="28">
        <v>155.44999999999999</v>
      </c>
      <c r="O173" s="39">
        <v>10010000</v>
      </c>
      <c r="P173" s="40">
        <v>3.1002162941600575E-2</v>
      </c>
    </row>
    <row r="174" spans="1:16" ht="12.75" customHeight="1">
      <c r="A174" s="28">
        <v>164</v>
      </c>
      <c r="B174" s="29" t="s">
        <v>42</v>
      </c>
      <c r="C174" s="30" t="s">
        <v>182</v>
      </c>
      <c r="D174" s="31">
        <v>44770</v>
      </c>
      <c r="E174" s="37">
        <v>686.2</v>
      </c>
      <c r="F174" s="37">
        <v>680.00000000000011</v>
      </c>
      <c r="G174" s="38">
        <v>668.9000000000002</v>
      </c>
      <c r="H174" s="38">
        <v>651.60000000000014</v>
      </c>
      <c r="I174" s="38">
        <v>640.50000000000023</v>
      </c>
      <c r="J174" s="38">
        <v>697.30000000000018</v>
      </c>
      <c r="K174" s="38">
        <v>708.40000000000009</v>
      </c>
      <c r="L174" s="38">
        <v>725.70000000000016</v>
      </c>
      <c r="M174" s="28">
        <v>691.1</v>
      </c>
      <c r="N174" s="28">
        <v>662.7</v>
      </c>
      <c r="O174" s="39">
        <v>6146350</v>
      </c>
      <c r="P174" s="40">
        <v>1.2745098039215686E-2</v>
      </c>
    </row>
    <row r="175" spans="1:16" ht="12.75" customHeight="1">
      <c r="A175" s="28">
        <v>165</v>
      </c>
      <c r="B175" s="29" t="s">
        <v>58</v>
      </c>
      <c r="C175" s="30" t="s">
        <v>183</v>
      </c>
      <c r="D175" s="31">
        <v>44770</v>
      </c>
      <c r="E175" s="37">
        <v>92.2</v>
      </c>
      <c r="F175" s="37">
        <v>92.266666666666652</v>
      </c>
      <c r="G175" s="38">
        <v>89.533333333333303</v>
      </c>
      <c r="H175" s="38">
        <v>86.866666666666646</v>
      </c>
      <c r="I175" s="38">
        <v>84.133333333333297</v>
      </c>
      <c r="J175" s="38">
        <v>94.933333333333309</v>
      </c>
      <c r="K175" s="38">
        <v>97.666666666666657</v>
      </c>
      <c r="L175" s="38">
        <v>100.33333333333331</v>
      </c>
      <c r="M175" s="28">
        <v>95</v>
      </c>
      <c r="N175" s="28">
        <v>89.6</v>
      </c>
      <c r="O175" s="39">
        <v>50420000</v>
      </c>
      <c r="P175" s="40">
        <v>-0.12006980802792321</v>
      </c>
    </row>
    <row r="176" spans="1:16" ht="12.75" customHeight="1">
      <c r="A176" s="28">
        <v>166</v>
      </c>
      <c r="B176" s="29" t="s">
        <v>168</v>
      </c>
      <c r="C176" s="30" t="s">
        <v>184</v>
      </c>
      <c r="D176" s="31">
        <v>44770</v>
      </c>
      <c r="E176" s="37">
        <v>126.6</v>
      </c>
      <c r="F176" s="37">
        <v>126.51666666666667</v>
      </c>
      <c r="G176" s="38">
        <v>126.03333333333333</v>
      </c>
      <c r="H176" s="38">
        <v>125.46666666666667</v>
      </c>
      <c r="I176" s="38">
        <v>124.98333333333333</v>
      </c>
      <c r="J176" s="38">
        <v>127.08333333333333</v>
      </c>
      <c r="K176" s="38">
        <v>127.56666666666665</v>
      </c>
      <c r="L176" s="38">
        <v>128.13333333333333</v>
      </c>
      <c r="M176" s="28">
        <v>127</v>
      </c>
      <c r="N176" s="28">
        <v>125.95</v>
      </c>
      <c r="O176" s="39">
        <v>28506000</v>
      </c>
      <c r="P176" s="40">
        <v>-1.737331954498449E-2</v>
      </c>
    </row>
    <row r="177" spans="1:16" ht="12.75" customHeight="1">
      <c r="A177" s="28">
        <v>167</v>
      </c>
      <c r="B177" s="237" t="s">
        <v>79</v>
      </c>
      <c r="C177" s="30" t="s">
        <v>185</v>
      </c>
      <c r="D177" s="31">
        <v>44770</v>
      </c>
      <c r="E177" s="37">
        <v>2503.1</v>
      </c>
      <c r="F177" s="37">
        <v>2505.1833333333329</v>
      </c>
      <c r="G177" s="38">
        <v>2493.5666666666657</v>
      </c>
      <c r="H177" s="38">
        <v>2484.0333333333328</v>
      </c>
      <c r="I177" s="38">
        <v>2472.4166666666656</v>
      </c>
      <c r="J177" s="38">
        <v>2514.7166666666658</v>
      </c>
      <c r="K177" s="38">
        <v>2526.3333333333335</v>
      </c>
      <c r="L177" s="38">
        <v>2535.8666666666659</v>
      </c>
      <c r="M177" s="28">
        <v>2516.8000000000002</v>
      </c>
      <c r="N177" s="28">
        <v>2495.65</v>
      </c>
      <c r="O177" s="39">
        <v>38491000</v>
      </c>
      <c r="P177" s="40">
        <v>-7.1962857879803973E-3</v>
      </c>
    </row>
    <row r="178" spans="1:16" ht="12.75" customHeight="1">
      <c r="A178" s="28">
        <v>168</v>
      </c>
      <c r="B178" s="29" t="s">
        <v>119</v>
      </c>
      <c r="C178" s="30" t="s">
        <v>186</v>
      </c>
      <c r="D178" s="31">
        <v>44770</v>
      </c>
      <c r="E178" s="37">
        <v>73.25</v>
      </c>
      <c r="F178" s="37">
        <v>73.316666666666663</v>
      </c>
      <c r="G178" s="38">
        <v>72.48333333333332</v>
      </c>
      <c r="H178" s="38">
        <v>71.716666666666654</v>
      </c>
      <c r="I178" s="38">
        <v>70.883333333333312</v>
      </c>
      <c r="J178" s="38">
        <v>74.083333333333329</v>
      </c>
      <c r="K178" s="38">
        <v>74.916666666666671</v>
      </c>
      <c r="L178" s="38">
        <v>75.683333333333337</v>
      </c>
      <c r="M178" s="28">
        <v>74.150000000000006</v>
      </c>
      <c r="N178" s="28">
        <v>72.55</v>
      </c>
      <c r="O178" s="39">
        <v>122028000</v>
      </c>
      <c r="P178" s="40">
        <v>-1.1999028418751518E-2</v>
      </c>
    </row>
    <row r="179" spans="1:16" ht="12.75" customHeight="1">
      <c r="A179" s="28">
        <v>169</v>
      </c>
      <c r="B179" s="29" t="s">
        <v>58</v>
      </c>
      <c r="C179" s="30" t="s">
        <v>273</v>
      </c>
      <c r="D179" s="31">
        <v>44770</v>
      </c>
      <c r="E179" s="37">
        <v>879.25</v>
      </c>
      <c r="F179" s="37">
        <v>879.41666666666663</v>
      </c>
      <c r="G179" s="38">
        <v>868.98333333333323</v>
      </c>
      <c r="H179" s="38">
        <v>858.71666666666658</v>
      </c>
      <c r="I179" s="38">
        <v>848.28333333333319</v>
      </c>
      <c r="J179" s="38">
        <v>889.68333333333328</v>
      </c>
      <c r="K179" s="38">
        <v>900.11666666666667</v>
      </c>
      <c r="L179" s="38">
        <v>910.38333333333333</v>
      </c>
      <c r="M179" s="28">
        <v>889.85</v>
      </c>
      <c r="N179" s="28">
        <v>869.15</v>
      </c>
      <c r="O179" s="39">
        <v>5530400</v>
      </c>
      <c r="P179" s="40">
        <v>-1.446340757882557E-4</v>
      </c>
    </row>
    <row r="180" spans="1:16" ht="12.75" customHeight="1">
      <c r="A180" s="28">
        <v>170</v>
      </c>
      <c r="B180" s="29" t="s">
        <v>63</v>
      </c>
      <c r="C180" s="30" t="s">
        <v>187</v>
      </c>
      <c r="D180" s="31">
        <v>44770</v>
      </c>
      <c r="E180" s="37">
        <v>1167</v>
      </c>
      <c r="F180" s="37">
        <v>1168.0166666666667</v>
      </c>
      <c r="G180" s="38">
        <v>1159.0833333333333</v>
      </c>
      <c r="H180" s="38">
        <v>1151.1666666666665</v>
      </c>
      <c r="I180" s="38">
        <v>1142.2333333333331</v>
      </c>
      <c r="J180" s="38">
        <v>1175.9333333333334</v>
      </c>
      <c r="K180" s="38">
        <v>1184.8666666666668</v>
      </c>
      <c r="L180" s="38">
        <v>1192.7833333333335</v>
      </c>
      <c r="M180" s="28">
        <v>1176.95</v>
      </c>
      <c r="N180" s="28">
        <v>1160.0999999999999</v>
      </c>
      <c r="O180" s="39">
        <v>7868250</v>
      </c>
      <c r="P180" s="40">
        <v>-1.3354650616006771E-2</v>
      </c>
    </row>
    <row r="181" spans="1:16" ht="12.75" customHeight="1">
      <c r="A181" s="28">
        <v>171</v>
      </c>
      <c r="B181" s="29" t="s">
        <v>58</v>
      </c>
      <c r="C181" s="30" t="s">
        <v>188</v>
      </c>
      <c r="D181" s="31">
        <v>44770</v>
      </c>
      <c r="E181" s="37">
        <v>513.65</v>
      </c>
      <c r="F181" s="37">
        <v>515.18333333333328</v>
      </c>
      <c r="G181" s="38">
        <v>510.66666666666652</v>
      </c>
      <c r="H181" s="38">
        <v>507.68333333333328</v>
      </c>
      <c r="I181" s="38">
        <v>503.16666666666652</v>
      </c>
      <c r="J181" s="38">
        <v>518.16666666666652</v>
      </c>
      <c r="K181" s="38">
        <v>522.68333333333317</v>
      </c>
      <c r="L181" s="38">
        <v>525.66666666666652</v>
      </c>
      <c r="M181" s="28">
        <v>519.70000000000005</v>
      </c>
      <c r="N181" s="28">
        <v>512.20000000000005</v>
      </c>
      <c r="O181" s="39">
        <v>59781000</v>
      </c>
      <c r="P181" s="40">
        <v>-1.5318476058704353E-2</v>
      </c>
    </row>
    <row r="182" spans="1:16" ht="12.75" customHeight="1">
      <c r="A182" s="28">
        <v>172</v>
      </c>
      <c r="B182" s="29" t="s">
        <v>42</v>
      </c>
      <c r="C182" s="30" t="s">
        <v>189</v>
      </c>
      <c r="D182" s="31">
        <v>44770</v>
      </c>
      <c r="E182" s="37">
        <v>20793.2</v>
      </c>
      <c r="F182" s="37">
        <v>20648.716666666664</v>
      </c>
      <c r="G182" s="38">
        <v>20417.433333333327</v>
      </c>
      <c r="H182" s="38">
        <v>20041.666666666664</v>
      </c>
      <c r="I182" s="38">
        <v>19810.383333333328</v>
      </c>
      <c r="J182" s="38">
        <v>21024.483333333326</v>
      </c>
      <c r="K182" s="38">
        <v>21255.766666666659</v>
      </c>
      <c r="L182" s="38">
        <v>21631.533333333326</v>
      </c>
      <c r="M182" s="28">
        <v>20880</v>
      </c>
      <c r="N182" s="28">
        <v>20272.95</v>
      </c>
      <c r="O182" s="39">
        <v>295825</v>
      </c>
      <c r="P182" s="40">
        <v>2.167155931618028E-2</v>
      </c>
    </row>
    <row r="183" spans="1:16" ht="12.75" customHeight="1">
      <c r="A183" s="28">
        <v>173</v>
      </c>
      <c r="B183" s="29" t="s">
        <v>70</v>
      </c>
      <c r="C183" s="30" t="s">
        <v>190</v>
      </c>
      <c r="D183" s="31">
        <v>44770</v>
      </c>
      <c r="E183" s="37">
        <v>2759.65</v>
      </c>
      <c r="F183" s="37">
        <v>2775.5833333333335</v>
      </c>
      <c r="G183" s="38">
        <v>2738.2166666666672</v>
      </c>
      <c r="H183" s="38">
        <v>2716.7833333333338</v>
      </c>
      <c r="I183" s="38">
        <v>2679.4166666666674</v>
      </c>
      <c r="J183" s="38">
        <v>2797.0166666666669</v>
      </c>
      <c r="K183" s="38">
        <v>2834.3833333333328</v>
      </c>
      <c r="L183" s="38">
        <v>2855.8166666666666</v>
      </c>
      <c r="M183" s="28">
        <v>2812.95</v>
      </c>
      <c r="N183" s="28">
        <v>2754.15</v>
      </c>
      <c r="O183" s="39">
        <v>1982200</v>
      </c>
      <c r="P183" s="40">
        <v>-2.475984305236098E-2</v>
      </c>
    </row>
    <row r="184" spans="1:16" ht="12.75" customHeight="1">
      <c r="A184" s="28">
        <v>174</v>
      </c>
      <c r="B184" s="29" t="s">
        <v>40</v>
      </c>
      <c r="C184" s="30" t="s">
        <v>191</v>
      </c>
      <c r="D184" s="31">
        <v>44770</v>
      </c>
      <c r="E184" s="37">
        <v>2292.5</v>
      </c>
      <c r="F184" s="37">
        <v>2322.6666666666665</v>
      </c>
      <c r="G184" s="38">
        <v>2241.583333333333</v>
      </c>
      <c r="H184" s="38">
        <v>2190.6666666666665</v>
      </c>
      <c r="I184" s="38">
        <v>2109.583333333333</v>
      </c>
      <c r="J184" s="38">
        <v>2373.583333333333</v>
      </c>
      <c r="K184" s="38">
        <v>2454.6666666666661</v>
      </c>
      <c r="L184" s="38">
        <v>2505.583333333333</v>
      </c>
      <c r="M184" s="28">
        <v>2403.75</v>
      </c>
      <c r="N184" s="28">
        <v>2271.75</v>
      </c>
      <c r="O184" s="39">
        <v>4324875</v>
      </c>
      <c r="P184" s="40">
        <v>8.3317678001127188E-2</v>
      </c>
    </row>
    <row r="185" spans="1:16" ht="12.75" customHeight="1">
      <c r="A185" s="28">
        <v>175</v>
      </c>
      <c r="B185" s="29" t="s">
        <v>63</v>
      </c>
      <c r="C185" s="30" t="s">
        <v>192</v>
      </c>
      <c r="D185" s="31">
        <v>44770</v>
      </c>
      <c r="E185" s="37">
        <v>1489.1</v>
      </c>
      <c r="F185" s="37">
        <v>1478.4333333333334</v>
      </c>
      <c r="G185" s="38">
        <v>1463.1166666666668</v>
      </c>
      <c r="H185" s="38">
        <v>1437.1333333333334</v>
      </c>
      <c r="I185" s="38">
        <v>1421.8166666666668</v>
      </c>
      <c r="J185" s="38">
        <v>1504.4166666666667</v>
      </c>
      <c r="K185" s="38">
        <v>1519.7333333333333</v>
      </c>
      <c r="L185" s="38">
        <v>1545.7166666666667</v>
      </c>
      <c r="M185" s="28">
        <v>1493.75</v>
      </c>
      <c r="N185" s="28">
        <v>1452.45</v>
      </c>
      <c r="O185" s="39">
        <v>4394400</v>
      </c>
      <c r="P185" s="40">
        <v>2.0339927556422402E-2</v>
      </c>
    </row>
    <row r="186" spans="1:16" ht="12.75" customHeight="1">
      <c r="A186" s="28">
        <v>176</v>
      </c>
      <c r="B186" s="29" t="s">
        <v>47</v>
      </c>
      <c r="C186" s="30" t="s">
        <v>193</v>
      </c>
      <c r="D186" s="31">
        <v>44770</v>
      </c>
      <c r="E186" s="37">
        <v>875.45</v>
      </c>
      <c r="F186" s="37">
        <v>873.20000000000016</v>
      </c>
      <c r="G186" s="38">
        <v>869.70000000000027</v>
      </c>
      <c r="H186" s="38">
        <v>863.95000000000016</v>
      </c>
      <c r="I186" s="38">
        <v>860.45000000000027</v>
      </c>
      <c r="J186" s="38">
        <v>878.95000000000027</v>
      </c>
      <c r="K186" s="38">
        <v>882.45</v>
      </c>
      <c r="L186" s="38">
        <v>888.20000000000027</v>
      </c>
      <c r="M186" s="28">
        <v>876.7</v>
      </c>
      <c r="N186" s="28">
        <v>867.45</v>
      </c>
      <c r="O186" s="39">
        <v>20688500</v>
      </c>
      <c r="P186" s="40">
        <v>1.7964883736695818E-3</v>
      </c>
    </row>
    <row r="187" spans="1:16" ht="12.75" customHeight="1">
      <c r="A187" s="28">
        <v>177</v>
      </c>
      <c r="B187" s="29" t="s">
        <v>180</v>
      </c>
      <c r="C187" s="30" t="s">
        <v>194</v>
      </c>
      <c r="D187" s="31">
        <v>44770</v>
      </c>
      <c r="E187" s="37">
        <v>442</v>
      </c>
      <c r="F187" s="37">
        <v>439.45</v>
      </c>
      <c r="G187" s="38">
        <v>436.09999999999997</v>
      </c>
      <c r="H187" s="38">
        <v>430.2</v>
      </c>
      <c r="I187" s="38">
        <v>426.84999999999997</v>
      </c>
      <c r="J187" s="38">
        <v>445.34999999999997</v>
      </c>
      <c r="K187" s="38">
        <v>448.7</v>
      </c>
      <c r="L187" s="38">
        <v>454.59999999999997</v>
      </c>
      <c r="M187" s="28">
        <v>442.8</v>
      </c>
      <c r="N187" s="28">
        <v>433.55</v>
      </c>
      <c r="O187" s="39">
        <v>10126500</v>
      </c>
      <c r="P187" s="40">
        <v>2.0713637738131237E-2</v>
      </c>
    </row>
    <row r="188" spans="1:16" ht="12.75" customHeight="1">
      <c r="A188" s="28">
        <v>178</v>
      </c>
      <c r="B188" s="29" t="s">
        <v>47</v>
      </c>
      <c r="C188" s="30" t="s">
        <v>275</v>
      </c>
      <c r="D188" s="31">
        <v>44770</v>
      </c>
      <c r="E188" s="37">
        <v>572.79999999999995</v>
      </c>
      <c r="F188" s="37">
        <v>583.56666666666661</v>
      </c>
      <c r="G188" s="38">
        <v>559.23333333333323</v>
      </c>
      <c r="H188" s="38">
        <v>545.66666666666663</v>
      </c>
      <c r="I188" s="38">
        <v>521.33333333333326</v>
      </c>
      <c r="J188" s="38">
        <v>597.13333333333321</v>
      </c>
      <c r="K188" s="38">
        <v>621.4666666666667</v>
      </c>
      <c r="L188" s="38">
        <v>635.03333333333319</v>
      </c>
      <c r="M188" s="28">
        <v>607.9</v>
      </c>
      <c r="N188" s="28">
        <v>570</v>
      </c>
      <c r="O188" s="39">
        <v>1952000</v>
      </c>
      <c r="P188" s="40">
        <v>0.2978723404255319</v>
      </c>
    </row>
    <row r="189" spans="1:16" ht="12.75" customHeight="1">
      <c r="A189" s="28">
        <v>179</v>
      </c>
      <c r="B189" s="29" t="s">
        <v>38</v>
      </c>
      <c r="C189" s="30" t="s">
        <v>195</v>
      </c>
      <c r="D189" s="31">
        <v>44770</v>
      </c>
      <c r="E189" s="37">
        <v>871.95</v>
      </c>
      <c r="F189" s="37">
        <v>874.69999999999993</v>
      </c>
      <c r="G189" s="38">
        <v>865.89999999999986</v>
      </c>
      <c r="H189" s="38">
        <v>859.84999999999991</v>
      </c>
      <c r="I189" s="38">
        <v>851.04999999999984</v>
      </c>
      <c r="J189" s="38">
        <v>880.74999999999989</v>
      </c>
      <c r="K189" s="38">
        <v>889.54999999999984</v>
      </c>
      <c r="L189" s="38">
        <v>895.59999999999991</v>
      </c>
      <c r="M189" s="28">
        <v>883.5</v>
      </c>
      <c r="N189" s="28">
        <v>868.65</v>
      </c>
      <c r="O189" s="39">
        <v>5083000</v>
      </c>
      <c r="P189" s="40">
        <v>-4.6994321519483063E-3</v>
      </c>
    </row>
    <row r="190" spans="1:16" ht="12.75" customHeight="1">
      <c r="A190" s="28">
        <v>180</v>
      </c>
      <c r="B190" s="29" t="s">
        <v>74</v>
      </c>
      <c r="C190" s="30" t="s">
        <v>504</v>
      </c>
      <c r="D190" s="31">
        <v>44770</v>
      </c>
      <c r="E190" s="37">
        <v>1055.55</v>
      </c>
      <c r="F190" s="37">
        <v>1065.2</v>
      </c>
      <c r="G190" s="38">
        <v>1038.3500000000001</v>
      </c>
      <c r="H190" s="38">
        <v>1021.1500000000001</v>
      </c>
      <c r="I190" s="38">
        <v>994.30000000000018</v>
      </c>
      <c r="J190" s="38">
        <v>1082.4000000000001</v>
      </c>
      <c r="K190" s="38">
        <v>1109.25</v>
      </c>
      <c r="L190" s="38">
        <v>1126.45</v>
      </c>
      <c r="M190" s="28">
        <v>1092.05</v>
      </c>
      <c r="N190" s="28">
        <v>1048</v>
      </c>
      <c r="O190" s="39">
        <v>3481500</v>
      </c>
      <c r="P190" s="40">
        <v>-1.9571951562940018E-2</v>
      </c>
    </row>
    <row r="191" spans="1:16" ht="12.75" customHeight="1">
      <c r="A191" s="28">
        <v>181</v>
      </c>
      <c r="B191" s="29" t="s">
        <v>56</v>
      </c>
      <c r="C191" s="30" t="s">
        <v>196</v>
      </c>
      <c r="D191" s="31">
        <v>44770</v>
      </c>
      <c r="E191" s="37">
        <v>804.55</v>
      </c>
      <c r="F191" s="37">
        <v>809.58333333333337</v>
      </c>
      <c r="G191" s="38">
        <v>796.16666666666674</v>
      </c>
      <c r="H191" s="38">
        <v>787.78333333333342</v>
      </c>
      <c r="I191" s="38">
        <v>774.36666666666679</v>
      </c>
      <c r="J191" s="38">
        <v>817.9666666666667</v>
      </c>
      <c r="K191" s="38">
        <v>831.38333333333344</v>
      </c>
      <c r="L191" s="38">
        <v>839.76666666666665</v>
      </c>
      <c r="M191" s="28">
        <v>823</v>
      </c>
      <c r="N191" s="28">
        <v>801.2</v>
      </c>
      <c r="O191" s="39">
        <v>7587900</v>
      </c>
      <c r="P191" s="40">
        <v>2.3428016508861373E-2</v>
      </c>
    </row>
    <row r="192" spans="1:16" ht="12.75" customHeight="1">
      <c r="A192" s="28">
        <v>182</v>
      </c>
      <c r="B192" s="29" t="s">
        <v>49</v>
      </c>
      <c r="C192" s="30" t="s">
        <v>197</v>
      </c>
      <c r="D192" s="31">
        <v>44770</v>
      </c>
      <c r="E192" s="37">
        <v>455.65</v>
      </c>
      <c r="F192" s="37">
        <v>456.38333333333338</v>
      </c>
      <c r="G192" s="38">
        <v>451.86666666666679</v>
      </c>
      <c r="H192" s="38">
        <v>448.08333333333343</v>
      </c>
      <c r="I192" s="38">
        <v>443.56666666666683</v>
      </c>
      <c r="J192" s="38">
        <v>460.16666666666674</v>
      </c>
      <c r="K192" s="38">
        <v>464.68333333333328</v>
      </c>
      <c r="L192" s="38">
        <v>468.4666666666667</v>
      </c>
      <c r="M192" s="28">
        <v>460.9</v>
      </c>
      <c r="N192" s="28">
        <v>452.6</v>
      </c>
      <c r="O192" s="39">
        <v>69805050</v>
      </c>
      <c r="P192" s="40">
        <v>2.5377594040358561E-3</v>
      </c>
    </row>
    <row r="193" spans="1:16" ht="12.75" customHeight="1">
      <c r="A193" s="28">
        <v>183</v>
      </c>
      <c r="B193" s="29" t="s">
        <v>168</v>
      </c>
      <c r="C193" s="30" t="s">
        <v>198</v>
      </c>
      <c r="D193" s="31">
        <v>44770</v>
      </c>
      <c r="E193" s="37">
        <v>230.75</v>
      </c>
      <c r="F193" s="37">
        <v>231.81666666666669</v>
      </c>
      <c r="G193" s="38">
        <v>229.18333333333339</v>
      </c>
      <c r="H193" s="38">
        <v>227.6166666666667</v>
      </c>
      <c r="I193" s="38">
        <v>224.98333333333341</v>
      </c>
      <c r="J193" s="38">
        <v>233.38333333333338</v>
      </c>
      <c r="K193" s="38">
        <v>236.01666666666665</v>
      </c>
      <c r="L193" s="38">
        <v>237.58333333333337</v>
      </c>
      <c r="M193" s="28">
        <v>234.45</v>
      </c>
      <c r="N193" s="28">
        <v>230.25</v>
      </c>
      <c r="O193" s="39">
        <v>83143125</v>
      </c>
      <c r="P193" s="40">
        <v>1.2369524122626777E-2</v>
      </c>
    </row>
    <row r="194" spans="1:16" ht="12.75" customHeight="1">
      <c r="A194" s="28">
        <v>184</v>
      </c>
      <c r="B194" s="29" t="s">
        <v>119</v>
      </c>
      <c r="C194" s="30" t="s">
        <v>199</v>
      </c>
      <c r="D194" s="31">
        <v>44770</v>
      </c>
      <c r="E194" s="37">
        <v>937.55</v>
      </c>
      <c r="F194" s="37">
        <v>937.96666666666658</v>
      </c>
      <c r="G194" s="38">
        <v>930.53333333333319</v>
      </c>
      <c r="H194" s="38">
        <v>923.51666666666665</v>
      </c>
      <c r="I194" s="38">
        <v>916.08333333333326</v>
      </c>
      <c r="J194" s="38">
        <v>944.98333333333312</v>
      </c>
      <c r="K194" s="38">
        <v>952.41666666666652</v>
      </c>
      <c r="L194" s="38">
        <v>959.43333333333305</v>
      </c>
      <c r="M194" s="28">
        <v>945.4</v>
      </c>
      <c r="N194" s="28">
        <v>930.95</v>
      </c>
      <c r="O194" s="39">
        <v>29084875</v>
      </c>
      <c r="P194" s="40">
        <v>-7.9727476987750956E-3</v>
      </c>
    </row>
    <row r="195" spans="1:16" ht="12.75" customHeight="1">
      <c r="A195" s="28">
        <v>185</v>
      </c>
      <c r="B195" s="29" t="s">
        <v>86</v>
      </c>
      <c r="C195" s="30" t="s">
        <v>200</v>
      </c>
      <c r="D195" s="31">
        <v>44770</v>
      </c>
      <c r="E195" s="37">
        <v>3177</v>
      </c>
      <c r="F195" s="37">
        <v>3173.0166666666664</v>
      </c>
      <c r="G195" s="38">
        <v>3151.0333333333328</v>
      </c>
      <c r="H195" s="38">
        <v>3125.0666666666666</v>
      </c>
      <c r="I195" s="38">
        <v>3103.083333333333</v>
      </c>
      <c r="J195" s="38">
        <v>3198.9833333333327</v>
      </c>
      <c r="K195" s="38">
        <v>3220.9666666666662</v>
      </c>
      <c r="L195" s="38">
        <v>3246.9333333333325</v>
      </c>
      <c r="M195" s="28">
        <v>3195</v>
      </c>
      <c r="N195" s="28">
        <v>3147.05</v>
      </c>
      <c r="O195" s="39">
        <v>14033400</v>
      </c>
      <c r="P195" s="40">
        <v>2.2425249169435217E-2</v>
      </c>
    </row>
    <row r="196" spans="1:16" ht="12.75" customHeight="1">
      <c r="A196" s="28">
        <v>186</v>
      </c>
      <c r="B196" s="29" t="s">
        <v>86</v>
      </c>
      <c r="C196" s="30" t="s">
        <v>201</v>
      </c>
      <c r="D196" s="31">
        <v>44770</v>
      </c>
      <c r="E196" s="37">
        <v>1028.6500000000001</v>
      </c>
      <c r="F196" s="37">
        <v>1027.95</v>
      </c>
      <c r="G196" s="38">
        <v>1013.25</v>
      </c>
      <c r="H196" s="38">
        <v>997.84999999999991</v>
      </c>
      <c r="I196" s="38">
        <v>983.14999999999986</v>
      </c>
      <c r="J196" s="38">
        <v>1043.3500000000001</v>
      </c>
      <c r="K196" s="38">
        <v>1058.0500000000004</v>
      </c>
      <c r="L196" s="38">
        <v>1073.4500000000003</v>
      </c>
      <c r="M196" s="28">
        <v>1042.6500000000001</v>
      </c>
      <c r="N196" s="28">
        <v>1012.55</v>
      </c>
      <c r="O196" s="39">
        <v>22745400</v>
      </c>
      <c r="P196" s="40">
        <v>-3.0683474392083663E-2</v>
      </c>
    </row>
    <row r="197" spans="1:16" ht="12.75" customHeight="1">
      <c r="A197" s="28">
        <v>187</v>
      </c>
      <c r="B197" s="29" t="s">
        <v>56</v>
      </c>
      <c r="C197" s="30" t="s">
        <v>202</v>
      </c>
      <c r="D197" s="31">
        <v>44770</v>
      </c>
      <c r="E197" s="37">
        <v>2323.5</v>
      </c>
      <c r="F197" s="37">
        <v>2313.2666666666669</v>
      </c>
      <c r="G197" s="38">
        <v>2295.6833333333338</v>
      </c>
      <c r="H197" s="38">
        <v>2267.8666666666668</v>
      </c>
      <c r="I197" s="38">
        <v>2250.2833333333338</v>
      </c>
      <c r="J197" s="38">
        <v>2341.0833333333339</v>
      </c>
      <c r="K197" s="38">
        <v>2358.666666666667</v>
      </c>
      <c r="L197" s="38">
        <v>2386.483333333334</v>
      </c>
      <c r="M197" s="28">
        <v>2330.85</v>
      </c>
      <c r="N197" s="28">
        <v>2285.4499999999998</v>
      </c>
      <c r="O197" s="39">
        <v>6169125</v>
      </c>
      <c r="P197" s="40">
        <v>-9.7164025019736441E-4</v>
      </c>
    </row>
    <row r="198" spans="1:16" ht="12.75" customHeight="1">
      <c r="A198" s="28">
        <v>188</v>
      </c>
      <c r="B198" s="29" t="s">
        <v>47</v>
      </c>
      <c r="C198" s="30" t="s">
        <v>203</v>
      </c>
      <c r="D198" s="31">
        <v>44770</v>
      </c>
      <c r="E198" s="37">
        <v>1481.75</v>
      </c>
      <c r="F198" s="37">
        <v>1483.6499999999999</v>
      </c>
      <c r="G198" s="38">
        <v>1464.0999999999997</v>
      </c>
      <c r="H198" s="38">
        <v>1446.4499999999998</v>
      </c>
      <c r="I198" s="38">
        <v>1426.8999999999996</v>
      </c>
      <c r="J198" s="38">
        <v>1501.2999999999997</v>
      </c>
      <c r="K198" s="38">
        <v>1520.85</v>
      </c>
      <c r="L198" s="38">
        <v>1538.4999999999998</v>
      </c>
      <c r="M198" s="28">
        <v>1503.2</v>
      </c>
      <c r="N198" s="28">
        <v>1466</v>
      </c>
      <c r="O198" s="39">
        <v>1853000</v>
      </c>
      <c r="P198" s="40">
        <v>-1.7757752451630002E-2</v>
      </c>
    </row>
    <row r="199" spans="1:16" ht="12.75" customHeight="1">
      <c r="A199" s="28">
        <v>189</v>
      </c>
      <c r="B199" s="29" t="s">
        <v>168</v>
      </c>
      <c r="C199" s="30" t="s">
        <v>204</v>
      </c>
      <c r="D199" s="31">
        <v>44770</v>
      </c>
      <c r="E199" s="37">
        <v>503.25</v>
      </c>
      <c r="F199" s="37">
        <v>504.16666666666669</v>
      </c>
      <c r="G199" s="38">
        <v>498.13333333333338</v>
      </c>
      <c r="H199" s="38">
        <v>493.01666666666671</v>
      </c>
      <c r="I199" s="38">
        <v>486.98333333333341</v>
      </c>
      <c r="J199" s="38">
        <v>509.28333333333336</v>
      </c>
      <c r="K199" s="38">
        <v>515.31666666666661</v>
      </c>
      <c r="L199" s="38">
        <v>520.43333333333339</v>
      </c>
      <c r="M199" s="28">
        <v>510.2</v>
      </c>
      <c r="N199" s="28">
        <v>499.05</v>
      </c>
      <c r="O199" s="39">
        <v>4888500</v>
      </c>
      <c r="P199" s="40">
        <v>0.22105657549644062</v>
      </c>
    </row>
    <row r="200" spans="1:16" ht="12.75" customHeight="1">
      <c r="A200" s="28">
        <v>190</v>
      </c>
      <c r="B200" s="29" t="s">
        <v>44</v>
      </c>
      <c r="C200" s="30" t="s">
        <v>205</v>
      </c>
      <c r="D200" s="31">
        <v>44770</v>
      </c>
      <c r="E200" s="37">
        <v>1244.45</v>
      </c>
      <c r="F200" s="37">
        <v>1245.8166666666666</v>
      </c>
      <c r="G200" s="38">
        <v>1222.9333333333332</v>
      </c>
      <c r="H200" s="38">
        <v>1201.4166666666665</v>
      </c>
      <c r="I200" s="38">
        <v>1178.5333333333331</v>
      </c>
      <c r="J200" s="38">
        <v>1267.3333333333333</v>
      </c>
      <c r="K200" s="38">
        <v>1290.2166666666665</v>
      </c>
      <c r="L200" s="38">
        <v>1311.7333333333333</v>
      </c>
      <c r="M200" s="28">
        <v>1268.7</v>
      </c>
      <c r="N200" s="28">
        <v>1224.3</v>
      </c>
      <c r="O200" s="39">
        <v>5507100</v>
      </c>
      <c r="P200" s="40">
        <v>2.9268292682926831E-2</v>
      </c>
    </row>
    <row r="201" spans="1:16" ht="12.75" customHeight="1">
      <c r="A201" s="28">
        <v>191</v>
      </c>
      <c r="B201" s="29" t="s">
        <v>49</v>
      </c>
      <c r="C201" s="30" t="s">
        <v>206</v>
      </c>
      <c r="D201" s="31">
        <v>44770</v>
      </c>
      <c r="E201" s="37">
        <v>885.65</v>
      </c>
      <c r="F201" s="37">
        <v>887.81666666666661</v>
      </c>
      <c r="G201" s="38">
        <v>877.98333333333323</v>
      </c>
      <c r="H201" s="38">
        <v>870.31666666666661</v>
      </c>
      <c r="I201" s="38">
        <v>860.48333333333323</v>
      </c>
      <c r="J201" s="38">
        <v>895.48333333333323</v>
      </c>
      <c r="K201" s="38">
        <v>905.31666666666672</v>
      </c>
      <c r="L201" s="38">
        <v>912.98333333333323</v>
      </c>
      <c r="M201" s="28">
        <v>897.65</v>
      </c>
      <c r="N201" s="28">
        <v>880.15</v>
      </c>
      <c r="O201" s="39">
        <v>10423000</v>
      </c>
      <c r="P201" s="40">
        <v>-6.1407021759444669E-3</v>
      </c>
    </row>
    <row r="202" spans="1:16" ht="12.75" customHeight="1">
      <c r="A202" s="28">
        <v>192</v>
      </c>
      <c r="B202" s="29" t="s">
        <v>56</v>
      </c>
      <c r="C202" s="30" t="s">
        <v>207</v>
      </c>
      <c r="D202" s="31">
        <v>44770</v>
      </c>
      <c r="E202" s="37">
        <v>1688.65</v>
      </c>
      <c r="F202" s="37">
        <v>1682.5333333333335</v>
      </c>
      <c r="G202" s="38">
        <v>1669.916666666667</v>
      </c>
      <c r="H202" s="38">
        <v>1651.1833333333334</v>
      </c>
      <c r="I202" s="38">
        <v>1638.5666666666668</v>
      </c>
      <c r="J202" s="38">
        <v>1701.2666666666671</v>
      </c>
      <c r="K202" s="38">
        <v>1713.8833333333334</v>
      </c>
      <c r="L202" s="38">
        <v>1732.6166666666672</v>
      </c>
      <c r="M202" s="28">
        <v>1695.15</v>
      </c>
      <c r="N202" s="28">
        <v>1663.8</v>
      </c>
      <c r="O202" s="39">
        <v>1150400</v>
      </c>
      <c r="P202" s="40">
        <v>3.0824372759856632E-2</v>
      </c>
    </row>
    <row r="203" spans="1:16" ht="12.75" customHeight="1">
      <c r="A203" s="28">
        <v>193</v>
      </c>
      <c r="B203" s="29" t="s">
        <v>42</v>
      </c>
      <c r="C203" s="30" t="s">
        <v>208</v>
      </c>
      <c r="D203" s="31">
        <v>44770</v>
      </c>
      <c r="E203" s="37">
        <v>6463.8</v>
      </c>
      <c r="F203" s="37">
        <v>6349.45</v>
      </c>
      <c r="G203" s="38">
        <v>6204.9</v>
      </c>
      <c r="H203" s="38">
        <v>5946</v>
      </c>
      <c r="I203" s="38">
        <v>5801.45</v>
      </c>
      <c r="J203" s="38">
        <v>6608.3499999999995</v>
      </c>
      <c r="K203" s="38">
        <v>6752.9000000000005</v>
      </c>
      <c r="L203" s="38">
        <v>7011.7999999999993</v>
      </c>
      <c r="M203" s="28">
        <v>6494</v>
      </c>
      <c r="N203" s="28">
        <v>6090.55</v>
      </c>
      <c r="O203" s="39">
        <v>2697900</v>
      </c>
      <c r="P203" s="40">
        <v>8.9400363416111447E-2</v>
      </c>
    </row>
    <row r="204" spans="1:16" ht="12.75" customHeight="1">
      <c r="A204" s="28">
        <v>194</v>
      </c>
      <c r="B204" s="29" t="s">
        <v>38</v>
      </c>
      <c r="C204" s="30" t="s">
        <v>209</v>
      </c>
      <c r="D204" s="31">
        <v>44770</v>
      </c>
      <c r="E204" s="37">
        <v>714.95</v>
      </c>
      <c r="F204" s="37">
        <v>712.11666666666667</v>
      </c>
      <c r="G204" s="38">
        <v>702.73333333333335</v>
      </c>
      <c r="H204" s="38">
        <v>690.51666666666665</v>
      </c>
      <c r="I204" s="38">
        <v>681.13333333333333</v>
      </c>
      <c r="J204" s="38">
        <v>724.33333333333337</v>
      </c>
      <c r="K204" s="38">
        <v>733.71666666666681</v>
      </c>
      <c r="L204" s="38">
        <v>745.93333333333339</v>
      </c>
      <c r="M204" s="28">
        <v>721.5</v>
      </c>
      <c r="N204" s="28">
        <v>699.9</v>
      </c>
      <c r="O204" s="39">
        <v>22181900</v>
      </c>
      <c r="P204" s="40">
        <v>-2.3855835240274601E-2</v>
      </c>
    </row>
    <row r="205" spans="1:16" ht="12.75" customHeight="1">
      <c r="A205" s="28">
        <v>195</v>
      </c>
      <c r="B205" s="29" t="s">
        <v>119</v>
      </c>
      <c r="C205" s="30" t="s">
        <v>210</v>
      </c>
      <c r="D205" s="31">
        <v>44770</v>
      </c>
      <c r="E205" s="37">
        <v>258.60000000000002</v>
      </c>
      <c r="F205" s="37">
        <v>257.78333333333336</v>
      </c>
      <c r="G205" s="38">
        <v>255.56666666666672</v>
      </c>
      <c r="H205" s="38">
        <v>252.53333333333336</v>
      </c>
      <c r="I205" s="38">
        <v>250.31666666666672</v>
      </c>
      <c r="J205" s="38">
        <v>260.81666666666672</v>
      </c>
      <c r="K205" s="38">
        <v>263.0333333333333</v>
      </c>
      <c r="L205" s="38">
        <v>266.06666666666672</v>
      </c>
      <c r="M205" s="28">
        <v>260</v>
      </c>
      <c r="N205" s="28">
        <v>254.75</v>
      </c>
      <c r="O205" s="39">
        <v>49299300</v>
      </c>
      <c r="P205" s="40">
        <v>-2.7607080620012839E-2</v>
      </c>
    </row>
    <row r="206" spans="1:16" ht="12.75" customHeight="1">
      <c r="A206" s="28">
        <v>196</v>
      </c>
      <c r="B206" s="29" t="s">
        <v>70</v>
      </c>
      <c r="C206" s="30" t="s">
        <v>211</v>
      </c>
      <c r="D206" s="31">
        <v>44770</v>
      </c>
      <c r="E206" s="37">
        <v>1004.35</v>
      </c>
      <c r="F206" s="37">
        <v>1009.8666666666667</v>
      </c>
      <c r="G206" s="38">
        <v>993.23333333333335</v>
      </c>
      <c r="H206" s="38">
        <v>982.11666666666667</v>
      </c>
      <c r="I206" s="38">
        <v>965.48333333333335</v>
      </c>
      <c r="J206" s="38">
        <v>1020.9833333333333</v>
      </c>
      <c r="K206" s="38">
        <v>1037.6166666666668</v>
      </c>
      <c r="L206" s="38">
        <v>1048.7333333333333</v>
      </c>
      <c r="M206" s="28">
        <v>1026.5</v>
      </c>
      <c r="N206" s="28">
        <v>998.75</v>
      </c>
      <c r="O206" s="39">
        <v>5064500</v>
      </c>
      <c r="P206" s="40">
        <v>3.9191546116753871E-2</v>
      </c>
    </row>
    <row r="207" spans="1:16" ht="12.75" customHeight="1">
      <c r="A207" s="28">
        <v>197</v>
      </c>
      <c r="B207" s="29" t="s">
        <v>70</v>
      </c>
      <c r="C207" s="30" t="s">
        <v>280</v>
      </c>
      <c r="D207" s="31">
        <v>44770</v>
      </c>
      <c r="E207" s="37">
        <v>1744</v>
      </c>
      <c r="F207" s="37">
        <v>1741.2</v>
      </c>
      <c r="G207" s="38">
        <v>1712.25</v>
      </c>
      <c r="H207" s="38">
        <v>1680.5</v>
      </c>
      <c r="I207" s="38">
        <v>1651.55</v>
      </c>
      <c r="J207" s="38">
        <v>1772.95</v>
      </c>
      <c r="K207" s="38">
        <v>1801.9000000000003</v>
      </c>
      <c r="L207" s="38">
        <v>1833.65</v>
      </c>
      <c r="M207" s="28">
        <v>1770.15</v>
      </c>
      <c r="N207" s="28">
        <v>1709.45</v>
      </c>
      <c r="O207" s="39">
        <v>675150</v>
      </c>
      <c r="P207" s="40">
        <v>4.7800108636610536E-2</v>
      </c>
    </row>
    <row r="208" spans="1:16" ht="12.75" customHeight="1">
      <c r="A208" s="28">
        <v>198</v>
      </c>
      <c r="B208" s="29" t="s">
        <v>86</v>
      </c>
      <c r="C208" s="30" t="s">
        <v>212</v>
      </c>
      <c r="D208" s="31">
        <v>44770</v>
      </c>
      <c r="E208" s="37">
        <v>411.55</v>
      </c>
      <c r="F208" s="37">
        <v>412.7833333333333</v>
      </c>
      <c r="G208" s="38">
        <v>407.86666666666662</v>
      </c>
      <c r="H208" s="38">
        <v>404.18333333333334</v>
      </c>
      <c r="I208" s="38">
        <v>399.26666666666665</v>
      </c>
      <c r="J208" s="38">
        <v>416.46666666666658</v>
      </c>
      <c r="K208" s="38">
        <v>421.38333333333333</v>
      </c>
      <c r="L208" s="38">
        <v>425.06666666666655</v>
      </c>
      <c r="M208" s="28">
        <v>417.7</v>
      </c>
      <c r="N208" s="28">
        <v>409.1</v>
      </c>
      <c r="O208" s="39">
        <v>46876000</v>
      </c>
      <c r="P208" s="40">
        <v>-1.990465835912018E-2</v>
      </c>
    </row>
    <row r="209" spans="1:16" ht="12.75" customHeight="1">
      <c r="A209" s="28">
        <v>199</v>
      </c>
      <c r="B209" s="29" t="s">
        <v>180</v>
      </c>
      <c r="C209" s="30" t="s">
        <v>213</v>
      </c>
      <c r="D209" s="31">
        <v>44770</v>
      </c>
      <c r="E209" s="37">
        <v>235.95</v>
      </c>
      <c r="F209" s="37">
        <v>235.38333333333333</v>
      </c>
      <c r="G209" s="38">
        <v>231.96666666666664</v>
      </c>
      <c r="H209" s="38">
        <v>227.98333333333332</v>
      </c>
      <c r="I209" s="38">
        <v>224.56666666666663</v>
      </c>
      <c r="J209" s="38">
        <v>239.36666666666665</v>
      </c>
      <c r="K209" s="38">
        <v>242.78333333333333</v>
      </c>
      <c r="L209" s="38">
        <v>246.76666666666665</v>
      </c>
      <c r="M209" s="28">
        <v>238.8</v>
      </c>
      <c r="N209" s="28">
        <v>231.4</v>
      </c>
      <c r="O209" s="39">
        <v>80025000</v>
      </c>
      <c r="P209" s="40">
        <v>3.23442024897514E-3</v>
      </c>
    </row>
    <row r="210" spans="1:16" ht="12.75" customHeight="1">
      <c r="A210" s="28">
        <v>200</v>
      </c>
      <c r="B210" s="29" t="s">
        <v>47</v>
      </c>
      <c r="C210" s="30" t="s">
        <v>829</v>
      </c>
      <c r="D210" s="31">
        <v>44770</v>
      </c>
      <c r="E210" s="37">
        <v>348.15</v>
      </c>
      <c r="F210" s="37">
        <v>350.08333333333331</v>
      </c>
      <c r="G210" s="38">
        <v>345.61666666666662</v>
      </c>
      <c r="H210" s="38">
        <v>343.08333333333331</v>
      </c>
      <c r="I210" s="38">
        <v>338.61666666666662</v>
      </c>
      <c r="J210" s="38">
        <v>352.61666666666662</v>
      </c>
      <c r="K210" s="38">
        <v>357.08333333333331</v>
      </c>
      <c r="L210" s="38">
        <v>359.61666666666662</v>
      </c>
      <c r="M210" s="28">
        <v>354.55</v>
      </c>
      <c r="N210" s="28">
        <v>347.55</v>
      </c>
      <c r="O210" s="39">
        <v>14205600</v>
      </c>
      <c r="P210" s="40">
        <v>1.6093729882837648E-2</v>
      </c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28"/>
      <c r="B213" s="282"/>
      <c r="C213" s="261"/>
      <c r="D213" s="283"/>
      <c r="E213" s="262"/>
      <c r="F213" s="262"/>
      <c r="G213" s="284"/>
      <c r="H213" s="284"/>
      <c r="I213" s="284"/>
      <c r="J213" s="284"/>
      <c r="K213" s="284"/>
      <c r="L213" s="284"/>
      <c r="M213" s="261"/>
      <c r="N213" s="261"/>
      <c r="O213" s="285"/>
      <c r="P213" s="286"/>
    </row>
    <row r="214" spans="1:16" ht="12.75" customHeight="1">
      <c r="A214" s="28"/>
      <c r="B214" s="282"/>
      <c r="C214" s="261"/>
      <c r="D214" s="283"/>
      <c r="E214" s="262"/>
      <c r="F214" s="262"/>
      <c r="G214" s="284"/>
      <c r="H214" s="284"/>
      <c r="I214" s="284"/>
      <c r="J214" s="284"/>
      <c r="K214" s="284"/>
      <c r="L214" s="284"/>
      <c r="M214" s="261"/>
      <c r="N214" s="261"/>
      <c r="O214" s="285"/>
      <c r="P214" s="286"/>
    </row>
    <row r="215" spans="1:16" ht="12.75" customHeight="1">
      <c r="A215" s="261"/>
      <c r="B215" s="42"/>
      <c r="C215" s="41"/>
      <c r="D215" s="43"/>
      <c r="E215" s="44"/>
      <c r="F215" s="44"/>
      <c r="G215" s="45"/>
      <c r="H215" s="45"/>
      <c r="I215" s="45"/>
      <c r="J215" s="45"/>
      <c r="K215" s="45"/>
      <c r="L215" s="1"/>
      <c r="M215" s="1"/>
      <c r="N215" s="1"/>
      <c r="O215" s="1"/>
      <c r="P215" s="1"/>
    </row>
    <row r="216" spans="1:16" ht="12.75" customHeight="1">
      <c r="A216" s="26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</row>
    <row r="520" spans="1:16" ht="12.75" customHeight="1">
      <c r="A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94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44767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62" t="s">
        <v>16</v>
      </c>
      <c r="B8" s="464"/>
      <c r="C8" s="468" t="s">
        <v>20</v>
      </c>
      <c r="D8" s="468" t="s">
        <v>21</v>
      </c>
      <c r="E8" s="459" t="s">
        <v>22</v>
      </c>
      <c r="F8" s="460"/>
      <c r="G8" s="461"/>
      <c r="H8" s="459" t="s">
        <v>23</v>
      </c>
      <c r="I8" s="460"/>
      <c r="J8" s="461"/>
      <c r="K8" s="23"/>
      <c r="L8" s="50"/>
      <c r="M8" s="50"/>
      <c r="N8" s="1"/>
      <c r="O8" s="1"/>
    </row>
    <row r="9" spans="1:15" ht="36" customHeight="1">
      <c r="A9" s="466"/>
      <c r="B9" s="467"/>
      <c r="C9" s="467"/>
      <c r="D9" s="46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16719.45</v>
      </c>
      <c r="D10" s="32">
        <v>16694.2</v>
      </c>
      <c r="E10" s="32">
        <v>16636.150000000001</v>
      </c>
      <c r="F10" s="32">
        <v>16552.850000000002</v>
      </c>
      <c r="G10" s="32">
        <v>16494.800000000003</v>
      </c>
      <c r="H10" s="32">
        <v>16777.5</v>
      </c>
      <c r="I10" s="32">
        <v>16835.549999999996</v>
      </c>
      <c r="J10" s="32">
        <v>16918.849999999999</v>
      </c>
      <c r="K10" s="34">
        <v>16752.25</v>
      </c>
      <c r="L10" s="34">
        <v>16610.900000000001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36738.949999999997</v>
      </c>
      <c r="D11" s="37">
        <v>36616.25</v>
      </c>
      <c r="E11" s="37">
        <v>36409.050000000003</v>
      </c>
      <c r="F11" s="37">
        <v>36079.15</v>
      </c>
      <c r="G11" s="37">
        <v>35871.950000000004</v>
      </c>
      <c r="H11" s="37">
        <v>36946.15</v>
      </c>
      <c r="I11" s="37">
        <v>37153.35</v>
      </c>
      <c r="J11" s="37">
        <v>37483.25</v>
      </c>
      <c r="K11" s="28">
        <v>36823.449999999997</v>
      </c>
      <c r="L11" s="28">
        <v>36286.35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2460.6999999999998</v>
      </c>
      <c r="D12" s="37">
        <v>2469.7333333333331</v>
      </c>
      <c r="E12" s="37">
        <v>2445.6166666666663</v>
      </c>
      <c r="F12" s="37">
        <v>2430.5333333333333</v>
      </c>
      <c r="G12" s="37">
        <v>2406.4166666666665</v>
      </c>
      <c r="H12" s="37">
        <v>2484.8166666666662</v>
      </c>
      <c r="I12" s="37">
        <v>2508.9333333333329</v>
      </c>
      <c r="J12" s="37">
        <v>2524.016666666666</v>
      </c>
      <c r="K12" s="28">
        <v>2493.85</v>
      </c>
      <c r="L12" s="28">
        <v>2454.65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4830.1499999999996</v>
      </c>
      <c r="D13" s="37">
        <v>4823.416666666667</v>
      </c>
      <c r="E13" s="37">
        <v>4809.9833333333336</v>
      </c>
      <c r="F13" s="37">
        <v>4789.8166666666666</v>
      </c>
      <c r="G13" s="37">
        <v>4776.3833333333332</v>
      </c>
      <c r="H13" s="37">
        <v>4843.5833333333339</v>
      </c>
      <c r="I13" s="37">
        <v>4857.0166666666664</v>
      </c>
      <c r="J13" s="37">
        <v>4877.1833333333343</v>
      </c>
      <c r="K13" s="28">
        <v>4836.8500000000004</v>
      </c>
      <c r="L13" s="28">
        <v>4803.25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28168.15</v>
      </c>
      <c r="D14" s="37">
        <v>28193.149999999998</v>
      </c>
      <c r="E14" s="37">
        <v>27837.049999999996</v>
      </c>
      <c r="F14" s="37">
        <v>27505.949999999997</v>
      </c>
      <c r="G14" s="37">
        <v>27149.849999999995</v>
      </c>
      <c r="H14" s="37">
        <v>28524.249999999996</v>
      </c>
      <c r="I14" s="37">
        <v>28880.349999999995</v>
      </c>
      <c r="J14" s="37">
        <v>29211.449999999997</v>
      </c>
      <c r="K14" s="28">
        <v>28549.25</v>
      </c>
      <c r="L14" s="28">
        <v>27862.05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3894.05</v>
      </c>
      <c r="D15" s="37">
        <v>3906.6333333333332</v>
      </c>
      <c r="E15" s="37">
        <v>3870.4166666666665</v>
      </c>
      <c r="F15" s="37">
        <v>3846.7833333333333</v>
      </c>
      <c r="G15" s="37">
        <v>3810.5666666666666</v>
      </c>
      <c r="H15" s="37">
        <v>3930.2666666666664</v>
      </c>
      <c r="I15" s="37">
        <v>3966.4833333333336</v>
      </c>
      <c r="J15" s="37">
        <v>3990.1166666666663</v>
      </c>
      <c r="K15" s="28">
        <v>3942.85</v>
      </c>
      <c r="L15" s="28">
        <v>3883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8038.25</v>
      </c>
      <c r="D16" s="37">
        <v>8041.7666666666664</v>
      </c>
      <c r="E16" s="37">
        <v>8006.1833333333325</v>
      </c>
      <c r="F16" s="37">
        <v>7974.1166666666659</v>
      </c>
      <c r="G16" s="37">
        <v>7938.5333333333319</v>
      </c>
      <c r="H16" s="37">
        <v>8073.833333333333</v>
      </c>
      <c r="I16" s="37">
        <v>8109.416666666667</v>
      </c>
      <c r="J16" s="37">
        <v>8141.4833333333336</v>
      </c>
      <c r="K16" s="28">
        <v>8077.35</v>
      </c>
      <c r="L16" s="28">
        <v>8009.7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2696.4</v>
      </c>
      <c r="D17" s="37">
        <v>2727.8833333333332</v>
      </c>
      <c r="E17" s="37">
        <v>2655.3666666666663</v>
      </c>
      <c r="F17" s="37">
        <v>2614.333333333333</v>
      </c>
      <c r="G17" s="37">
        <v>2541.8166666666662</v>
      </c>
      <c r="H17" s="37">
        <v>2768.9166666666665</v>
      </c>
      <c r="I17" s="37">
        <v>2841.4333333333329</v>
      </c>
      <c r="J17" s="37">
        <v>2882.4666666666667</v>
      </c>
      <c r="K17" s="28">
        <v>2800.4</v>
      </c>
      <c r="L17" s="28">
        <v>2686.85</v>
      </c>
      <c r="M17" s="28">
        <v>3.5504099999999998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2191.9499999999998</v>
      </c>
      <c r="D18" s="37">
        <v>2184.1166666666668</v>
      </c>
      <c r="E18" s="37">
        <v>2167.8333333333335</v>
      </c>
      <c r="F18" s="37">
        <v>2143.7166666666667</v>
      </c>
      <c r="G18" s="37">
        <v>2127.4333333333334</v>
      </c>
      <c r="H18" s="37">
        <v>2208.2333333333336</v>
      </c>
      <c r="I18" s="37">
        <v>2224.5166666666664</v>
      </c>
      <c r="J18" s="37">
        <v>2248.6333333333337</v>
      </c>
      <c r="K18" s="28">
        <v>2200.4</v>
      </c>
      <c r="L18" s="28">
        <v>2160</v>
      </c>
      <c r="M18" s="28">
        <v>5.94869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582.35</v>
      </c>
      <c r="D19" s="37">
        <v>585.85</v>
      </c>
      <c r="E19" s="37">
        <v>577.35</v>
      </c>
      <c r="F19" s="37">
        <v>572.35</v>
      </c>
      <c r="G19" s="37">
        <v>563.85</v>
      </c>
      <c r="H19" s="37">
        <v>590.85</v>
      </c>
      <c r="I19" s="37">
        <v>599.35</v>
      </c>
      <c r="J19" s="37">
        <v>604.35</v>
      </c>
      <c r="K19" s="28">
        <v>594.35</v>
      </c>
      <c r="L19" s="28">
        <v>580.85</v>
      </c>
      <c r="M19" s="28">
        <v>10.424110000000001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19949.900000000001</v>
      </c>
      <c r="D20" s="37">
        <v>19954.966666666667</v>
      </c>
      <c r="E20" s="37">
        <v>19709.933333333334</v>
      </c>
      <c r="F20" s="37">
        <v>19469.966666666667</v>
      </c>
      <c r="G20" s="37">
        <v>19224.933333333334</v>
      </c>
      <c r="H20" s="37">
        <v>20194.933333333334</v>
      </c>
      <c r="I20" s="37">
        <v>20439.966666666667</v>
      </c>
      <c r="J20" s="37">
        <v>20679.933333333334</v>
      </c>
      <c r="K20" s="28">
        <v>20200</v>
      </c>
      <c r="L20" s="28">
        <v>19715</v>
      </c>
      <c r="M20" s="28">
        <v>0.15823000000000001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2499.4</v>
      </c>
      <c r="D21" s="37">
        <v>2498.8500000000004</v>
      </c>
      <c r="E21" s="37">
        <v>2483.6500000000005</v>
      </c>
      <c r="F21" s="37">
        <v>2467.9</v>
      </c>
      <c r="G21" s="37">
        <v>2452.7000000000003</v>
      </c>
      <c r="H21" s="37">
        <v>2514.6000000000008</v>
      </c>
      <c r="I21" s="37">
        <v>2529.8000000000006</v>
      </c>
      <c r="J21" s="37">
        <v>2545.5500000000011</v>
      </c>
      <c r="K21" s="28">
        <v>2514.0500000000002</v>
      </c>
      <c r="L21" s="28">
        <v>2483.1</v>
      </c>
      <c r="M21" s="28">
        <v>8.3352199999999996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2120.4499999999998</v>
      </c>
      <c r="D22" s="37">
        <v>2116.5166666666664</v>
      </c>
      <c r="E22" s="37">
        <v>2099.0333333333328</v>
      </c>
      <c r="F22" s="37">
        <v>2077.6166666666663</v>
      </c>
      <c r="G22" s="37">
        <v>2060.1333333333328</v>
      </c>
      <c r="H22" s="37">
        <v>2137.9333333333329</v>
      </c>
      <c r="I22" s="37">
        <v>2155.4166666666665</v>
      </c>
      <c r="J22" s="37">
        <v>2176.833333333333</v>
      </c>
      <c r="K22" s="28">
        <v>2134</v>
      </c>
      <c r="L22" s="28">
        <v>2095.1</v>
      </c>
      <c r="M22" s="28">
        <v>14.030329999999999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754.25</v>
      </c>
      <c r="D23" s="37">
        <v>756.91666666666663</v>
      </c>
      <c r="E23" s="37">
        <v>748.88333333333321</v>
      </c>
      <c r="F23" s="37">
        <v>743.51666666666654</v>
      </c>
      <c r="G23" s="37">
        <v>735.48333333333312</v>
      </c>
      <c r="H23" s="37">
        <v>762.2833333333333</v>
      </c>
      <c r="I23" s="37">
        <v>770.31666666666683</v>
      </c>
      <c r="J23" s="37">
        <v>775.68333333333339</v>
      </c>
      <c r="K23" s="28">
        <v>764.95</v>
      </c>
      <c r="L23" s="28">
        <v>751.55</v>
      </c>
      <c r="M23" s="28">
        <v>28.547080000000001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2874.2</v>
      </c>
      <c r="D24" s="37">
        <v>2860</v>
      </c>
      <c r="E24" s="37">
        <v>2830.3</v>
      </c>
      <c r="F24" s="37">
        <v>2786.4</v>
      </c>
      <c r="G24" s="37">
        <v>2756.7000000000003</v>
      </c>
      <c r="H24" s="37">
        <v>2903.9</v>
      </c>
      <c r="I24" s="37">
        <v>2933.6</v>
      </c>
      <c r="J24" s="37">
        <v>2977.5</v>
      </c>
      <c r="K24" s="28">
        <v>2889.7</v>
      </c>
      <c r="L24" s="28">
        <v>2816.1</v>
      </c>
      <c r="M24" s="28">
        <v>3.3975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2977.45</v>
      </c>
      <c r="D25" s="37">
        <v>2988.4666666666667</v>
      </c>
      <c r="E25" s="37">
        <v>2917.6333333333332</v>
      </c>
      <c r="F25" s="37">
        <v>2857.8166666666666</v>
      </c>
      <c r="G25" s="37">
        <v>2786.9833333333331</v>
      </c>
      <c r="H25" s="37">
        <v>3048.2833333333333</v>
      </c>
      <c r="I25" s="37">
        <v>3119.1166666666663</v>
      </c>
      <c r="J25" s="37">
        <v>3178.9333333333334</v>
      </c>
      <c r="K25" s="28">
        <v>3059.3</v>
      </c>
      <c r="L25" s="28">
        <v>2928.65</v>
      </c>
      <c r="M25" s="28">
        <v>4.5056599999999998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103.7</v>
      </c>
      <c r="D26" s="37">
        <v>103.09999999999998</v>
      </c>
      <c r="E26" s="37">
        <v>101.19999999999996</v>
      </c>
      <c r="F26" s="37">
        <v>98.699999999999974</v>
      </c>
      <c r="G26" s="37">
        <v>96.799999999999955</v>
      </c>
      <c r="H26" s="37">
        <v>105.59999999999997</v>
      </c>
      <c r="I26" s="37">
        <v>107.49999999999997</v>
      </c>
      <c r="J26" s="37">
        <v>109.99999999999997</v>
      </c>
      <c r="K26" s="28">
        <v>105</v>
      </c>
      <c r="L26" s="28">
        <v>100.6</v>
      </c>
      <c r="M26" s="28">
        <v>87.078879999999998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270</v>
      </c>
      <c r="D27" s="37">
        <v>269.78333333333336</v>
      </c>
      <c r="E27" s="37">
        <v>267.31666666666672</v>
      </c>
      <c r="F27" s="37">
        <v>264.63333333333338</v>
      </c>
      <c r="G27" s="37">
        <v>262.16666666666674</v>
      </c>
      <c r="H27" s="37">
        <v>272.4666666666667</v>
      </c>
      <c r="I27" s="37">
        <v>274.93333333333328</v>
      </c>
      <c r="J27" s="37">
        <v>277.61666666666667</v>
      </c>
      <c r="K27" s="28">
        <v>272.25</v>
      </c>
      <c r="L27" s="28">
        <v>267.10000000000002</v>
      </c>
      <c r="M27" s="28">
        <v>17.02459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707.85</v>
      </c>
      <c r="D28" s="37">
        <v>710.41666666666663</v>
      </c>
      <c r="E28" s="37">
        <v>702.43333333333328</v>
      </c>
      <c r="F28" s="37">
        <v>697.01666666666665</v>
      </c>
      <c r="G28" s="37">
        <v>689.0333333333333</v>
      </c>
      <c r="H28" s="37">
        <v>715.83333333333326</v>
      </c>
      <c r="I28" s="37">
        <v>723.81666666666661</v>
      </c>
      <c r="J28" s="37">
        <v>729.23333333333323</v>
      </c>
      <c r="K28" s="28">
        <v>718.4</v>
      </c>
      <c r="L28" s="28">
        <v>705</v>
      </c>
      <c r="M28" s="28">
        <v>0.30425999999999997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3173.95</v>
      </c>
      <c r="D29" s="37">
        <v>3188.9</v>
      </c>
      <c r="E29" s="37">
        <v>3137.3</v>
      </c>
      <c r="F29" s="37">
        <v>3100.65</v>
      </c>
      <c r="G29" s="37">
        <v>3049.05</v>
      </c>
      <c r="H29" s="37">
        <v>3225.55</v>
      </c>
      <c r="I29" s="37">
        <v>3277.1499999999996</v>
      </c>
      <c r="J29" s="37">
        <v>3313.8</v>
      </c>
      <c r="K29" s="28">
        <v>3240.5</v>
      </c>
      <c r="L29" s="28">
        <v>3152.25</v>
      </c>
      <c r="M29" s="28">
        <v>0.27850999999999998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372.55</v>
      </c>
      <c r="D30" s="37">
        <v>371.53333333333336</v>
      </c>
      <c r="E30" s="37">
        <v>369.9666666666667</v>
      </c>
      <c r="F30" s="37">
        <v>367.38333333333333</v>
      </c>
      <c r="G30" s="37">
        <v>365.81666666666666</v>
      </c>
      <c r="H30" s="37">
        <v>374.11666666666673</v>
      </c>
      <c r="I30" s="37">
        <v>375.68333333333345</v>
      </c>
      <c r="J30" s="37">
        <v>378.26666666666677</v>
      </c>
      <c r="K30" s="28">
        <v>373.1</v>
      </c>
      <c r="L30" s="28">
        <v>368.95</v>
      </c>
      <c r="M30" s="28">
        <v>30.914929999999998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4125.3</v>
      </c>
      <c r="D31" s="37">
        <v>4128.2833333333338</v>
      </c>
      <c r="E31" s="37">
        <v>4086.9666666666672</v>
      </c>
      <c r="F31" s="37">
        <v>4048.6333333333332</v>
      </c>
      <c r="G31" s="37">
        <v>4007.3166666666666</v>
      </c>
      <c r="H31" s="37">
        <v>4166.6166666666677</v>
      </c>
      <c r="I31" s="37">
        <v>4207.9333333333352</v>
      </c>
      <c r="J31" s="37">
        <v>4246.2666666666682</v>
      </c>
      <c r="K31" s="28">
        <v>4169.6000000000004</v>
      </c>
      <c r="L31" s="28">
        <v>4089.95</v>
      </c>
      <c r="M31" s="28">
        <v>3.7849599999999999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211.75</v>
      </c>
      <c r="D32" s="37">
        <v>212.51666666666665</v>
      </c>
      <c r="E32" s="37">
        <v>209.58333333333331</v>
      </c>
      <c r="F32" s="37">
        <v>207.41666666666666</v>
      </c>
      <c r="G32" s="37">
        <v>204.48333333333332</v>
      </c>
      <c r="H32" s="37">
        <v>214.68333333333331</v>
      </c>
      <c r="I32" s="37">
        <v>217.61666666666665</v>
      </c>
      <c r="J32" s="37">
        <v>219.7833333333333</v>
      </c>
      <c r="K32" s="28">
        <v>215.45</v>
      </c>
      <c r="L32" s="28">
        <v>210.35</v>
      </c>
      <c r="M32" s="28">
        <v>14.07502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147.19999999999999</v>
      </c>
      <c r="D33" s="37">
        <v>147.86666666666667</v>
      </c>
      <c r="E33" s="37">
        <v>146.08333333333334</v>
      </c>
      <c r="F33" s="37">
        <v>144.96666666666667</v>
      </c>
      <c r="G33" s="37">
        <v>143.18333333333334</v>
      </c>
      <c r="H33" s="37">
        <v>148.98333333333335</v>
      </c>
      <c r="I33" s="37">
        <v>150.76666666666665</v>
      </c>
      <c r="J33" s="37">
        <v>151.88333333333335</v>
      </c>
      <c r="K33" s="28">
        <v>149.65</v>
      </c>
      <c r="L33" s="28">
        <v>146.75</v>
      </c>
      <c r="M33" s="28">
        <v>74.847620000000006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3067.4</v>
      </c>
      <c r="D34" s="37">
        <v>3069.3833333333332</v>
      </c>
      <c r="E34" s="37">
        <v>3046.0166666666664</v>
      </c>
      <c r="F34" s="37">
        <v>3024.6333333333332</v>
      </c>
      <c r="G34" s="37">
        <v>3001.2666666666664</v>
      </c>
      <c r="H34" s="37">
        <v>3090.7666666666664</v>
      </c>
      <c r="I34" s="37">
        <v>3114.1333333333332</v>
      </c>
      <c r="J34" s="37">
        <v>3135.5166666666664</v>
      </c>
      <c r="K34" s="28">
        <v>3092.75</v>
      </c>
      <c r="L34" s="28">
        <v>3048</v>
      </c>
      <c r="M34" s="28">
        <v>12.68141</v>
      </c>
      <c r="N34" s="1"/>
      <c r="O34" s="1"/>
    </row>
    <row r="35" spans="1:15" ht="12.75" customHeight="1">
      <c r="A35" s="53">
        <v>26</v>
      </c>
      <c r="B35" s="28" t="s">
        <v>303</v>
      </c>
      <c r="C35" s="28">
        <v>1752.7</v>
      </c>
      <c r="D35" s="37">
        <v>1757.8999999999999</v>
      </c>
      <c r="E35" s="37">
        <v>1743.7999999999997</v>
      </c>
      <c r="F35" s="37">
        <v>1734.8999999999999</v>
      </c>
      <c r="G35" s="37">
        <v>1720.7999999999997</v>
      </c>
      <c r="H35" s="37">
        <v>1766.7999999999997</v>
      </c>
      <c r="I35" s="37">
        <v>1780.8999999999996</v>
      </c>
      <c r="J35" s="37">
        <v>1789.7999999999997</v>
      </c>
      <c r="K35" s="28">
        <v>1772</v>
      </c>
      <c r="L35" s="28">
        <v>1749</v>
      </c>
      <c r="M35" s="28">
        <v>1.1622300000000001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550.95000000000005</v>
      </c>
      <c r="D36" s="37">
        <v>553.66666666666663</v>
      </c>
      <c r="E36" s="37">
        <v>545.33333333333326</v>
      </c>
      <c r="F36" s="37">
        <v>539.71666666666658</v>
      </c>
      <c r="G36" s="37">
        <v>531.38333333333321</v>
      </c>
      <c r="H36" s="37">
        <v>559.2833333333333</v>
      </c>
      <c r="I36" s="37">
        <v>567.61666666666656</v>
      </c>
      <c r="J36" s="37">
        <v>573.23333333333335</v>
      </c>
      <c r="K36" s="28">
        <v>562</v>
      </c>
      <c r="L36" s="28">
        <v>548.04999999999995</v>
      </c>
      <c r="M36" s="28">
        <v>5.93764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3963.4</v>
      </c>
      <c r="D37" s="37">
        <v>3997.1</v>
      </c>
      <c r="E37" s="37">
        <v>3916.2999999999997</v>
      </c>
      <c r="F37" s="37">
        <v>3869.2</v>
      </c>
      <c r="G37" s="37">
        <v>3788.3999999999996</v>
      </c>
      <c r="H37" s="37">
        <v>4044.2</v>
      </c>
      <c r="I37" s="37">
        <v>4125</v>
      </c>
      <c r="J37" s="37">
        <v>4172.1000000000004</v>
      </c>
      <c r="K37" s="28">
        <v>4077.9</v>
      </c>
      <c r="L37" s="28">
        <v>3950</v>
      </c>
      <c r="M37" s="28">
        <v>4.57904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730.75</v>
      </c>
      <c r="D38" s="37">
        <v>726.94999999999993</v>
      </c>
      <c r="E38" s="37">
        <v>718.89999999999986</v>
      </c>
      <c r="F38" s="37">
        <v>707.05</v>
      </c>
      <c r="G38" s="37">
        <v>698.99999999999989</v>
      </c>
      <c r="H38" s="37">
        <v>738.79999999999984</v>
      </c>
      <c r="I38" s="37">
        <v>746.8499999999998</v>
      </c>
      <c r="J38" s="37">
        <v>758.69999999999982</v>
      </c>
      <c r="K38" s="28">
        <v>735</v>
      </c>
      <c r="L38" s="28">
        <v>715.1</v>
      </c>
      <c r="M38" s="28">
        <v>97.134900000000002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4054.5</v>
      </c>
      <c r="D39" s="37">
        <v>4063.5833333333335</v>
      </c>
      <c r="E39" s="37">
        <v>4036.166666666667</v>
      </c>
      <c r="F39" s="37">
        <v>4017.8333333333335</v>
      </c>
      <c r="G39" s="37">
        <v>3990.416666666667</v>
      </c>
      <c r="H39" s="37">
        <v>4081.916666666667</v>
      </c>
      <c r="I39" s="37">
        <v>4109.3333333333339</v>
      </c>
      <c r="J39" s="37">
        <v>4127.666666666667</v>
      </c>
      <c r="K39" s="28">
        <v>4091</v>
      </c>
      <c r="L39" s="28">
        <v>4045.25</v>
      </c>
      <c r="M39" s="28">
        <v>2.8029099999999998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6258.25</v>
      </c>
      <c r="D40" s="37">
        <v>6266.9833333333336</v>
      </c>
      <c r="E40" s="37">
        <v>6208.9666666666672</v>
      </c>
      <c r="F40" s="37">
        <v>6159.6833333333334</v>
      </c>
      <c r="G40" s="37">
        <v>6101.666666666667</v>
      </c>
      <c r="H40" s="37">
        <v>6316.2666666666673</v>
      </c>
      <c r="I40" s="37">
        <v>6374.2833333333338</v>
      </c>
      <c r="J40" s="37">
        <v>6423.5666666666675</v>
      </c>
      <c r="K40" s="28">
        <v>6325</v>
      </c>
      <c r="L40" s="28">
        <v>6217.7</v>
      </c>
      <c r="M40" s="28">
        <v>9.5329499999999996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12754.25</v>
      </c>
      <c r="D41" s="37">
        <v>12758.983333333332</v>
      </c>
      <c r="E41" s="37">
        <v>12652.966666666664</v>
      </c>
      <c r="F41" s="37">
        <v>12551.683333333332</v>
      </c>
      <c r="G41" s="37">
        <v>12445.666666666664</v>
      </c>
      <c r="H41" s="37">
        <v>12860.266666666663</v>
      </c>
      <c r="I41" s="37">
        <v>12966.283333333329</v>
      </c>
      <c r="J41" s="37">
        <v>13067.566666666662</v>
      </c>
      <c r="K41" s="28">
        <v>12865</v>
      </c>
      <c r="L41" s="28">
        <v>12657.7</v>
      </c>
      <c r="M41" s="28">
        <v>3.0242200000000001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4825.75</v>
      </c>
      <c r="D42" s="37">
        <v>4833.8833333333332</v>
      </c>
      <c r="E42" s="37">
        <v>4793.8666666666668</v>
      </c>
      <c r="F42" s="37">
        <v>4761.9833333333336</v>
      </c>
      <c r="G42" s="37">
        <v>4721.9666666666672</v>
      </c>
      <c r="H42" s="37">
        <v>4865.7666666666664</v>
      </c>
      <c r="I42" s="37">
        <v>4905.7833333333328</v>
      </c>
      <c r="J42" s="37">
        <v>4937.6666666666661</v>
      </c>
      <c r="K42" s="28">
        <v>4873.8999999999996</v>
      </c>
      <c r="L42" s="28">
        <v>4802</v>
      </c>
      <c r="M42" s="28">
        <v>0.13216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2271.4</v>
      </c>
      <c r="D43" s="37">
        <v>2269.1</v>
      </c>
      <c r="E43" s="37">
        <v>2243.1999999999998</v>
      </c>
      <c r="F43" s="37">
        <v>2215</v>
      </c>
      <c r="G43" s="37">
        <v>2189.1</v>
      </c>
      <c r="H43" s="37">
        <v>2297.2999999999997</v>
      </c>
      <c r="I43" s="37">
        <v>2323.2000000000003</v>
      </c>
      <c r="J43" s="37">
        <v>2351.3999999999996</v>
      </c>
      <c r="K43" s="28">
        <v>2295</v>
      </c>
      <c r="L43" s="28">
        <v>2240.9</v>
      </c>
      <c r="M43" s="28">
        <v>3.34395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286</v>
      </c>
      <c r="D44" s="37">
        <v>286.21666666666664</v>
      </c>
      <c r="E44" s="37">
        <v>281.63333333333327</v>
      </c>
      <c r="F44" s="37">
        <v>277.26666666666665</v>
      </c>
      <c r="G44" s="37">
        <v>272.68333333333328</v>
      </c>
      <c r="H44" s="37">
        <v>290.58333333333326</v>
      </c>
      <c r="I44" s="37">
        <v>295.16666666666663</v>
      </c>
      <c r="J44" s="37">
        <v>299.53333333333325</v>
      </c>
      <c r="K44" s="28">
        <v>290.8</v>
      </c>
      <c r="L44" s="28">
        <v>281.85000000000002</v>
      </c>
      <c r="M44" s="28">
        <v>100.21702000000001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116.1</v>
      </c>
      <c r="D45" s="37">
        <v>115.40000000000002</v>
      </c>
      <c r="E45" s="37">
        <v>114.35000000000004</v>
      </c>
      <c r="F45" s="37">
        <v>112.60000000000002</v>
      </c>
      <c r="G45" s="37">
        <v>111.55000000000004</v>
      </c>
      <c r="H45" s="37">
        <v>117.15000000000003</v>
      </c>
      <c r="I45" s="37">
        <v>118.20000000000002</v>
      </c>
      <c r="J45" s="37">
        <v>119.95000000000003</v>
      </c>
      <c r="K45" s="28">
        <v>116.45</v>
      </c>
      <c r="L45" s="28">
        <v>113.65</v>
      </c>
      <c r="M45" s="28">
        <v>324.83787000000001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49.05</v>
      </c>
      <c r="D46" s="37">
        <v>49.216666666666661</v>
      </c>
      <c r="E46" s="37">
        <v>48.533333333333324</v>
      </c>
      <c r="F46" s="37">
        <v>48.016666666666666</v>
      </c>
      <c r="G46" s="37">
        <v>47.333333333333329</v>
      </c>
      <c r="H46" s="37">
        <v>49.73333333333332</v>
      </c>
      <c r="I46" s="37">
        <v>50.416666666666657</v>
      </c>
      <c r="J46" s="37">
        <v>50.933333333333316</v>
      </c>
      <c r="K46" s="28">
        <v>49.9</v>
      </c>
      <c r="L46" s="28">
        <v>48.7</v>
      </c>
      <c r="M46" s="28">
        <v>27.483170000000001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1825.9</v>
      </c>
      <c r="D47" s="37">
        <v>1836.9333333333334</v>
      </c>
      <c r="E47" s="37">
        <v>1809.1166666666668</v>
      </c>
      <c r="F47" s="37">
        <v>1792.3333333333335</v>
      </c>
      <c r="G47" s="37">
        <v>1764.5166666666669</v>
      </c>
      <c r="H47" s="37">
        <v>1853.7166666666667</v>
      </c>
      <c r="I47" s="37">
        <v>1881.5333333333333</v>
      </c>
      <c r="J47" s="37">
        <v>1898.3166666666666</v>
      </c>
      <c r="K47" s="28">
        <v>1864.75</v>
      </c>
      <c r="L47" s="28">
        <v>1820.15</v>
      </c>
      <c r="M47" s="28">
        <v>4.1368799999999997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589.4</v>
      </c>
      <c r="D48" s="37">
        <v>590.94999999999993</v>
      </c>
      <c r="E48" s="37">
        <v>583.09999999999991</v>
      </c>
      <c r="F48" s="37">
        <v>576.79999999999995</v>
      </c>
      <c r="G48" s="37">
        <v>568.94999999999993</v>
      </c>
      <c r="H48" s="37">
        <v>597.24999999999989</v>
      </c>
      <c r="I48" s="37">
        <v>605.1</v>
      </c>
      <c r="J48" s="37">
        <v>611.39999999999986</v>
      </c>
      <c r="K48" s="28">
        <v>598.79999999999995</v>
      </c>
      <c r="L48" s="28">
        <v>584.65</v>
      </c>
      <c r="M48" s="28">
        <v>11.03336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266.8</v>
      </c>
      <c r="D49" s="37">
        <v>267.43333333333334</v>
      </c>
      <c r="E49" s="37">
        <v>264.76666666666665</v>
      </c>
      <c r="F49" s="37">
        <v>262.73333333333329</v>
      </c>
      <c r="G49" s="37">
        <v>260.06666666666661</v>
      </c>
      <c r="H49" s="37">
        <v>269.4666666666667</v>
      </c>
      <c r="I49" s="37">
        <v>272.13333333333333</v>
      </c>
      <c r="J49" s="37">
        <v>274.16666666666674</v>
      </c>
      <c r="K49" s="28">
        <v>270.10000000000002</v>
      </c>
      <c r="L49" s="28">
        <v>265.39999999999998</v>
      </c>
      <c r="M49" s="28">
        <v>96.418469999999999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706.6</v>
      </c>
      <c r="D50" s="37">
        <v>704.16666666666663</v>
      </c>
      <c r="E50" s="37">
        <v>693.43333333333328</v>
      </c>
      <c r="F50" s="37">
        <v>680.26666666666665</v>
      </c>
      <c r="G50" s="37">
        <v>669.5333333333333</v>
      </c>
      <c r="H50" s="37">
        <v>717.33333333333326</v>
      </c>
      <c r="I50" s="37">
        <v>728.06666666666661</v>
      </c>
      <c r="J50" s="37">
        <v>741.23333333333323</v>
      </c>
      <c r="K50" s="28">
        <v>714.9</v>
      </c>
      <c r="L50" s="28">
        <v>691</v>
      </c>
      <c r="M50" s="28">
        <v>41.688160000000003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53.05</v>
      </c>
      <c r="D51" s="37">
        <v>53.066666666666663</v>
      </c>
      <c r="E51" s="37">
        <v>52.183333333333323</v>
      </c>
      <c r="F51" s="37">
        <v>51.316666666666663</v>
      </c>
      <c r="G51" s="37">
        <v>50.433333333333323</v>
      </c>
      <c r="H51" s="37">
        <v>53.933333333333323</v>
      </c>
      <c r="I51" s="37">
        <v>54.816666666666663</v>
      </c>
      <c r="J51" s="37">
        <v>55.683333333333323</v>
      </c>
      <c r="K51" s="28">
        <v>53.95</v>
      </c>
      <c r="L51" s="28">
        <v>52.2</v>
      </c>
      <c r="M51" s="28">
        <v>231.74430000000001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320.3</v>
      </c>
      <c r="D52" s="37">
        <v>321.41666666666669</v>
      </c>
      <c r="E52" s="37">
        <v>317.43333333333339</v>
      </c>
      <c r="F52" s="37">
        <v>314.56666666666672</v>
      </c>
      <c r="G52" s="37">
        <v>310.58333333333343</v>
      </c>
      <c r="H52" s="37">
        <v>324.28333333333336</v>
      </c>
      <c r="I52" s="37">
        <v>328.26666666666659</v>
      </c>
      <c r="J52" s="37">
        <v>331.13333333333333</v>
      </c>
      <c r="K52" s="28">
        <v>325.39999999999998</v>
      </c>
      <c r="L52" s="28">
        <v>318.55</v>
      </c>
      <c r="M52" s="28">
        <v>31.465890000000002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678.85</v>
      </c>
      <c r="D53" s="37">
        <v>678.65</v>
      </c>
      <c r="E53" s="37">
        <v>675.4</v>
      </c>
      <c r="F53" s="37">
        <v>671.95</v>
      </c>
      <c r="G53" s="37">
        <v>668.7</v>
      </c>
      <c r="H53" s="37">
        <v>682.09999999999991</v>
      </c>
      <c r="I53" s="37">
        <v>685.34999999999991</v>
      </c>
      <c r="J53" s="37">
        <v>688.79999999999984</v>
      </c>
      <c r="K53" s="28">
        <v>681.9</v>
      </c>
      <c r="L53" s="28">
        <v>675.2</v>
      </c>
      <c r="M53" s="28">
        <v>24.152200000000001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327.55</v>
      </c>
      <c r="D54" s="37">
        <v>328.50000000000006</v>
      </c>
      <c r="E54" s="37">
        <v>325.15000000000009</v>
      </c>
      <c r="F54" s="37">
        <v>322.75000000000006</v>
      </c>
      <c r="G54" s="37">
        <v>319.40000000000009</v>
      </c>
      <c r="H54" s="37">
        <v>330.90000000000009</v>
      </c>
      <c r="I54" s="37">
        <v>334.25000000000011</v>
      </c>
      <c r="J54" s="37">
        <v>336.65000000000009</v>
      </c>
      <c r="K54" s="28">
        <v>331.85</v>
      </c>
      <c r="L54" s="28">
        <v>326.10000000000002</v>
      </c>
      <c r="M54" s="28">
        <v>23.784600000000001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16828.3</v>
      </c>
      <c r="D55" s="37">
        <v>16775.3</v>
      </c>
      <c r="E55" s="37">
        <v>16423</v>
      </c>
      <c r="F55" s="37">
        <v>16017.7</v>
      </c>
      <c r="G55" s="37">
        <v>15665.400000000001</v>
      </c>
      <c r="H55" s="37">
        <v>17180.599999999999</v>
      </c>
      <c r="I55" s="37">
        <v>17532.899999999994</v>
      </c>
      <c r="J55" s="37">
        <v>17938.199999999997</v>
      </c>
      <c r="K55" s="28">
        <v>17127.599999999999</v>
      </c>
      <c r="L55" s="28">
        <v>16370</v>
      </c>
      <c r="M55" s="28">
        <v>1.0938000000000001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3871.45</v>
      </c>
      <c r="D56" s="37">
        <v>3881.3666666666668</v>
      </c>
      <c r="E56" s="37">
        <v>3833.7333333333336</v>
      </c>
      <c r="F56" s="37">
        <v>3796.0166666666669</v>
      </c>
      <c r="G56" s="37">
        <v>3748.3833333333337</v>
      </c>
      <c r="H56" s="37">
        <v>3919.0833333333335</v>
      </c>
      <c r="I56" s="37">
        <v>3966.7166666666667</v>
      </c>
      <c r="J56" s="37">
        <v>4004.4333333333334</v>
      </c>
      <c r="K56" s="28">
        <v>3929</v>
      </c>
      <c r="L56" s="28">
        <v>3843.65</v>
      </c>
      <c r="M56" s="28">
        <v>4.3342299999999998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229.05</v>
      </c>
      <c r="D57" s="37">
        <v>229.20000000000002</v>
      </c>
      <c r="E57" s="37">
        <v>226.50000000000003</v>
      </c>
      <c r="F57" s="37">
        <v>223.95000000000002</v>
      </c>
      <c r="G57" s="37">
        <v>221.25000000000003</v>
      </c>
      <c r="H57" s="37">
        <v>231.75000000000003</v>
      </c>
      <c r="I57" s="37">
        <v>234.45000000000002</v>
      </c>
      <c r="J57" s="37">
        <v>237.00000000000003</v>
      </c>
      <c r="K57" s="28">
        <v>231.9</v>
      </c>
      <c r="L57" s="28">
        <v>226.65</v>
      </c>
      <c r="M57" s="28">
        <v>139.94613000000001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685.9</v>
      </c>
      <c r="D58" s="37">
        <v>690.65</v>
      </c>
      <c r="E58" s="37">
        <v>678.44999999999993</v>
      </c>
      <c r="F58" s="37">
        <v>671</v>
      </c>
      <c r="G58" s="37">
        <v>658.8</v>
      </c>
      <c r="H58" s="37">
        <v>698.09999999999991</v>
      </c>
      <c r="I58" s="37">
        <v>710.3</v>
      </c>
      <c r="J58" s="37">
        <v>717.74999999999989</v>
      </c>
      <c r="K58" s="28">
        <v>702.85</v>
      </c>
      <c r="L58" s="28">
        <v>683.2</v>
      </c>
      <c r="M58" s="28">
        <v>22.483519999999999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972.1</v>
      </c>
      <c r="D59" s="37">
        <v>972.0333333333333</v>
      </c>
      <c r="E59" s="37">
        <v>967.56666666666661</v>
      </c>
      <c r="F59" s="37">
        <v>963.0333333333333</v>
      </c>
      <c r="G59" s="37">
        <v>958.56666666666661</v>
      </c>
      <c r="H59" s="37">
        <v>976.56666666666661</v>
      </c>
      <c r="I59" s="37">
        <v>981.0333333333333</v>
      </c>
      <c r="J59" s="37">
        <v>985.56666666666661</v>
      </c>
      <c r="K59" s="28">
        <v>976.5</v>
      </c>
      <c r="L59" s="28">
        <v>967.5</v>
      </c>
      <c r="M59" s="28">
        <v>9.7723800000000001</v>
      </c>
      <c r="N59" s="1"/>
      <c r="O59" s="1"/>
    </row>
    <row r="60" spans="1:15" ht="12.75" customHeight="1">
      <c r="A60" s="53">
        <v>51</v>
      </c>
      <c r="B60" s="28" t="s">
        <v>850</v>
      </c>
      <c r="C60" s="28">
        <v>1736.4</v>
      </c>
      <c r="D60" s="37">
        <v>1725.9166666666667</v>
      </c>
      <c r="E60" s="37">
        <v>1704.3333333333335</v>
      </c>
      <c r="F60" s="37">
        <v>1672.2666666666667</v>
      </c>
      <c r="G60" s="37">
        <v>1650.6833333333334</v>
      </c>
      <c r="H60" s="37">
        <v>1757.9833333333336</v>
      </c>
      <c r="I60" s="37">
        <v>1779.5666666666671</v>
      </c>
      <c r="J60" s="37">
        <v>1811.6333333333337</v>
      </c>
      <c r="K60" s="28">
        <v>1747.5</v>
      </c>
      <c r="L60" s="28">
        <v>1693.85</v>
      </c>
      <c r="M60" s="28">
        <v>0.93071999999999999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197.1</v>
      </c>
      <c r="D61" s="37">
        <v>197.91666666666666</v>
      </c>
      <c r="E61" s="37">
        <v>195.98333333333332</v>
      </c>
      <c r="F61" s="37">
        <v>194.86666666666667</v>
      </c>
      <c r="G61" s="37">
        <v>192.93333333333334</v>
      </c>
      <c r="H61" s="37">
        <v>199.0333333333333</v>
      </c>
      <c r="I61" s="37">
        <v>200.96666666666664</v>
      </c>
      <c r="J61" s="37">
        <v>202.08333333333329</v>
      </c>
      <c r="K61" s="28">
        <v>199.85</v>
      </c>
      <c r="L61" s="28">
        <v>196.8</v>
      </c>
      <c r="M61" s="28">
        <v>48.442230000000002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3726.45</v>
      </c>
      <c r="D62" s="37">
        <v>3695.3833333333332</v>
      </c>
      <c r="E62" s="37">
        <v>3591.7666666666664</v>
      </c>
      <c r="F62" s="37">
        <v>3457.083333333333</v>
      </c>
      <c r="G62" s="37">
        <v>3353.4666666666662</v>
      </c>
      <c r="H62" s="37">
        <v>3830.0666666666666</v>
      </c>
      <c r="I62" s="37">
        <v>3933.6833333333334</v>
      </c>
      <c r="J62" s="37">
        <v>4068.3666666666668</v>
      </c>
      <c r="K62" s="28">
        <v>3799</v>
      </c>
      <c r="L62" s="28">
        <v>3560.7</v>
      </c>
      <c r="M62" s="28">
        <v>13.568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1605.9</v>
      </c>
      <c r="D63" s="37">
        <v>1606.8999999999999</v>
      </c>
      <c r="E63" s="37">
        <v>1590.9999999999998</v>
      </c>
      <c r="F63" s="37">
        <v>1576.1</v>
      </c>
      <c r="G63" s="37">
        <v>1560.1999999999998</v>
      </c>
      <c r="H63" s="37">
        <v>1621.7999999999997</v>
      </c>
      <c r="I63" s="37">
        <v>1637.6999999999998</v>
      </c>
      <c r="J63" s="37">
        <v>1652.5999999999997</v>
      </c>
      <c r="K63" s="28">
        <v>1622.8</v>
      </c>
      <c r="L63" s="28">
        <v>1592</v>
      </c>
      <c r="M63" s="28">
        <v>2.6982200000000001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675.2</v>
      </c>
      <c r="D64" s="37">
        <v>677.4</v>
      </c>
      <c r="E64" s="37">
        <v>667.8</v>
      </c>
      <c r="F64" s="37">
        <v>660.4</v>
      </c>
      <c r="G64" s="37">
        <v>650.79999999999995</v>
      </c>
      <c r="H64" s="37">
        <v>684.8</v>
      </c>
      <c r="I64" s="37">
        <v>694.40000000000009</v>
      </c>
      <c r="J64" s="37">
        <v>701.8</v>
      </c>
      <c r="K64" s="28">
        <v>687</v>
      </c>
      <c r="L64" s="28">
        <v>670</v>
      </c>
      <c r="M64" s="28">
        <v>7.7252000000000001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1020.2</v>
      </c>
      <c r="D65" s="37">
        <v>1025.4666666666667</v>
      </c>
      <c r="E65" s="37">
        <v>1007.2333333333333</v>
      </c>
      <c r="F65" s="37">
        <v>994.26666666666665</v>
      </c>
      <c r="G65" s="37">
        <v>976.0333333333333</v>
      </c>
      <c r="H65" s="37">
        <v>1038.4333333333334</v>
      </c>
      <c r="I65" s="37">
        <v>1056.666666666667</v>
      </c>
      <c r="J65" s="37">
        <v>1069.6333333333334</v>
      </c>
      <c r="K65" s="28">
        <v>1043.7</v>
      </c>
      <c r="L65" s="28">
        <v>1012.5</v>
      </c>
      <c r="M65" s="28">
        <v>3.2052800000000001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377.05</v>
      </c>
      <c r="D66" s="37">
        <v>373.8</v>
      </c>
      <c r="E66" s="37">
        <v>356.6</v>
      </c>
      <c r="F66" s="37">
        <v>336.15000000000003</v>
      </c>
      <c r="G66" s="37">
        <v>318.95000000000005</v>
      </c>
      <c r="H66" s="37">
        <v>394.25</v>
      </c>
      <c r="I66" s="37">
        <v>411.44999999999993</v>
      </c>
      <c r="J66" s="37">
        <v>431.9</v>
      </c>
      <c r="K66" s="28">
        <v>391</v>
      </c>
      <c r="L66" s="28">
        <v>353.35</v>
      </c>
      <c r="M66" s="28">
        <v>85.245440000000002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1199.7</v>
      </c>
      <c r="D67" s="37">
        <v>1205.2166666666669</v>
      </c>
      <c r="E67" s="37">
        <v>1184.5333333333338</v>
      </c>
      <c r="F67" s="37">
        <v>1169.3666666666668</v>
      </c>
      <c r="G67" s="37">
        <v>1148.6833333333336</v>
      </c>
      <c r="H67" s="37">
        <v>1220.3833333333339</v>
      </c>
      <c r="I67" s="37">
        <v>1241.0666666666668</v>
      </c>
      <c r="J67" s="37">
        <v>1256.233333333334</v>
      </c>
      <c r="K67" s="28">
        <v>1225.9000000000001</v>
      </c>
      <c r="L67" s="28">
        <v>1190.05</v>
      </c>
      <c r="M67" s="28">
        <v>7.9469200000000004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360.15</v>
      </c>
      <c r="D68" s="37">
        <v>360.51666666666665</v>
      </c>
      <c r="E68" s="37">
        <v>357.63333333333333</v>
      </c>
      <c r="F68" s="37">
        <v>355.11666666666667</v>
      </c>
      <c r="G68" s="37">
        <v>352.23333333333335</v>
      </c>
      <c r="H68" s="37">
        <v>363.0333333333333</v>
      </c>
      <c r="I68" s="37">
        <v>365.91666666666663</v>
      </c>
      <c r="J68" s="37">
        <v>368.43333333333328</v>
      </c>
      <c r="K68" s="28">
        <v>363.4</v>
      </c>
      <c r="L68" s="28">
        <v>358</v>
      </c>
      <c r="M68" s="28">
        <v>32.479179999999999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576.29999999999995</v>
      </c>
      <c r="D69" s="37">
        <v>573.93333333333328</v>
      </c>
      <c r="E69" s="37">
        <v>569.96666666666658</v>
      </c>
      <c r="F69" s="37">
        <v>563.63333333333333</v>
      </c>
      <c r="G69" s="37">
        <v>559.66666666666663</v>
      </c>
      <c r="H69" s="37">
        <v>580.26666666666654</v>
      </c>
      <c r="I69" s="37">
        <v>584.23333333333323</v>
      </c>
      <c r="J69" s="37">
        <v>590.56666666666649</v>
      </c>
      <c r="K69" s="28">
        <v>577.9</v>
      </c>
      <c r="L69" s="28">
        <v>567.6</v>
      </c>
      <c r="M69" s="28">
        <v>20.369340000000001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1595.45</v>
      </c>
      <c r="D70" s="37">
        <v>1576.25</v>
      </c>
      <c r="E70" s="37">
        <v>1549.25</v>
      </c>
      <c r="F70" s="37">
        <v>1503.05</v>
      </c>
      <c r="G70" s="37">
        <v>1476.05</v>
      </c>
      <c r="H70" s="37">
        <v>1622.45</v>
      </c>
      <c r="I70" s="37">
        <v>1649.45</v>
      </c>
      <c r="J70" s="37">
        <v>1695.65</v>
      </c>
      <c r="K70" s="28">
        <v>1603.25</v>
      </c>
      <c r="L70" s="28">
        <v>1530.05</v>
      </c>
      <c r="M70" s="28">
        <v>3.0669400000000002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1815.9</v>
      </c>
      <c r="D71" s="37">
        <v>1844.8000000000002</v>
      </c>
      <c r="E71" s="37">
        <v>1781.1500000000003</v>
      </c>
      <c r="F71" s="37">
        <v>1746.4</v>
      </c>
      <c r="G71" s="37">
        <v>1682.7500000000002</v>
      </c>
      <c r="H71" s="37">
        <v>1879.5500000000004</v>
      </c>
      <c r="I71" s="37">
        <v>1943.2</v>
      </c>
      <c r="J71" s="37">
        <v>1977.9500000000005</v>
      </c>
      <c r="K71" s="28">
        <v>1908.45</v>
      </c>
      <c r="L71" s="28">
        <v>1810.05</v>
      </c>
      <c r="M71" s="28">
        <v>19.013590000000001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3796.75</v>
      </c>
      <c r="D72" s="37">
        <v>3791.3166666666671</v>
      </c>
      <c r="E72" s="37">
        <v>3765.4333333333343</v>
      </c>
      <c r="F72" s="37">
        <v>3734.1166666666672</v>
      </c>
      <c r="G72" s="37">
        <v>3708.2333333333345</v>
      </c>
      <c r="H72" s="37">
        <v>3822.6333333333341</v>
      </c>
      <c r="I72" s="37">
        <v>3848.5166666666664</v>
      </c>
      <c r="J72" s="37">
        <v>3879.8333333333339</v>
      </c>
      <c r="K72" s="28">
        <v>3817.2</v>
      </c>
      <c r="L72" s="28">
        <v>3760</v>
      </c>
      <c r="M72" s="28">
        <v>2.1447699999999998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3856.65</v>
      </c>
      <c r="D73" s="37">
        <v>3897.8833333333332</v>
      </c>
      <c r="E73" s="37">
        <v>3790.7666666666664</v>
      </c>
      <c r="F73" s="37">
        <v>3724.8833333333332</v>
      </c>
      <c r="G73" s="37">
        <v>3617.7666666666664</v>
      </c>
      <c r="H73" s="37">
        <v>3963.7666666666664</v>
      </c>
      <c r="I73" s="37">
        <v>4070.8833333333332</v>
      </c>
      <c r="J73" s="37">
        <v>4136.7666666666664</v>
      </c>
      <c r="K73" s="28">
        <v>4005</v>
      </c>
      <c r="L73" s="28">
        <v>3832</v>
      </c>
      <c r="M73" s="28">
        <v>2.4678200000000001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2089.5</v>
      </c>
      <c r="D74" s="37">
        <v>2094.8333333333335</v>
      </c>
      <c r="E74" s="37">
        <v>2069.666666666667</v>
      </c>
      <c r="F74" s="37">
        <v>2049.8333333333335</v>
      </c>
      <c r="G74" s="37">
        <v>2024.666666666667</v>
      </c>
      <c r="H74" s="37">
        <v>2114.666666666667</v>
      </c>
      <c r="I74" s="37">
        <v>2139.8333333333339</v>
      </c>
      <c r="J74" s="37">
        <v>2159.666666666667</v>
      </c>
      <c r="K74" s="28">
        <v>2120</v>
      </c>
      <c r="L74" s="28">
        <v>2075</v>
      </c>
      <c r="M74" s="28">
        <v>1.28166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4373.5</v>
      </c>
      <c r="D75" s="37">
        <v>4377.7666666666664</v>
      </c>
      <c r="E75" s="37">
        <v>4348.7333333333327</v>
      </c>
      <c r="F75" s="37">
        <v>4323.9666666666662</v>
      </c>
      <c r="G75" s="37">
        <v>4294.9333333333325</v>
      </c>
      <c r="H75" s="37">
        <v>4402.5333333333328</v>
      </c>
      <c r="I75" s="37">
        <v>4431.5666666666657</v>
      </c>
      <c r="J75" s="37">
        <v>4456.333333333333</v>
      </c>
      <c r="K75" s="28">
        <v>4406.8</v>
      </c>
      <c r="L75" s="28">
        <v>4353</v>
      </c>
      <c r="M75" s="28">
        <v>3.6126299999999998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3147.6</v>
      </c>
      <c r="D76" s="37">
        <v>3134.7333333333336</v>
      </c>
      <c r="E76" s="37">
        <v>3090.4666666666672</v>
      </c>
      <c r="F76" s="37">
        <v>3033.3333333333335</v>
      </c>
      <c r="G76" s="37">
        <v>2989.0666666666671</v>
      </c>
      <c r="H76" s="37">
        <v>3191.8666666666672</v>
      </c>
      <c r="I76" s="37">
        <v>3236.1333333333337</v>
      </c>
      <c r="J76" s="37">
        <v>3293.2666666666673</v>
      </c>
      <c r="K76" s="28">
        <v>3179</v>
      </c>
      <c r="L76" s="28">
        <v>3077.6</v>
      </c>
      <c r="M76" s="28">
        <v>14.617940000000001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469.15</v>
      </c>
      <c r="D77" s="37">
        <v>471.01666666666665</v>
      </c>
      <c r="E77" s="37">
        <v>462.33333333333331</v>
      </c>
      <c r="F77" s="37">
        <v>455.51666666666665</v>
      </c>
      <c r="G77" s="37">
        <v>446.83333333333331</v>
      </c>
      <c r="H77" s="37">
        <v>477.83333333333331</v>
      </c>
      <c r="I77" s="37">
        <v>486.51666666666671</v>
      </c>
      <c r="J77" s="37">
        <v>493.33333333333331</v>
      </c>
      <c r="K77" s="28">
        <v>479.7</v>
      </c>
      <c r="L77" s="28">
        <v>464.2</v>
      </c>
      <c r="M77" s="28">
        <v>2.0908600000000002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1710.75</v>
      </c>
      <c r="D78" s="37">
        <v>1717.5833333333333</v>
      </c>
      <c r="E78" s="37">
        <v>1697.1666666666665</v>
      </c>
      <c r="F78" s="37">
        <v>1683.5833333333333</v>
      </c>
      <c r="G78" s="37">
        <v>1663.1666666666665</v>
      </c>
      <c r="H78" s="37">
        <v>1731.1666666666665</v>
      </c>
      <c r="I78" s="37">
        <v>1751.583333333333</v>
      </c>
      <c r="J78" s="37">
        <v>1765.1666666666665</v>
      </c>
      <c r="K78" s="28">
        <v>1738</v>
      </c>
      <c r="L78" s="28">
        <v>1704</v>
      </c>
      <c r="M78" s="28">
        <v>3.50902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150.85</v>
      </c>
      <c r="D79" s="37">
        <v>151.41666666666666</v>
      </c>
      <c r="E79" s="37">
        <v>149.73333333333332</v>
      </c>
      <c r="F79" s="37">
        <v>148.61666666666667</v>
      </c>
      <c r="G79" s="37">
        <v>146.93333333333334</v>
      </c>
      <c r="H79" s="37">
        <v>152.5333333333333</v>
      </c>
      <c r="I79" s="37">
        <v>154.21666666666664</v>
      </c>
      <c r="J79" s="37">
        <v>155.33333333333329</v>
      </c>
      <c r="K79" s="28">
        <v>153.1</v>
      </c>
      <c r="L79" s="28">
        <v>150.30000000000001</v>
      </c>
      <c r="M79" s="28">
        <v>10.8773</v>
      </c>
      <c r="N79" s="1"/>
      <c r="O79" s="1"/>
    </row>
    <row r="80" spans="1:15" ht="12.75" customHeight="1">
      <c r="A80" s="53">
        <v>71</v>
      </c>
      <c r="B80" s="28" t="s">
        <v>851</v>
      </c>
      <c r="C80" s="28">
        <v>1453.85</v>
      </c>
      <c r="D80" s="37">
        <v>1444.3500000000001</v>
      </c>
      <c r="E80" s="37">
        <v>1424.5000000000002</v>
      </c>
      <c r="F80" s="37">
        <v>1395.15</v>
      </c>
      <c r="G80" s="37">
        <v>1375.3000000000002</v>
      </c>
      <c r="H80" s="37">
        <v>1473.7000000000003</v>
      </c>
      <c r="I80" s="37">
        <v>1493.5500000000002</v>
      </c>
      <c r="J80" s="37">
        <v>1522.9000000000003</v>
      </c>
      <c r="K80" s="28">
        <v>1464.2</v>
      </c>
      <c r="L80" s="28">
        <v>1415</v>
      </c>
      <c r="M80" s="28">
        <v>5.7069799999999997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107.2</v>
      </c>
      <c r="D81" s="37">
        <v>107.33333333333333</v>
      </c>
      <c r="E81" s="37">
        <v>106.31666666666666</v>
      </c>
      <c r="F81" s="37">
        <v>105.43333333333334</v>
      </c>
      <c r="G81" s="37">
        <v>104.41666666666667</v>
      </c>
      <c r="H81" s="37">
        <v>108.21666666666665</v>
      </c>
      <c r="I81" s="37">
        <v>109.23333333333333</v>
      </c>
      <c r="J81" s="37">
        <v>110.11666666666665</v>
      </c>
      <c r="K81" s="28">
        <v>108.35</v>
      </c>
      <c r="L81" s="28">
        <v>106.45</v>
      </c>
      <c r="M81" s="28">
        <v>114.12215999999999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278.05</v>
      </c>
      <c r="D82" s="37">
        <v>276.7833333333333</v>
      </c>
      <c r="E82" s="37">
        <v>272.56666666666661</v>
      </c>
      <c r="F82" s="37">
        <v>267.08333333333331</v>
      </c>
      <c r="G82" s="37">
        <v>262.86666666666662</v>
      </c>
      <c r="H82" s="37">
        <v>282.26666666666659</v>
      </c>
      <c r="I82" s="37">
        <v>286.48333333333329</v>
      </c>
      <c r="J82" s="37">
        <v>291.96666666666658</v>
      </c>
      <c r="K82" s="28">
        <v>281</v>
      </c>
      <c r="L82" s="28">
        <v>271.3</v>
      </c>
      <c r="M82" s="28">
        <v>7.3840599999999998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141.6</v>
      </c>
      <c r="D83" s="37">
        <v>142.58333333333334</v>
      </c>
      <c r="E83" s="37">
        <v>139.91666666666669</v>
      </c>
      <c r="F83" s="37">
        <v>138.23333333333335</v>
      </c>
      <c r="G83" s="37">
        <v>135.56666666666669</v>
      </c>
      <c r="H83" s="37">
        <v>144.26666666666668</v>
      </c>
      <c r="I83" s="37">
        <v>146.93333333333337</v>
      </c>
      <c r="J83" s="37">
        <v>148.61666666666667</v>
      </c>
      <c r="K83" s="28">
        <v>145.25</v>
      </c>
      <c r="L83" s="28">
        <v>140.9</v>
      </c>
      <c r="M83" s="28">
        <v>82.602249999999998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2280.4</v>
      </c>
      <c r="D84" s="37">
        <v>2299.6333333333332</v>
      </c>
      <c r="E84" s="37">
        <v>2246.2666666666664</v>
      </c>
      <c r="F84" s="37">
        <v>2212.1333333333332</v>
      </c>
      <c r="G84" s="37">
        <v>2158.7666666666664</v>
      </c>
      <c r="H84" s="37">
        <v>2333.7666666666664</v>
      </c>
      <c r="I84" s="37">
        <v>2387.1333333333332</v>
      </c>
      <c r="J84" s="37">
        <v>2421.2666666666664</v>
      </c>
      <c r="K84" s="28">
        <v>2353</v>
      </c>
      <c r="L84" s="28">
        <v>2265.5</v>
      </c>
      <c r="M84" s="28">
        <v>8.5505600000000008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374.5</v>
      </c>
      <c r="D85" s="37">
        <v>376.5333333333333</v>
      </c>
      <c r="E85" s="37">
        <v>370.06666666666661</v>
      </c>
      <c r="F85" s="37">
        <v>365.63333333333333</v>
      </c>
      <c r="G85" s="37">
        <v>359.16666666666663</v>
      </c>
      <c r="H85" s="37">
        <v>380.96666666666658</v>
      </c>
      <c r="I85" s="37">
        <v>387.43333333333328</v>
      </c>
      <c r="J85" s="37">
        <v>391.86666666666656</v>
      </c>
      <c r="K85" s="28">
        <v>383</v>
      </c>
      <c r="L85" s="28">
        <v>372.1</v>
      </c>
      <c r="M85" s="28">
        <v>8.5017600000000009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883.35</v>
      </c>
      <c r="D86" s="37">
        <v>878.46666666666658</v>
      </c>
      <c r="E86" s="37">
        <v>870.93333333333317</v>
      </c>
      <c r="F86" s="37">
        <v>858.51666666666654</v>
      </c>
      <c r="G86" s="37">
        <v>850.98333333333312</v>
      </c>
      <c r="H86" s="37">
        <v>890.88333333333321</v>
      </c>
      <c r="I86" s="37">
        <v>898.41666666666674</v>
      </c>
      <c r="J86" s="37">
        <v>910.83333333333326</v>
      </c>
      <c r="K86" s="28">
        <v>886</v>
      </c>
      <c r="L86" s="28">
        <v>866.05</v>
      </c>
      <c r="M86" s="28">
        <v>9.5794499999999996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1448.95</v>
      </c>
      <c r="D87" s="37">
        <v>1455.1000000000001</v>
      </c>
      <c r="E87" s="37">
        <v>1438.8500000000004</v>
      </c>
      <c r="F87" s="37">
        <v>1428.7500000000002</v>
      </c>
      <c r="G87" s="37">
        <v>1412.5000000000005</v>
      </c>
      <c r="H87" s="37">
        <v>1465.2000000000003</v>
      </c>
      <c r="I87" s="37">
        <v>1481.4499999999998</v>
      </c>
      <c r="J87" s="37">
        <v>1491.5500000000002</v>
      </c>
      <c r="K87" s="28">
        <v>1471.35</v>
      </c>
      <c r="L87" s="28">
        <v>1445</v>
      </c>
      <c r="M87" s="28">
        <v>5.9073599999999997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1521.35</v>
      </c>
      <c r="D88" s="37">
        <v>1502.8166666666666</v>
      </c>
      <c r="E88" s="37">
        <v>1475.6333333333332</v>
      </c>
      <c r="F88" s="37">
        <v>1429.9166666666665</v>
      </c>
      <c r="G88" s="37">
        <v>1402.7333333333331</v>
      </c>
      <c r="H88" s="37">
        <v>1548.5333333333333</v>
      </c>
      <c r="I88" s="37">
        <v>1575.7166666666667</v>
      </c>
      <c r="J88" s="37">
        <v>1621.4333333333334</v>
      </c>
      <c r="K88" s="28">
        <v>1530</v>
      </c>
      <c r="L88" s="28">
        <v>1457.1</v>
      </c>
      <c r="M88" s="28">
        <v>16.435390000000002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453.45</v>
      </c>
      <c r="D89" s="37">
        <v>455.36666666666662</v>
      </c>
      <c r="E89" s="37">
        <v>448.13333333333321</v>
      </c>
      <c r="F89" s="37">
        <v>442.81666666666661</v>
      </c>
      <c r="G89" s="37">
        <v>435.5833333333332</v>
      </c>
      <c r="H89" s="37">
        <v>460.68333333333322</v>
      </c>
      <c r="I89" s="37">
        <v>467.91666666666669</v>
      </c>
      <c r="J89" s="37">
        <v>473.23333333333323</v>
      </c>
      <c r="K89" s="28">
        <v>462.6</v>
      </c>
      <c r="L89" s="28">
        <v>450.05</v>
      </c>
      <c r="M89" s="28">
        <v>7.0471000000000004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239.7</v>
      </c>
      <c r="D90" s="37">
        <v>236.93333333333331</v>
      </c>
      <c r="E90" s="37">
        <v>231.56666666666661</v>
      </c>
      <c r="F90" s="37">
        <v>223.43333333333331</v>
      </c>
      <c r="G90" s="37">
        <v>218.06666666666661</v>
      </c>
      <c r="H90" s="37">
        <v>245.06666666666661</v>
      </c>
      <c r="I90" s="37">
        <v>250.43333333333334</v>
      </c>
      <c r="J90" s="37">
        <v>258.56666666666661</v>
      </c>
      <c r="K90" s="28">
        <v>242.3</v>
      </c>
      <c r="L90" s="28">
        <v>228.8</v>
      </c>
      <c r="M90" s="28">
        <v>26.571490000000001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920.25</v>
      </c>
      <c r="D91" s="37">
        <v>920.38333333333333</v>
      </c>
      <c r="E91" s="37">
        <v>908.86666666666667</v>
      </c>
      <c r="F91" s="37">
        <v>897.48333333333335</v>
      </c>
      <c r="G91" s="37">
        <v>885.9666666666667</v>
      </c>
      <c r="H91" s="37">
        <v>931.76666666666665</v>
      </c>
      <c r="I91" s="37">
        <v>943.2833333333333</v>
      </c>
      <c r="J91" s="37">
        <v>954.66666666666663</v>
      </c>
      <c r="K91" s="28">
        <v>931.9</v>
      </c>
      <c r="L91" s="28">
        <v>909</v>
      </c>
      <c r="M91" s="28">
        <v>35.146590000000003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1901.75</v>
      </c>
      <c r="D92" s="37">
        <v>1904.5166666666667</v>
      </c>
      <c r="E92" s="37">
        <v>1869.2333333333333</v>
      </c>
      <c r="F92" s="37">
        <v>1836.7166666666667</v>
      </c>
      <c r="G92" s="37">
        <v>1801.4333333333334</v>
      </c>
      <c r="H92" s="37">
        <v>1937.0333333333333</v>
      </c>
      <c r="I92" s="37">
        <v>1972.3166666666666</v>
      </c>
      <c r="J92" s="37">
        <v>2004.8333333333333</v>
      </c>
      <c r="K92" s="28">
        <v>1939.8</v>
      </c>
      <c r="L92" s="28">
        <v>1872</v>
      </c>
      <c r="M92" s="28">
        <v>6.7344400000000002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1392.5</v>
      </c>
      <c r="D93" s="37">
        <v>1383.9666666666665</v>
      </c>
      <c r="E93" s="37">
        <v>1370.9333333333329</v>
      </c>
      <c r="F93" s="37">
        <v>1349.3666666666666</v>
      </c>
      <c r="G93" s="37">
        <v>1336.333333333333</v>
      </c>
      <c r="H93" s="37">
        <v>1405.5333333333328</v>
      </c>
      <c r="I93" s="37">
        <v>1418.5666666666662</v>
      </c>
      <c r="J93" s="37">
        <v>1440.1333333333328</v>
      </c>
      <c r="K93" s="28">
        <v>1397</v>
      </c>
      <c r="L93" s="28">
        <v>1362.4</v>
      </c>
      <c r="M93" s="28">
        <v>63.647959999999998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535</v>
      </c>
      <c r="D94" s="37">
        <v>533.5</v>
      </c>
      <c r="E94" s="37">
        <v>530.04999999999995</v>
      </c>
      <c r="F94" s="37">
        <v>525.09999999999991</v>
      </c>
      <c r="G94" s="37">
        <v>521.64999999999986</v>
      </c>
      <c r="H94" s="37">
        <v>538.45000000000005</v>
      </c>
      <c r="I94" s="37">
        <v>541.90000000000009</v>
      </c>
      <c r="J94" s="37">
        <v>546.85000000000014</v>
      </c>
      <c r="K94" s="28">
        <v>536.95000000000005</v>
      </c>
      <c r="L94" s="28">
        <v>528.54999999999995</v>
      </c>
      <c r="M94" s="28">
        <v>29.442869999999999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1226.45</v>
      </c>
      <c r="D95" s="37">
        <v>1234.9166666666667</v>
      </c>
      <c r="E95" s="37">
        <v>1209.9333333333334</v>
      </c>
      <c r="F95" s="37">
        <v>1193.4166666666667</v>
      </c>
      <c r="G95" s="37">
        <v>1168.4333333333334</v>
      </c>
      <c r="H95" s="37">
        <v>1251.4333333333334</v>
      </c>
      <c r="I95" s="37">
        <v>1276.4166666666665</v>
      </c>
      <c r="J95" s="37">
        <v>1292.9333333333334</v>
      </c>
      <c r="K95" s="28">
        <v>1259.9000000000001</v>
      </c>
      <c r="L95" s="28">
        <v>1218.4000000000001</v>
      </c>
      <c r="M95" s="28">
        <v>13.801880000000001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2871.6</v>
      </c>
      <c r="D96" s="37">
        <v>2865.1</v>
      </c>
      <c r="E96" s="37">
        <v>2846.7999999999997</v>
      </c>
      <c r="F96" s="37">
        <v>2822</v>
      </c>
      <c r="G96" s="37">
        <v>2803.7</v>
      </c>
      <c r="H96" s="37">
        <v>2889.8999999999996</v>
      </c>
      <c r="I96" s="37">
        <v>2908.2</v>
      </c>
      <c r="J96" s="37">
        <v>2932.9999999999995</v>
      </c>
      <c r="K96" s="28">
        <v>2883.4</v>
      </c>
      <c r="L96" s="28">
        <v>2840.3</v>
      </c>
      <c r="M96" s="28">
        <v>5.7626999999999997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381.25</v>
      </c>
      <c r="D97" s="37">
        <v>380</v>
      </c>
      <c r="E97" s="37">
        <v>378</v>
      </c>
      <c r="F97" s="37">
        <v>374.75</v>
      </c>
      <c r="G97" s="37">
        <v>372.75</v>
      </c>
      <c r="H97" s="37">
        <v>383.25</v>
      </c>
      <c r="I97" s="37">
        <v>385.25</v>
      </c>
      <c r="J97" s="37">
        <v>388.5</v>
      </c>
      <c r="K97" s="28">
        <v>382</v>
      </c>
      <c r="L97" s="28">
        <v>376.75</v>
      </c>
      <c r="M97" s="28">
        <v>94.980419999999995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1868.95</v>
      </c>
      <c r="D98" s="37">
        <v>1874.9666666666665</v>
      </c>
      <c r="E98" s="37">
        <v>1849.9833333333329</v>
      </c>
      <c r="F98" s="37">
        <v>1831.0166666666664</v>
      </c>
      <c r="G98" s="37">
        <v>1806.0333333333328</v>
      </c>
      <c r="H98" s="37">
        <v>1893.9333333333329</v>
      </c>
      <c r="I98" s="37">
        <v>1918.9166666666665</v>
      </c>
      <c r="J98" s="37">
        <v>1937.883333333333</v>
      </c>
      <c r="K98" s="28">
        <v>1899.95</v>
      </c>
      <c r="L98" s="28">
        <v>1856</v>
      </c>
      <c r="M98" s="28">
        <v>14.88781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234.35</v>
      </c>
      <c r="D99" s="37">
        <v>235.51666666666665</v>
      </c>
      <c r="E99" s="37">
        <v>232.0333333333333</v>
      </c>
      <c r="F99" s="37">
        <v>229.71666666666664</v>
      </c>
      <c r="G99" s="37">
        <v>226.23333333333329</v>
      </c>
      <c r="H99" s="37">
        <v>237.83333333333331</v>
      </c>
      <c r="I99" s="37">
        <v>241.31666666666666</v>
      </c>
      <c r="J99" s="37">
        <v>243.63333333333333</v>
      </c>
      <c r="K99" s="28">
        <v>239</v>
      </c>
      <c r="L99" s="28">
        <v>233.2</v>
      </c>
      <c r="M99" s="28">
        <v>20.821539999999999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2640.6</v>
      </c>
      <c r="D100" s="37">
        <v>2631.6166666666663</v>
      </c>
      <c r="E100" s="37">
        <v>2620.0333333333328</v>
      </c>
      <c r="F100" s="37">
        <v>2599.4666666666667</v>
      </c>
      <c r="G100" s="37">
        <v>2587.8833333333332</v>
      </c>
      <c r="H100" s="37">
        <v>2652.1833333333325</v>
      </c>
      <c r="I100" s="37">
        <v>2663.7666666666655</v>
      </c>
      <c r="J100" s="37">
        <v>2684.3333333333321</v>
      </c>
      <c r="K100" s="28">
        <v>2643.2</v>
      </c>
      <c r="L100" s="28">
        <v>2611.0500000000002</v>
      </c>
      <c r="M100" s="28">
        <v>19.0578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277.25</v>
      </c>
      <c r="D101" s="37">
        <v>279.63333333333333</v>
      </c>
      <c r="E101" s="37">
        <v>274.11666666666667</v>
      </c>
      <c r="F101" s="37">
        <v>270.98333333333335</v>
      </c>
      <c r="G101" s="37">
        <v>265.4666666666667</v>
      </c>
      <c r="H101" s="37">
        <v>282.76666666666665</v>
      </c>
      <c r="I101" s="37">
        <v>288.2833333333333</v>
      </c>
      <c r="J101" s="37">
        <v>291.41666666666663</v>
      </c>
      <c r="K101" s="28">
        <v>285.14999999999998</v>
      </c>
      <c r="L101" s="28">
        <v>276.5</v>
      </c>
      <c r="M101" s="28">
        <v>14.16962</v>
      </c>
      <c r="N101" s="1"/>
      <c r="O101" s="1"/>
    </row>
    <row r="102" spans="1:15" ht="12.75" customHeight="1">
      <c r="A102" s="53">
        <v>93</v>
      </c>
      <c r="B102" s="28" t="s">
        <v>381</v>
      </c>
      <c r="C102" s="28">
        <v>39312.15</v>
      </c>
      <c r="D102" s="37">
        <v>39054.049999999996</v>
      </c>
      <c r="E102" s="37">
        <v>38658.099999999991</v>
      </c>
      <c r="F102" s="37">
        <v>38004.049999999996</v>
      </c>
      <c r="G102" s="37">
        <v>37608.099999999991</v>
      </c>
      <c r="H102" s="37">
        <v>39708.099999999991</v>
      </c>
      <c r="I102" s="37">
        <v>40104.049999999988</v>
      </c>
      <c r="J102" s="37">
        <v>40758.099999999991</v>
      </c>
      <c r="K102" s="28">
        <v>39450</v>
      </c>
      <c r="L102" s="28">
        <v>38400</v>
      </c>
      <c r="M102" s="28">
        <v>4.3630000000000002E-2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2295.9499999999998</v>
      </c>
      <c r="D103" s="37">
        <v>2282.8666666666668</v>
      </c>
      <c r="E103" s="37">
        <v>2263.6833333333334</v>
      </c>
      <c r="F103" s="37">
        <v>2231.4166666666665</v>
      </c>
      <c r="G103" s="37">
        <v>2212.2333333333331</v>
      </c>
      <c r="H103" s="37">
        <v>2315.1333333333337</v>
      </c>
      <c r="I103" s="37">
        <v>2334.3166666666671</v>
      </c>
      <c r="J103" s="37">
        <v>2366.5833333333339</v>
      </c>
      <c r="K103" s="28">
        <v>2302.0500000000002</v>
      </c>
      <c r="L103" s="28">
        <v>2250.6</v>
      </c>
      <c r="M103" s="28">
        <v>30.594139999999999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800.05</v>
      </c>
      <c r="D104" s="37">
        <v>797.68333333333328</v>
      </c>
      <c r="E104" s="37">
        <v>791.46666666666658</v>
      </c>
      <c r="F104" s="37">
        <v>782.88333333333333</v>
      </c>
      <c r="G104" s="37">
        <v>776.66666666666663</v>
      </c>
      <c r="H104" s="37">
        <v>806.26666666666654</v>
      </c>
      <c r="I104" s="37">
        <v>812.48333333333323</v>
      </c>
      <c r="J104" s="37">
        <v>821.06666666666649</v>
      </c>
      <c r="K104" s="28">
        <v>803.9</v>
      </c>
      <c r="L104" s="28">
        <v>789.1</v>
      </c>
      <c r="M104" s="28">
        <v>122.67898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1215.05</v>
      </c>
      <c r="D105" s="37">
        <v>1218.0333333333335</v>
      </c>
      <c r="E105" s="37">
        <v>1201.0666666666671</v>
      </c>
      <c r="F105" s="37">
        <v>1187.0833333333335</v>
      </c>
      <c r="G105" s="37">
        <v>1170.116666666667</v>
      </c>
      <c r="H105" s="37">
        <v>1232.0166666666671</v>
      </c>
      <c r="I105" s="37">
        <v>1248.9833333333338</v>
      </c>
      <c r="J105" s="37">
        <v>1262.9666666666672</v>
      </c>
      <c r="K105" s="28">
        <v>1235</v>
      </c>
      <c r="L105" s="28">
        <v>1204.05</v>
      </c>
      <c r="M105" s="28">
        <v>4.9706599999999996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532.25</v>
      </c>
      <c r="D106" s="37">
        <v>530.23333333333335</v>
      </c>
      <c r="E106" s="37">
        <v>526.51666666666665</v>
      </c>
      <c r="F106" s="37">
        <v>520.7833333333333</v>
      </c>
      <c r="G106" s="37">
        <v>517.06666666666661</v>
      </c>
      <c r="H106" s="37">
        <v>535.9666666666667</v>
      </c>
      <c r="I106" s="37">
        <v>539.68333333333339</v>
      </c>
      <c r="J106" s="37">
        <v>545.41666666666674</v>
      </c>
      <c r="K106" s="28">
        <v>533.95000000000005</v>
      </c>
      <c r="L106" s="28">
        <v>524.5</v>
      </c>
      <c r="M106" s="28">
        <v>6.3274999999999997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474.55</v>
      </c>
      <c r="D107" s="37">
        <v>467.75</v>
      </c>
      <c r="E107" s="37">
        <v>458</v>
      </c>
      <c r="F107" s="37">
        <v>441.45</v>
      </c>
      <c r="G107" s="37">
        <v>431.7</v>
      </c>
      <c r="H107" s="37">
        <v>484.3</v>
      </c>
      <c r="I107" s="37">
        <v>494.05</v>
      </c>
      <c r="J107" s="37">
        <v>510.6</v>
      </c>
      <c r="K107" s="28">
        <v>477.5</v>
      </c>
      <c r="L107" s="28">
        <v>451.2</v>
      </c>
      <c r="M107" s="28">
        <v>7.5356500000000004</v>
      </c>
      <c r="N107" s="1"/>
      <c r="O107" s="1"/>
    </row>
    <row r="108" spans="1:15" ht="12.75" customHeight="1">
      <c r="A108" s="53">
        <v>99</v>
      </c>
      <c r="B108" s="28" t="s">
        <v>384</v>
      </c>
      <c r="C108" s="28">
        <v>36.6</v>
      </c>
      <c r="D108" s="37">
        <v>36.766666666666673</v>
      </c>
      <c r="E108" s="37">
        <v>36.183333333333344</v>
      </c>
      <c r="F108" s="37">
        <v>35.766666666666673</v>
      </c>
      <c r="G108" s="37">
        <v>35.183333333333344</v>
      </c>
      <c r="H108" s="37">
        <v>37.183333333333344</v>
      </c>
      <c r="I108" s="37">
        <v>37.766666666666673</v>
      </c>
      <c r="J108" s="37">
        <v>38.183333333333344</v>
      </c>
      <c r="K108" s="28">
        <v>37.35</v>
      </c>
      <c r="L108" s="28">
        <v>36.35</v>
      </c>
      <c r="M108" s="28">
        <v>48.812350000000002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35.75</v>
      </c>
      <c r="D109" s="37">
        <v>35.800000000000004</v>
      </c>
      <c r="E109" s="37">
        <v>35.45000000000001</v>
      </c>
      <c r="F109" s="37">
        <v>35.150000000000006</v>
      </c>
      <c r="G109" s="37">
        <v>34.800000000000011</v>
      </c>
      <c r="H109" s="37">
        <v>36.100000000000009</v>
      </c>
      <c r="I109" s="37">
        <v>36.450000000000003</v>
      </c>
      <c r="J109" s="37">
        <v>36.750000000000007</v>
      </c>
      <c r="K109" s="28">
        <v>36.15</v>
      </c>
      <c r="L109" s="28">
        <v>35.5</v>
      </c>
      <c r="M109" s="28">
        <v>171.78638000000001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300.55</v>
      </c>
      <c r="D110" s="37">
        <v>300.38333333333333</v>
      </c>
      <c r="E110" s="37">
        <v>298.26666666666665</v>
      </c>
      <c r="F110" s="37">
        <v>295.98333333333335</v>
      </c>
      <c r="G110" s="37">
        <v>293.86666666666667</v>
      </c>
      <c r="H110" s="37">
        <v>302.66666666666663</v>
      </c>
      <c r="I110" s="37">
        <v>304.7833333333333</v>
      </c>
      <c r="J110" s="37">
        <v>307.06666666666661</v>
      </c>
      <c r="K110" s="28">
        <v>302.5</v>
      </c>
      <c r="L110" s="28">
        <v>298.10000000000002</v>
      </c>
      <c r="M110" s="28">
        <v>99.675449999999998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4074.45</v>
      </c>
      <c r="D111" s="37">
        <v>4101.9666666666662</v>
      </c>
      <c r="E111" s="37">
        <v>4022.4833333333327</v>
      </c>
      <c r="F111" s="37">
        <v>3970.5166666666664</v>
      </c>
      <c r="G111" s="37">
        <v>3891.0333333333328</v>
      </c>
      <c r="H111" s="37">
        <v>4153.9333333333325</v>
      </c>
      <c r="I111" s="37">
        <v>4233.4166666666661</v>
      </c>
      <c r="J111" s="37">
        <v>4285.3833333333323</v>
      </c>
      <c r="K111" s="28">
        <v>4181.45</v>
      </c>
      <c r="L111" s="28">
        <v>4050</v>
      </c>
      <c r="M111" s="28">
        <v>4.8172699999999997</v>
      </c>
      <c r="N111" s="1"/>
      <c r="O111" s="1"/>
    </row>
    <row r="112" spans="1:15" ht="12.75" customHeight="1">
      <c r="A112" s="53">
        <v>103</v>
      </c>
      <c r="B112" s="28" t="s">
        <v>394</v>
      </c>
      <c r="C112" s="28">
        <v>178.35</v>
      </c>
      <c r="D112" s="37">
        <v>178.4666666666667</v>
      </c>
      <c r="E112" s="37">
        <v>176.43333333333339</v>
      </c>
      <c r="F112" s="37">
        <v>174.51666666666671</v>
      </c>
      <c r="G112" s="37">
        <v>172.48333333333341</v>
      </c>
      <c r="H112" s="37">
        <v>180.38333333333338</v>
      </c>
      <c r="I112" s="37">
        <v>182.41666666666669</v>
      </c>
      <c r="J112" s="37">
        <v>184.33333333333337</v>
      </c>
      <c r="K112" s="28">
        <v>180.5</v>
      </c>
      <c r="L112" s="28">
        <v>176.55</v>
      </c>
      <c r="M112" s="28">
        <v>17.10913</v>
      </c>
      <c r="N112" s="1"/>
      <c r="O112" s="1"/>
    </row>
    <row r="113" spans="1:15" ht="12.75" customHeight="1">
      <c r="A113" s="53">
        <v>104</v>
      </c>
      <c r="B113" s="28" t="s">
        <v>395</v>
      </c>
      <c r="C113" s="28">
        <v>160.94999999999999</v>
      </c>
      <c r="D113" s="37">
        <v>161.96666666666667</v>
      </c>
      <c r="E113" s="37">
        <v>159.38333333333333</v>
      </c>
      <c r="F113" s="37">
        <v>157.81666666666666</v>
      </c>
      <c r="G113" s="37">
        <v>155.23333333333332</v>
      </c>
      <c r="H113" s="37">
        <v>163.53333333333333</v>
      </c>
      <c r="I113" s="37">
        <v>166.11666666666665</v>
      </c>
      <c r="J113" s="37">
        <v>167.68333333333334</v>
      </c>
      <c r="K113" s="28">
        <v>164.55</v>
      </c>
      <c r="L113" s="28">
        <v>160.4</v>
      </c>
      <c r="M113" s="28">
        <v>53.48507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252.65</v>
      </c>
      <c r="D114" s="37">
        <v>252.23333333333335</v>
      </c>
      <c r="E114" s="37">
        <v>250.4666666666667</v>
      </c>
      <c r="F114" s="37">
        <v>248.28333333333336</v>
      </c>
      <c r="G114" s="37">
        <v>246.51666666666671</v>
      </c>
      <c r="H114" s="37">
        <v>254.41666666666669</v>
      </c>
      <c r="I114" s="37">
        <v>256.18333333333334</v>
      </c>
      <c r="J114" s="37">
        <v>258.36666666666667</v>
      </c>
      <c r="K114" s="28">
        <v>254</v>
      </c>
      <c r="L114" s="28">
        <v>250.05</v>
      </c>
      <c r="M114" s="28">
        <v>34.047820000000002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72.150000000000006</v>
      </c>
      <c r="D115" s="37">
        <v>72.366666666666674</v>
      </c>
      <c r="E115" s="37">
        <v>71.783333333333346</v>
      </c>
      <c r="F115" s="37">
        <v>71.416666666666671</v>
      </c>
      <c r="G115" s="37">
        <v>70.833333333333343</v>
      </c>
      <c r="H115" s="37">
        <v>72.733333333333348</v>
      </c>
      <c r="I115" s="37">
        <v>73.316666666666663</v>
      </c>
      <c r="J115" s="37">
        <v>73.683333333333351</v>
      </c>
      <c r="K115" s="28">
        <v>72.95</v>
      </c>
      <c r="L115" s="28">
        <v>72</v>
      </c>
      <c r="M115" s="28">
        <v>87.400509999999997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609.75</v>
      </c>
      <c r="D116" s="37">
        <v>611.19999999999993</v>
      </c>
      <c r="E116" s="37">
        <v>605.59999999999991</v>
      </c>
      <c r="F116" s="37">
        <v>601.44999999999993</v>
      </c>
      <c r="G116" s="37">
        <v>595.84999999999991</v>
      </c>
      <c r="H116" s="37">
        <v>615.34999999999991</v>
      </c>
      <c r="I116" s="37">
        <v>620.95000000000005</v>
      </c>
      <c r="J116" s="37">
        <v>625.09999999999991</v>
      </c>
      <c r="K116" s="28">
        <v>616.79999999999995</v>
      </c>
      <c r="L116" s="28">
        <v>607.04999999999995</v>
      </c>
      <c r="M116" s="28">
        <v>14.65991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369.35</v>
      </c>
      <c r="D117" s="37">
        <v>371.08333333333331</v>
      </c>
      <c r="E117" s="37">
        <v>365.26666666666665</v>
      </c>
      <c r="F117" s="37">
        <v>361.18333333333334</v>
      </c>
      <c r="G117" s="37">
        <v>355.36666666666667</v>
      </c>
      <c r="H117" s="37">
        <v>375.16666666666663</v>
      </c>
      <c r="I117" s="37">
        <v>380.98333333333335</v>
      </c>
      <c r="J117" s="37">
        <v>385.06666666666661</v>
      </c>
      <c r="K117" s="28">
        <v>376.9</v>
      </c>
      <c r="L117" s="28">
        <v>367</v>
      </c>
      <c r="M117" s="28">
        <v>7.5558699999999996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223.3</v>
      </c>
      <c r="D118" s="37">
        <v>223.35000000000002</v>
      </c>
      <c r="E118" s="37">
        <v>221.55000000000004</v>
      </c>
      <c r="F118" s="37">
        <v>219.8</v>
      </c>
      <c r="G118" s="37">
        <v>218.00000000000003</v>
      </c>
      <c r="H118" s="37">
        <v>225.10000000000005</v>
      </c>
      <c r="I118" s="37">
        <v>226.9</v>
      </c>
      <c r="J118" s="37">
        <v>228.65000000000006</v>
      </c>
      <c r="K118" s="28">
        <v>225.15</v>
      </c>
      <c r="L118" s="28">
        <v>221.6</v>
      </c>
      <c r="M118" s="28">
        <v>13.789490000000001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942.45</v>
      </c>
      <c r="D119" s="37">
        <v>945.69999999999993</v>
      </c>
      <c r="E119" s="37">
        <v>935.39999999999986</v>
      </c>
      <c r="F119" s="37">
        <v>928.34999999999991</v>
      </c>
      <c r="G119" s="37">
        <v>918.04999999999984</v>
      </c>
      <c r="H119" s="37">
        <v>952.74999999999989</v>
      </c>
      <c r="I119" s="37">
        <v>963.04999999999984</v>
      </c>
      <c r="J119" s="37">
        <v>970.09999999999991</v>
      </c>
      <c r="K119" s="28">
        <v>956</v>
      </c>
      <c r="L119" s="28">
        <v>938.65</v>
      </c>
      <c r="M119" s="28">
        <v>48.421219999999998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4104.55</v>
      </c>
      <c r="D120" s="37">
        <v>4123.5333333333328</v>
      </c>
      <c r="E120" s="37">
        <v>4063.0666666666657</v>
      </c>
      <c r="F120" s="37">
        <v>4021.583333333333</v>
      </c>
      <c r="G120" s="37">
        <v>3961.1166666666659</v>
      </c>
      <c r="H120" s="37">
        <v>4165.0166666666655</v>
      </c>
      <c r="I120" s="37">
        <v>4225.4833333333327</v>
      </c>
      <c r="J120" s="37">
        <v>4266.9666666666653</v>
      </c>
      <c r="K120" s="28">
        <v>4184</v>
      </c>
      <c r="L120" s="28">
        <v>4082.05</v>
      </c>
      <c r="M120" s="28">
        <v>1.9544299999999999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1506.3</v>
      </c>
      <c r="D121" s="37">
        <v>1512.8166666666668</v>
      </c>
      <c r="E121" s="37">
        <v>1485.6333333333337</v>
      </c>
      <c r="F121" s="37">
        <v>1464.9666666666669</v>
      </c>
      <c r="G121" s="37">
        <v>1437.7833333333338</v>
      </c>
      <c r="H121" s="37">
        <v>1533.4833333333336</v>
      </c>
      <c r="I121" s="37">
        <v>1560.6666666666665</v>
      </c>
      <c r="J121" s="37">
        <v>1581.3333333333335</v>
      </c>
      <c r="K121" s="28">
        <v>1540</v>
      </c>
      <c r="L121" s="28">
        <v>1492.15</v>
      </c>
      <c r="M121" s="28">
        <v>70.206419999999994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1815.45</v>
      </c>
      <c r="D122" s="37">
        <v>1819</v>
      </c>
      <c r="E122" s="37">
        <v>1801.5</v>
      </c>
      <c r="F122" s="37">
        <v>1787.55</v>
      </c>
      <c r="G122" s="37">
        <v>1770.05</v>
      </c>
      <c r="H122" s="37">
        <v>1832.95</v>
      </c>
      <c r="I122" s="37">
        <v>1850.45</v>
      </c>
      <c r="J122" s="37">
        <v>1864.4</v>
      </c>
      <c r="K122" s="28">
        <v>1836.5</v>
      </c>
      <c r="L122" s="28">
        <v>1805.05</v>
      </c>
      <c r="M122" s="28">
        <v>4.3356500000000002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987.25</v>
      </c>
      <c r="D123" s="37">
        <v>992.66666666666663</v>
      </c>
      <c r="E123" s="37">
        <v>975.83333333333326</v>
      </c>
      <c r="F123" s="37">
        <v>964.41666666666663</v>
      </c>
      <c r="G123" s="37">
        <v>947.58333333333326</v>
      </c>
      <c r="H123" s="37">
        <v>1004.0833333333333</v>
      </c>
      <c r="I123" s="37">
        <v>1020.9166666666665</v>
      </c>
      <c r="J123" s="37">
        <v>1032.3333333333333</v>
      </c>
      <c r="K123" s="28">
        <v>1009.5</v>
      </c>
      <c r="L123" s="28">
        <v>981.25</v>
      </c>
      <c r="M123" s="28">
        <v>2.50787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237.55</v>
      </c>
      <c r="D124" s="37">
        <v>240.81666666666669</v>
      </c>
      <c r="E124" s="37">
        <v>231.73333333333338</v>
      </c>
      <c r="F124" s="37">
        <v>225.91666666666669</v>
      </c>
      <c r="G124" s="37">
        <v>216.83333333333337</v>
      </c>
      <c r="H124" s="37">
        <v>246.63333333333338</v>
      </c>
      <c r="I124" s="37">
        <v>255.7166666666667</v>
      </c>
      <c r="J124" s="37">
        <v>261.53333333333342</v>
      </c>
      <c r="K124" s="28">
        <v>249.9</v>
      </c>
      <c r="L124" s="28">
        <v>235</v>
      </c>
      <c r="M124" s="28">
        <v>49.902340000000002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582.45000000000005</v>
      </c>
      <c r="D125" s="37">
        <v>584.73333333333335</v>
      </c>
      <c r="E125" s="37">
        <v>576.91666666666674</v>
      </c>
      <c r="F125" s="37">
        <v>571.38333333333344</v>
      </c>
      <c r="G125" s="37">
        <v>563.56666666666683</v>
      </c>
      <c r="H125" s="37">
        <v>590.26666666666665</v>
      </c>
      <c r="I125" s="37">
        <v>598.08333333333326</v>
      </c>
      <c r="J125" s="37">
        <v>603.61666666666656</v>
      </c>
      <c r="K125" s="28">
        <v>592.54999999999995</v>
      </c>
      <c r="L125" s="28">
        <v>579.20000000000005</v>
      </c>
      <c r="M125" s="28">
        <v>43.514580000000002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360.2</v>
      </c>
      <c r="D126" s="37">
        <v>361.34999999999997</v>
      </c>
      <c r="E126" s="37">
        <v>355.54999999999995</v>
      </c>
      <c r="F126" s="37">
        <v>350.9</v>
      </c>
      <c r="G126" s="37">
        <v>345.09999999999997</v>
      </c>
      <c r="H126" s="37">
        <v>365.99999999999994</v>
      </c>
      <c r="I126" s="37">
        <v>371.8</v>
      </c>
      <c r="J126" s="37">
        <v>376.44999999999993</v>
      </c>
      <c r="K126" s="28">
        <v>367.15</v>
      </c>
      <c r="L126" s="28">
        <v>356.7</v>
      </c>
      <c r="M126" s="28">
        <v>47.981879999999997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581.04999999999995</v>
      </c>
      <c r="D127" s="37">
        <v>580.30000000000007</v>
      </c>
      <c r="E127" s="37">
        <v>574.60000000000014</v>
      </c>
      <c r="F127" s="37">
        <v>568.15000000000009</v>
      </c>
      <c r="G127" s="37">
        <v>562.45000000000016</v>
      </c>
      <c r="H127" s="37">
        <v>586.75000000000011</v>
      </c>
      <c r="I127" s="37">
        <v>592.45000000000016</v>
      </c>
      <c r="J127" s="37">
        <v>598.90000000000009</v>
      </c>
      <c r="K127" s="28">
        <v>586</v>
      </c>
      <c r="L127" s="28">
        <v>573.85</v>
      </c>
      <c r="M127" s="28">
        <v>21.838270000000001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1827.1</v>
      </c>
      <c r="D128" s="37">
        <v>1819.6000000000001</v>
      </c>
      <c r="E128" s="37">
        <v>1797.2000000000003</v>
      </c>
      <c r="F128" s="37">
        <v>1767.3000000000002</v>
      </c>
      <c r="G128" s="37">
        <v>1744.9000000000003</v>
      </c>
      <c r="H128" s="37">
        <v>1849.5000000000002</v>
      </c>
      <c r="I128" s="37">
        <v>1871.9000000000003</v>
      </c>
      <c r="J128" s="37">
        <v>1901.8000000000002</v>
      </c>
      <c r="K128" s="28">
        <v>1842</v>
      </c>
      <c r="L128" s="28">
        <v>1789.7</v>
      </c>
      <c r="M128" s="28">
        <v>33.495800000000003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72.400000000000006</v>
      </c>
      <c r="D129" s="37">
        <v>72.650000000000006</v>
      </c>
      <c r="E129" s="37">
        <v>71.900000000000006</v>
      </c>
      <c r="F129" s="37">
        <v>71.400000000000006</v>
      </c>
      <c r="G129" s="37">
        <v>70.650000000000006</v>
      </c>
      <c r="H129" s="37">
        <v>73.150000000000006</v>
      </c>
      <c r="I129" s="37">
        <v>73.900000000000006</v>
      </c>
      <c r="J129" s="37">
        <v>74.400000000000006</v>
      </c>
      <c r="K129" s="28">
        <v>73.400000000000006</v>
      </c>
      <c r="L129" s="28">
        <v>72.150000000000006</v>
      </c>
      <c r="M129" s="28">
        <v>52.450279999999999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3422.25</v>
      </c>
      <c r="D130" s="37">
        <v>3418.8166666666671</v>
      </c>
      <c r="E130" s="37">
        <v>3389.6333333333341</v>
      </c>
      <c r="F130" s="37">
        <v>3357.0166666666669</v>
      </c>
      <c r="G130" s="37">
        <v>3327.8333333333339</v>
      </c>
      <c r="H130" s="37">
        <v>3451.4333333333343</v>
      </c>
      <c r="I130" s="37">
        <v>3480.6166666666677</v>
      </c>
      <c r="J130" s="37">
        <v>3513.2333333333345</v>
      </c>
      <c r="K130" s="28">
        <v>3448</v>
      </c>
      <c r="L130" s="28">
        <v>3386.2</v>
      </c>
      <c r="M130" s="28">
        <v>3.8313899999999999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376.5</v>
      </c>
      <c r="D131" s="37">
        <v>378.59999999999997</v>
      </c>
      <c r="E131" s="37">
        <v>367.89999999999992</v>
      </c>
      <c r="F131" s="37">
        <v>359.29999999999995</v>
      </c>
      <c r="G131" s="37">
        <v>348.59999999999991</v>
      </c>
      <c r="H131" s="37">
        <v>387.19999999999993</v>
      </c>
      <c r="I131" s="37">
        <v>397.9</v>
      </c>
      <c r="J131" s="37">
        <v>406.49999999999994</v>
      </c>
      <c r="K131" s="28">
        <v>389.3</v>
      </c>
      <c r="L131" s="28">
        <v>370</v>
      </c>
      <c r="M131" s="28">
        <v>49.754510000000003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4504.8</v>
      </c>
      <c r="D132" s="37">
        <v>4514.916666666667</v>
      </c>
      <c r="E132" s="37">
        <v>4469.9333333333343</v>
      </c>
      <c r="F132" s="37">
        <v>4435.0666666666675</v>
      </c>
      <c r="G132" s="37">
        <v>4390.0833333333348</v>
      </c>
      <c r="H132" s="37">
        <v>4549.7833333333338</v>
      </c>
      <c r="I132" s="37">
        <v>4594.7666666666655</v>
      </c>
      <c r="J132" s="37">
        <v>4629.6333333333332</v>
      </c>
      <c r="K132" s="28">
        <v>4559.8999999999996</v>
      </c>
      <c r="L132" s="28">
        <v>4480.05</v>
      </c>
      <c r="M132" s="28">
        <v>4.5729800000000003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1767.75</v>
      </c>
      <c r="D133" s="37">
        <v>1766.6166666666668</v>
      </c>
      <c r="E133" s="37">
        <v>1753.6833333333336</v>
      </c>
      <c r="F133" s="37">
        <v>1739.6166666666668</v>
      </c>
      <c r="G133" s="37">
        <v>1726.6833333333336</v>
      </c>
      <c r="H133" s="37">
        <v>1780.6833333333336</v>
      </c>
      <c r="I133" s="37">
        <v>1793.616666666667</v>
      </c>
      <c r="J133" s="37">
        <v>1807.6833333333336</v>
      </c>
      <c r="K133" s="28">
        <v>1779.55</v>
      </c>
      <c r="L133" s="28">
        <v>1752.55</v>
      </c>
      <c r="M133" s="28">
        <v>14.956289999999999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509.1</v>
      </c>
      <c r="D134" s="37">
        <v>510.63333333333338</v>
      </c>
      <c r="E134" s="37">
        <v>505.46666666666681</v>
      </c>
      <c r="F134" s="37">
        <v>501.83333333333343</v>
      </c>
      <c r="G134" s="37">
        <v>496.66666666666686</v>
      </c>
      <c r="H134" s="37">
        <v>514.26666666666677</v>
      </c>
      <c r="I134" s="37">
        <v>519.43333333333339</v>
      </c>
      <c r="J134" s="37">
        <v>523.06666666666672</v>
      </c>
      <c r="K134" s="28">
        <v>515.79999999999995</v>
      </c>
      <c r="L134" s="28">
        <v>507</v>
      </c>
      <c r="M134" s="28">
        <v>6.8910099999999996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639.45000000000005</v>
      </c>
      <c r="D135" s="37">
        <v>643.15</v>
      </c>
      <c r="E135" s="37">
        <v>632.29999999999995</v>
      </c>
      <c r="F135" s="37">
        <v>625.15</v>
      </c>
      <c r="G135" s="37">
        <v>614.29999999999995</v>
      </c>
      <c r="H135" s="37">
        <v>650.29999999999995</v>
      </c>
      <c r="I135" s="37">
        <v>661.15000000000009</v>
      </c>
      <c r="J135" s="37">
        <v>668.3</v>
      </c>
      <c r="K135" s="28">
        <v>654</v>
      </c>
      <c r="L135" s="28">
        <v>636</v>
      </c>
      <c r="M135" s="28">
        <v>8.6845199999999991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79400.600000000006</v>
      </c>
      <c r="D136" s="37">
        <v>79758.3</v>
      </c>
      <c r="E136" s="37">
        <v>78778.600000000006</v>
      </c>
      <c r="F136" s="37">
        <v>78156.600000000006</v>
      </c>
      <c r="G136" s="37">
        <v>77176.900000000009</v>
      </c>
      <c r="H136" s="37">
        <v>80380.3</v>
      </c>
      <c r="I136" s="37">
        <v>81359.999999999985</v>
      </c>
      <c r="J136" s="37">
        <v>81982</v>
      </c>
      <c r="K136" s="28">
        <v>80738</v>
      </c>
      <c r="L136" s="28">
        <v>79136.3</v>
      </c>
      <c r="M136" s="28">
        <v>6.5369999999999998E-2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211.05</v>
      </c>
      <c r="D137" s="37">
        <v>210.70000000000002</v>
      </c>
      <c r="E137" s="37">
        <v>208.90000000000003</v>
      </c>
      <c r="F137" s="37">
        <v>206.75000000000003</v>
      </c>
      <c r="G137" s="37">
        <v>204.95000000000005</v>
      </c>
      <c r="H137" s="37">
        <v>212.85000000000002</v>
      </c>
      <c r="I137" s="37">
        <v>214.65000000000003</v>
      </c>
      <c r="J137" s="37">
        <v>216.8</v>
      </c>
      <c r="K137" s="28">
        <v>212.5</v>
      </c>
      <c r="L137" s="28">
        <v>208.55</v>
      </c>
      <c r="M137" s="28">
        <v>44.366729999999997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1181.0999999999999</v>
      </c>
      <c r="D138" s="37">
        <v>1179.1000000000001</v>
      </c>
      <c r="E138" s="37">
        <v>1172.3000000000002</v>
      </c>
      <c r="F138" s="37">
        <v>1163.5</v>
      </c>
      <c r="G138" s="37">
        <v>1156.7</v>
      </c>
      <c r="H138" s="37">
        <v>1187.9000000000003</v>
      </c>
      <c r="I138" s="37">
        <v>1194.7</v>
      </c>
      <c r="J138" s="37">
        <v>1203.5000000000005</v>
      </c>
      <c r="K138" s="28">
        <v>1185.9000000000001</v>
      </c>
      <c r="L138" s="28">
        <v>1170.3</v>
      </c>
      <c r="M138" s="28">
        <v>19.834330000000001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94.55</v>
      </c>
      <c r="D139" s="37">
        <v>94.533333333333346</v>
      </c>
      <c r="E139" s="37">
        <v>93.566666666666691</v>
      </c>
      <c r="F139" s="37">
        <v>92.583333333333343</v>
      </c>
      <c r="G139" s="37">
        <v>91.616666666666688</v>
      </c>
      <c r="H139" s="37">
        <v>95.516666666666694</v>
      </c>
      <c r="I139" s="37">
        <v>96.483333333333363</v>
      </c>
      <c r="J139" s="37">
        <v>97.466666666666697</v>
      </c>
      <c r="K139" s="28">
        <v>95.5</v>
      </c>
      <c r="L139" s="28">
        <v>93.55</v>
      </c>
      <c r="M139" s="28">
        <v>27.433260000000001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531.20000000000005</v>
      </c>
      <c r="D140" s="37">
        <v>529.81666666666672</v>
      </c>
      <c r="E140" s="37">
        <v>526.43333333333339</v>
      </c>
      <c r="F140" s="37">
        <v>521.66666666666663</v>
      </c>
      <c r="G140" s="37">
        <v>518.2833333333333</v>
      </c>
      <c r="H140" s="37">
        <v>534.58333333333348</v>
      </c>
      <c r="I140" s="37">
        <v>537.96666666666692</v>
      </c>
      <c r="J140" s="37">
        <v>542.73333333333358</v>
      </c>
      <c r="K140" s="28">
        <v>533.20000000000005</v>
      </c>
      <c r="L140" s="28">
        <v>525.04999999999995</v>
      </c>
      <c r="M140" s="28">
        <v>15.66939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8830.9500000000007</v>
      </c>
      <c r="D141" s="37">
        <v>8836.9833333333336</v>
      </c>
      <c r="E141" s="37">
        <v>8784.9666666666672</v>
      </c>
      <c r="F141" s="37">
        <v>8738.9833333333336</v>
      </c>
      <c r="G141" s="37">
        <v>8686.9666666666672</v>
      </c>
      <c r="H141" s="37">
        <v>8882.9666666666672</v>
      </c>
      <c r="I141" s="37">
        <v>8934.9833333333336</v>
      </c>
      <c r="J141" s="37">
        <v>8980.9666666666672</v>
      </c>
      <c r="K141" s="28">
        <v>8889</v>
      </c>
      <c r="L141" s="28">
        <v>8791</v>
      </c>
      <c r="M141" s="28">
        <v>4.1529400000000001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846</v>
      </c>
      <c r="D142" s="37">
        <v>845.93333333333339</v>
      </c>
      <c r="E142" s="37">
        <v>838.86666666666679</v>
      </c>
      <c r="F142" s="37">
        <v>831.73333333333335</v>
      </c>
      <c r="G142" s="37">
        <v>824.66666666666674</v>
      </c>
      <c r="H142" s="37">
        <v>853.06666666666683</v>
      </c>
      <c r="I142" s="37">
        <v>860.13333333333344</v>
      </c>
      <c r="J142" s="37">
        <v>867.26666666666688</v>
      </c>
      <c r="K142" s="28">
        <v>853</v>
      </c>
      <c r="L142" s="28">
        <v>838.8</v>
      </c>
      <c r="M142" s="28">
        <v>3.4849000000000001</v>
      </c>
      <c r="N142" s="1"/>
      <c r="O142" s="1"/>
    </row>
    <row r="143" spans="1:15" ht="12.75" customHeight="1">
      <c r="A143" s="53">
        <v>134</v>
      </c>
      <c r="B143" s="28" t="s">
        <v>430</v>
      </c>
      <c r="C143" s="28">
        <v>355.25</v>
      </c>
      <c r="D143" s="37">
        <v>358.66666666666669</v>
      </c>
      <c r="E143" s="37">
        <v>350.18333333333339</v>
      </c>
      <c r="F143" s="37">
        <v>345.11666666666673</v>
      </c>
      <c r="G143" s="37">
        <v>336.63333333333344</v>
      </c>
      <c r="H143" s="37">
        <v>363.73333333333335</v>
      </c>
      <c r="I143" s="37">
        <v>372.21666666666658</v>
      </c>
      <c r="J143" s="37">
        <v>377.2833333333333</v>
      </c>
      <c r="K143" s="28">
        <v>367.15</v>
      </c>
      <c r="L143" s="28">
        <v>353.6</v>
      </c>
      <c r="M143" s="28">
        <v>5.5213000000000001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1549.1</v>
      </c>
      <c r="D144" s="37">
        <v>1544.3333333333333</v>
      </c>
      <c r="E144" s="37">
        <v>1516.1666666666665</v>
      </c>
      <c r="F144" s="37">
        <v>1483.2333333333333</v>
      </c>
      <c r="G144" s="37">
        <v>1455.0666666666666</v>
      </c>
      <c r="H144" s="37">
        <v>1577.2666666666664</v>
      </c>
      <c r="I144" s="37">
        <v>1605.4333333333329</v>
      </c>
      <c r="J144" s="37">
        <v>1638.3666666666663</v>
      </c>
      <c r="K144" s="28">
        <v>1572.5</v>
      </c>
      <c r="L144" s="28">
        <v>1511.4</v>
      </c>
      <c r="M144" s="28">
        <v>3.7775799999999999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3181.85</v>
      </c>
      <c r="D145" s="37">
        <v>3193.6166666666668</v>
      </c>
      <c r="E145" s="37">
        <v>3151.2333333333336</v>
      </c>
      <c r="F145" s="37">
        <v>3120.6166666666668</v>
      </c>
      <c r="G145" s="37">
        <v>3078.2333333333336</v>
      </c>
      <c r="H145" s="37">
        <v>3224.2333333333336</v>
      </c>
      <c r="I145" s="37">
        <v>3266.6166666666668</v>
      </c>
      <c r="J145" s="37">
        <v>3297.2333333333336</v>
      </c>
      <c r="K145" s="28">
        <v>3236</v>
      </c>
      <c r="L145" s="28">
        <v>3163</v>
      </c>
      <c r="M145" s="28">
        <v>6.8233499999999996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2276.4499999999998</v>
      </c>
      <c r="D146" s="37">
        <v>2249.15</v>
      </c>
      <c r="E146" s="37">
        <v>2200.3000000000002</v>
      </c>
      <c r="F146" s="37">
        <v>2124.15</v>
      </c>
      <c r="G146" s="37">
        <v>2075.3000000000002</v>
      </c>
      <c r="H146" s="37">
        <v>2325.3000000000002</v>
      </c>
      <c r="I146" s="37">
        <v>2374.1499999999996</v>
      </c>
      <c r="J146" s="37">
        <v>2450.3000000000002</v>
      </c>
      <c r="K146" s="28">
        <v>2298</v>
      </c>
      <c r="L146" s="28">
        <v>2173</v>
      </c>
      <c r="M146" s="28">
        <v>12.179510000000001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1038.3499999999999</v>
      </c>
      <c r="D147" s="37">
        <v>1042.25</v>
      </c>
      <c r="E147" s="37">
        <v>1030.6500000000001</v>
      </c>
      <c r="F147" s="37">
        <v>1022.95</v>
      </c>
      <c r="G147" s="37">
        <v>1011.3500000000001</v>
      </c>
      <c r="H147" s="37">
        <v>1049.95</v>
      </c>
      <c r="I147" s="37">
        <v>1061.55</v>
      </c>
      <c r="J147" s="37">
        <v>1069.25</v>
      </c>
      <c r="K147" s="28">
        <v>1053.8499999999999</v>
      </c>
      <c r="L147" s="28">
        <v>1034.55</v>
      </c>
      <c r="M147" s="28">
        <v>3.7276199999999999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104.05</v>
      </c>
      <c r="D148" s="37">
        <v>104.3</v>
      </c>
      <c r="E148" s="37">
        <v>103.14999999999999</v>
      </c>
      <c r="F148" s="37">
        <v>102.25</v>
      </c>
      <c r="G148" s="37">
        <v>101.1</v>
      </c>
      <c r="H148" s="37">
        <v>105.19999999999999</v>
      </c>
      <c r="I148" s="37">
        <v>106.35</v>
      </c>
      <c r="J148" s="37">
        <v>107.24999999999999</v>
      </c>
      <c r="K148" s="28">
        <v>105.45</v>
      </c>
      <c r="L148" s="28">
        <v>103.4</v>
      </c>
      <c r="M148" s="28">
        <v>60.349139999999998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148.94999999999999</v>
      </c>
      <c r="D149" s="37">
        <v>149.5</v>
      </c>
      <c r="E149" s="37">
        <v>147.6</v>
      </c>
      <c r="F149" s="37">
        <v>146.25</v>
      </c>
      <c r="G149" s="37">
        <v>144.35</v>
      </c>
      <c r="H149" s="37">
        <v>150.85</v>
      </c>
      <c r="I149" s="37">
        <v>152.74999999999997</v>
      </c>
      <c r="J149" s="37">
        <v>154.1</v>
      </c>
      <c r="K149" s="28">
        <v>151.4</v>
      </c>
      <c r="L149" s="28">
        <v>148.15</v>
      </c>
      <c r="M149" s="28">
        <v>68.001239999999996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74.849999999999994</v>
      </c>
      <c r="D150" s="37">
        <v>75.11666666666666</v>
      </c>
      <c r="E150" s="37">
        <v>74.133333333333326</v>
      </c>
      <c r="F150" s="37">
        <v>73.416666666666671</v>
      </c>
      <c r="G150" s="37">
        <v>72.433333333333337</v>
      </c>
      <c r="H150" s="37">
        <v>75.833333333333314</v>
      </c>
      <c r="I150" s="37">
        <v>76.816666666666634</v>
      </c>
      <c r="J150" s="37">
        <v>77.533333333333303</v>
      </c>
      <c r="K150" s="28">
        <v>76.099999999999994</v>
      </c>
      <c r="L150" s="28">
        <v>74.400000000000006</v>
      </c>
      <c r="M150" s="28">
        <v>111.2804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3787.85</v>
      </c>
      <c r="D151" s="37">
        <v>3798.3666666666668</v>
      </c>
      <c r="E151" s="37">
        <v>3738.7333333333336</v>
      </c>
      <c r="F151" s="37">
        <v>3689.6166666666668</v>
      </c>
      <c r="G151" s="37">
        <v>3629.9833333333336</v>
      </c>
      <c r="H151" s="37">
        <v>3847.4833333333336</v>
      </c>
      <c r="I151" s="37">
        <v>3907.1166666666668</v>
      </c>
      <c r="J151" s="37">
        <v>3956.2333333333336</v>
      </c>
      <c r="K151" s="28">
        <v>3858</v>
      </c>
      <c r="L151" s="28">
        <v>3749.25</v>
      </c>
      <c r="M151" s="28">
        <v>2.1167899999999999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18988.95</v>
      </c>
      <c r="D152" s="37">
        <v>18969.5</v>
      </c>
      <c r="E152" s="37">
        <v>18855</v>
      </c>
      <c r="F152" s="37">
        <v>18721.05</v>
      </c>
      <c r="G152" s="37">
        <v>18606.55</v>
      </c>
      <c r="H152" s="37">
        <v>19103.45</v>
      </c>
      <c r="I152" s="37">
        <v>19217.95</v>
      </c>
      <c r="J152" s="37">
        <v>19351.900000000001</v>
      </c>
      <c r="K152" s="28">
        <v>19084</v>
      </c>
      <c r="L152" s="28">
        <v>18835.55</v>
      </c>
      <c r="M152" s="28">
        <v>0.63200000000000001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287.14999999999998</v>
      </c>
      <c r="D153" s="37">
        <v>287.3</v>
      </c>
      <c r="E153" s="37">
        <v>282.60000000000002</v>
      </c>
      <c r="F153" s="37">
        <v>278.05</v>
      </c>
      <c r="G153" s="37">
        <v>273.35000000000002</v>
      </c>
      <c r="H153" s="37">
        <v>291.85000000000002</v>
      </c>
      <c r="I153" s="37">
        <v>296.54999999999995</v>
      </c>
      <c r="J153" s="37">
        <v>301.10000000000002</v>
      </c>
      <c r="K153" s="28">
        <v>292</v>
      </c>
      <c r="L153" s="28">
        <v>282.75</v>
      </c>
      <c r="M153" s="28">
        <v>5.7633799999999997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893.7</v>
      </c>
      <c r="D154" s="37">
        <v>897.48333333333323</v>
      </c>
      <c r="E154" s="37">
        <v>885.06666666666649</v>
      </c>
      <c r="F154" s="37">
        <v>876.43333333333328</v>
      </c>
      <c r="G154" s="37">
        <v>864.01666666666654</v>
      </c>
      <c r="H154" s="37">
        <v>906.11666666666645</v>
      </c>
      <c r="I154" s="37">
        <v>918.53333333333319</v>
      </c>
      <c r="J154" s="37">
        <v>927.1666666666664</v>
      </c>
      <c r="K154" s="28">
        <v>909.9</v>
      </c>
      <c r="L154" s="28">
        <v>888.85</v>
      </c>
      <c r="M154" s="28">
        <v>5.6006499999999999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132.44999999999999</v>
      </c>
      <c r="D155" s="37">
        <v>132.6</v>
      </c>
      <c r="E155" s="37">
        <v>131.39999999999998</v>
      </c>
      <c r="F155" s="37">
        <v>130.35</v>
      </c>
      <c r="G155" s="37">
        <v>129.14999999999998</v>
      </c>
      <c r="H155" s="37">
        <v>133.64999999999998</v>
      </c>
      <c r="I155" s="37">
        <v>134.84999999999997</v>
      </c>
      <c r="J155" s="37">
        <v>135.89999999999998</v>
      </c>
      <c r="K155" s="28">
        <v>133.80000000000001</v>
      </c>
      <c r="L155" s="28">
        <v>131.55000000000001</v>
      </c>
      <c r="M155" s="28">
        <v>116.30255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195.55</v>
      </c>
      <c r="D156" s="37">
        <v>197.48333333333335</v>
      </c>
      <c r="E156" s="37">
        <v>192.56666666666669</v>
      </c>
      <c r="F156" s="37">
        <v>189.58333333333334</v>
      </c>
      <c r="G156" s="37">
        <v>184.66666666666669</v>
      </c>
      <c r="H156" s="37">
        <v>200.4666666666667</v>
      </c>
      <c r="I156" s="37">
        <v>205.38333333333333</v>
      </c>
      <c r="J156" s="37">
        <v>208.3666666666667</v>
      </c>
      <c r="K156" s="28">
        <v>202.4</v>
      </c>
      <c r="L156" s="28">
        <v>194.5</v>
      </c>
      <c r="M156" s="28">
        <v>16.710470000000001</v>
      </c>
      <c r="N156" s="1"/>
      <c r="O156" s="1"/>
    </row>
    <row r="157" spans="1:15" ht="12.75" customHeight="1">
      <c r="A157" s="53">
        <v>148</v>
      </c>
      <c r="B157" s="28" t="s">
        <v>852</v>
      </c>
      <c r="C157" s="28">
        <v>743.05</v>
      </c>
      <c r="D157" s="37">
        <v>742.7833333333333</v>
      </c>
      <c r="E157" s="37">
        <v>736.81666666666661</v>
      </c>
      <c r="F157" s="37">
        <v>730.58333333333326</v>
      </c>
      <c r="G157" s="37">
        <v>724.61666666666656</v>
      </c>
      <c r="H157" s="37">
        <v>749.01666666666665</v>
      </c>
      <c r="I157" s="37">
        <v>754.98333333333335</v>
      </c>
      <c r="J157" s="37">
        <v>761.2166666666667</v>
      </c>
      <c r="K157" s="28">
        <v>748.75</v>
      </c>
      <c r="L157" s="28">
        <v>736.55</v>
      </c>
      <c r="M157" s="28">
        <v>13.373430000000001</v>
      </c>
      <c r="N157" s="1"/>
      <c r="O157" s="1"/>
    </row>
    <row r="158" spans="1:15" ht="12.75" customHeight="1">
      <c r="A158" s="53">
        <v>149</v>
      </c>
      <c r="B158" s="28" t="s">
        <v>444</v>
      </c>
      <c r="C158" s="28">
        <v>3233.4</v>
      </c>
      <c r="D158" s="37">
        <v>3221.9</v>
      </c>
      <c r="E158" s="37">
        <v>3199.2000000000003</v>
      </c>
      <c r="F158" s="37">
        <v>3165</v>
      </c>
      <c r="G158" s="37">
        <v>3142.3</v>
      </c>
      <c r="H158" s="37">
        <v>3256.1000000000004</v>
      </c>
      <c r="I158" s="37">
        <v>3278.8</v>
      </c>
      <c r="J158" s="37">
        <v>3313.0000000000005</v>
      </c>
      <c r="K158" s="28">
        <v>3244.6</v>
      </c>
      <c r="L158" s="28">
        <v>3187.7</v>
      </c>
      <c r="M158" s="28">
        <v>0.94179999999999997</v>
      </c>
      <c r="N158" s="1"/>
      <c r="O158" s="1"/>
    </row>
    <row r="159" spans="1:15" ht="12.75" customHeight="1">
      <c r="A159" s="53">
        <v>150</v>
      </c>
      <c r="B159" s="28" t="s">
        <v>853</v>
      </c>
      <c r="C159" s="28">
        <v>520.1</v>
      </c>
      <c r="D159" s="37">
        <v>525.2166666666667</v>
      </c>
      <c r="E159" s="37">
        <v>510.88333333333344</v>
      </c>
      <c r="F159" s="37">
        <v>501.66666666666674</v>
      </c>
      <c r="G159" s="37">
        <v>487.33333333333348</v>
      </c>
      <c r="H159" s="37">
        <v>534.43333333333339</v>
      </c>
      <c r="I159" s="37">
        <v>548.76666666666665</v>
      </c>
      <c r="J159" s="37">
        <v>557.98333333333335</v>
      </c>
      <c r="K159" s="28">
        <v>539.54999999999995</v>
      </c>
      <c r="L159" s="28">
        <v>516</v>
      </c>
      <c r="M159" s="28">
        <v>4.2750300000000001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2995.05</v>
      </c>
      <c r="D160" s="37">
        <v>3015.65</v>
      </c>
      <c r="E160" s="37">
        <v>2954.65</v>
      </c>
      <c r="F160" s="37">
        <v>2914.25</v>
      </c>
      <c r="G160" s="37">
        <v>2853.25</v>
      </c>
      <c r="H160" s="37">
        <v>3056.05</v>
      </c>
      <c r="I160" s="37">
        <v>3117.05</v>
      </c>
      <c r="J160" s="37">
        <v>3157.4500000000003</v>
      </c>
      <c r="K160" s="28">
        <v>3076.65</v>
      </c>
      <c r="L160" s="28">
        <v>2975.25</v>
      </c>
      <c r="M160" s="28">
        <v>1.9573499999999999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45342.45</v>
      </c>
      <c r="D161" s="37">
        <v>45600.5</v>
      </c>
      <c r="E161" s="37">
        <v>44841.95</v>
      </c>
      <c r="F161" s="37">
        <v>44341.45</v>
      </c>
      <c r="G161" s="37">
        <v>43582.899999999994</v>
      </c>
      <c r="H161" s="37">
        <v>46101</v>
      </c>
      <c r="I161" s="37">
        <v>46859.55</v>
      </c>
      <c r="J161" s="37">
        <v>47360.05</v>
      </c>
      <c r="K161" s="28">
        <v>46359.05</v>
      </c>
      <c r="L161" s="28">
        <v>45100</v>
      </c>
      <c r="M161" s="28">
        <v>0.14796000000000001</v>
      </c>
      <c r="N161" s="1"/>
      <c r="O161" s="1"/>
    </row>
    <row r="162" spans="1:15" ht="12.75" customHeight="1">
      <c r="A162" s="53">
        <v>153</v>
      </c>
      <c r="B162" s="28" t="s">
        <v>449</v>
      </c>
      <c r="C162" s="28">
        <v>3632.75</v>
      </c>
      <c r="D162" s="37">
        <v>3657.7666666666664</v>
      </c>
      <c r="E162" s="37">
        <v>3568.5333333333328</v>
      </c>
      <c r="F162" s="37">
        <v>3504.3166666666666</v>
      </c>
      <c r="G162" s="37">
        <v>3415.083333333333</v>
      </c>
      <c r="H162" s="37">
        <v>3721.9833333333327</v>
      </c>
      <c r="I162" s="37">
        <v>3811.2166666666662</v>
      </c>
      <c r="J162" s="37">
        <v>3875.4333333333325</v>
      </c>
      <c r="K162" s="28">
        <v>3747</v>
      </c>
      <c r="L162" s="28">
        <v>3593.55</v>
      </c>
      <c r="M162" s="28">
        <v>14.33362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227.9</v>
      </c>
      <c r="D163" s="37">
        <v>228.15</v>
      </c>
      <c r="E163" s="37">
        <v>226.4</v>
      </c>
      <c r="F163" s="37">
        <v>224.9</v>
      </c>
      <c r="G163" s="37">
        <v>223.15</v>
      </c>
      <c r="H163" s="37">
        <v>229.65</v>
      </c>
      <c r="I163" s="37">
        <v>231.4</v>
      </c>
      <c r="J163" s="37">
        <v>232.9</v>
      </c>
      <c r="K163" s="28">
        <v>229.9</v>
      </c>
      <c r="L163" s="28">
        <v>226.65</v>
      </c>
      <c r="M163" s="28">
        <v>10.88583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2357.75</v>
      </c>
      <c r="D164" s="37">
        <v>2360.0499999999997</v>
      </c>
      <c r="E164" s="37">
        <v>2341.8499999999995</v>
      </c>
      <c r="F164" s="37">
        <v>2325.9499999999998</v>
      </c>
      <c r="G164" s="37">
        <v>2307.7499999999995</v>
      </c>
      <c r="H164" s="37">
        <v>2375.9499999999994</v>
      </c>
      <c r="I164" s="37">
        <v>2394.1499999999992</v>
      </c>
      <c r="J164" s="37">
        <v>2410.0499999999993</v>
      </c>
      <c r="K164" s="28">
        <v>2378.25</v>
      </c>
      <c r="L164" s="28">
        <v>2344.15</v>
      </c>
      <c r="M164" s="28">
        <v>2.2097500000000001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1841</v>
      </c>
      <c r="D165" s="37">
        <v>1844.2833333333335</v>
      </c>
      <c r="E165" s="37">
        <v>1811.7166666666672</v>
      </c>
      <c r="F165" s="37">
        <v>1782.4333333333336</v>
      </c>
      <c r="G165" s="37">
        <v>1749.8666666666672</v>
      </c>
      <c r="H165" s="37">
        <v>1873.5666666666671</v>
      </c>
      <c r="I165" s="37">
        <v>1906.1333333333332</v>
      </c>
      <c r="J165" s="37">
        <v>1935.416666666667</v>
      </c>
      <c r="K165" s="28">
        <v>1876.85</v>
      </c>
      <c r="L165" s="28">
        <v>1815</v>
      </c>
      <c r="M165" s="28">
        <v>9.7534899999999993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2210.9</v>
      </c>
      <c r="D166" s="37">
        <v>2218.9666666666667</v>
      </c>
      <c r="E166" s="37">
        <v>2189.9333333333334</v>
      </c>
      <c r="F166" s="37">
        <v>2168.9666666666667</v>
      </c>
      <c r="G166" s="37">
        <v>2139.9333333333334</v>
      </c>
      <c r="H166" s="37">
        <v>2239.9333333333334</v>
      </c>
      <c r="I166" s="37">
        <v>2268.9666666666672</v>
      </c>
      <c r="J166" s="37">
        <v>2289.9333333333334</v>
      </c>
      <c r="K166" s="28">
        <v>2248</v>
      </c>
      <c r="L166" s="28">
        <v>2198</v>
      </c>
      <c r="M166" s="28">
        <v>2.57552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111.3</v>
      </c>
      <c r="D167" s="37">
        <v>111.61666666666667</v>
      </c>
      <c r="E167" s="37">
        <v>110.78333333333335</v>
      </c>
      <c r="F167" s="37">
        <v>110.26666666666667</v>
      </c>
      <c r="G167" s="37">
        <v>109.43333333333334</v>
      </c>
      <c r="H167" s="37">
        <v>112.13333333333335</v>
      </c>
      <c r="I167" s="37">
        <v>112.96666666666667</v>
      </c>
      <c r="J167" s="37">
        <v>113.48333333333336</v>
      </c>
      <c r="K167" s="28">
        <v>112.45</v>
      </c>
      <c r="L167" s="28">
        <v>111.1</v>
      </c>
      <c r="M167" s="28">
        <v>17.00122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210</v>
      </c>
      <c r="D168" s="37">
        <v>211.15</v>
      </c>
      <c r="E168" s="37">
        <v>208.35000000000002</v>
      </c>
      <c r="F168" s="37">
        <v>206.70000000000002</v>
      </c>
      <c r="G168" s="37">
        <v>203.90000000000003</v>
      </c>
      <c r="H168" s="37">
        <v>212.8</v>
      </c>
      <c r="I168" s="37">
        <v>215.60000000000002</v>
      </c>
      <c r="J168" s="37">
        <v>217.25</v>
      </c>
      <c r="K168" s="28">
        <v>213.95</v>
      </c>
      <c r="L168" s="28">
        <v>209.5</v>
      </c>
      <c r="M168" s="28">
        <v>69.541499999999999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445.7</v>
      </c>
      <c r="D169" s="37">
        <v>450.01666666666665</v>
      </c>
      <c r="E169" s="37">
        <v>437.43333333333328</v>
      </c>
      <c r="F169" s="37">
        <v>429.16666666666663</v>
      </c>
      <c r="G169" s="37">
        <v>416.58333333333326</v>
      </c>
      <c r="H169" s="37">
        <v>458.2833333333333</v>
      </c>
      <c r="I169" s="37">
        <v>470.86666666666667</v>
      </c>
      <c r="J169" s="37">
        <v>479.13333333333333</v>
      </c>
      <c r="K169" s="28">
        <v>462.6</v>
      </c>
      <c r="L169" s="28">
        <v>441.75</v>
      </c>
      <c r="M169" s="28">
        <v>2.8580100000000002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14194.3</v>
      </c>
      <c r="D170" s="37">
        <v>14137.1</v>
      </c>
      <c r="E170" s="37">
        <v>14058.2</v>
      </c>
      <c r="F170" s="37">
        <v>13922.1</v>
      </c>
      <c r="G170" s="37">
        <v>13843.2</v>
      </c>
      <c r="H170" s="37">
        <v>14273.2</v>
      </c>
      <c r="I170" s="37">
        <v>14352.099999999999</v>
      </c>
      <c r="J170" s="37">
        <v>14488.2</v>
      </c>
      <c r="K170" s="28">
        <v>14216</v>
      </c>
      <c r="L170" s="28">
        <v>14001</v>
      </c>
      <c r="M170" s="28">
        <v>0.12435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31.8</v>
      </c>
      <c r="D171" s="37">
        <v>31.916666666666668</v>
      </c>
      <c r="E171" s="37">
        <v>31.583333333333336</v>
      </c>
      <c r="F171" s="37">
        <v>31.366666666666667</v>
      </c>
      <c r="G171" s="37">
        <v>31.033333333333335</v>
      </c>
      <c r="H171" s="37">
        <v>32.13333333333334</v>
      </c>
      <c r="I171" s="37">
        <v>32.466666666666669</v>
      </c>
      <c r="J171" s="37">
        <v>32.683333333333337</v>
      </c>
      <c r="K171" s="28">
        <v>32.25</v>
      </c>
      <c r="L171" s="28">
        <v>31.7</v>
      </c>
      <c r="M171" s="28">
        <v>202.72479999999999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126.15</v>
      </c>
      <c r="D172" s="37">
        <v>126.14999999999999</v>
      </c>
      <c r="E172" s="37">
        <v>125.74999999999999</v>
      </c>
      <c r="F172" s="37">
        <v>125.35</v>
      </c>
      <c r="G172" s="37">
        <v>124.94999999999999</v>
      </c>
      <c r="H172" s="37">
        <v>126.54999999999998</v>
      </c>
      <c r="I172" s="37">
        <v>126.94999999999999</v>
      </c>
      <c r="J172" s="37">
        <v>127.34999999999998</v>
      </c>
      <c r="K172" s="28">
        <v>126.55</v>
      </c>
      <c r="L172" s="28">
        <v>125.75</v>
      </c>
      <c r="M172" s="28">
        <v>21.685639999999999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2503.1</v>
      </c>
      <c r="D173" s="37">
        <v>2504.7999999999997</v>
      </c>
      <c r="E173" s="37">
        <v>2493.2999999999993</v>
      </c>
      <c r="F173" s="37">
        <v>2483.4999999999995</v>
      </c>
      <c r="G173" s="37">
        <v>2471.9999999999991</v>
      </c>
      <c r="H173" s="37">
        <v>2514.5999999999995</v>
      </c>
      <c r="I173" s="37">
        <v>2526.1000000000004</v>
      </c>
      <c r="J173" s="37">
        <v>2535.8999999999996</v>
      </c>
      <c r="K173" s="28">
        <v>2516.3000000000002</v>
      </c>
      <c r="L173" s="28">
        <v>2495</v>
      </c>
      <c r="M173" s="28">
        <v>50.626510000000003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878.45</v>
      </c>
      <c r="D174" s="37">
        <v>878.85</v>
      </c>
      <c r="E174" s="37">
        <v>869.75</v>
      </c>
      <c r="F174" s="37">
        <v>861.05</v>
      </c>
      <c r="G174" s="37">
        <v>851.94999999999993</v>
      </c>
      <c r="H174" s="37">
        <v>887.55000000000007</v>
      </c>
      <c r="I174" s="37">
        <v>896.6500000000002</v>
      </c>
      <c r="J174" s="37">
        <v>905.35000000000014</v>
      </c>
      <c r="K174" s="28">
        <v>887.95</v>
      </c>
      <c r="L174" s="28">
        <v>870.15</v>
      </c>
      <c r="M174" s="28">
        <v>9.4418900000000008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1164.95</v>
      </c>
      <c r="D175" s="37">
        <v>1166.5166666666667</v>
      </c>
      <c r="E175" s="37">
        <v>1156.8333333333333</v>
      </c>
      <c r="F175" s="37">
        <v>1148.7166666666667</v>
      </c>
      <c r="G175" s="37">
        <v>1139.0333333333333</v>
      </c>
      <c r="H175" s="37">
        <v>1174.6333333333332</v>
      </c>
      <c r="I175" s="37">
        <v>1184.3166666666666</v>
      </c>
      <c r="J175" s="37">
        <v>1192.4333333333332</v>
      </c>
      <c r="K175" s="28">
        <v>1176.2</v>
      </c>
      <c r="L175" s="28">
        <v>1158.4000000000001</v>
      </c>
      <c r="M175" s="28">
        <v>7.5314800000000002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2290.5500000000002</v>
      </c>
      <c r="D176" s="37">
        <v>2324.3666666666668</v>
      </c>
      <c r="E176" s="37">
        <v>2238.7333333333336</v>
      </c>
      <c r="F176" s="37">
        <v>2186.916666666667</v>
      </c>
      <c r="G176" s="37">
        <v>2101.2833333333338</v>
      </c>
      <c r="H176" s="37">
        <v>2376.1833333333334</v>
      </c>
      <c r="I176" s="37">
        <v>2461.8166666666666</v>
      </c>
      <c r="J176" s="37">
        <v>2513.6333333333332</v>
      </c>
      <c r="K176" s="28">
        <v>2410</v>
      </c>
      <c r="L176" s="28">
        <v>2272.5500000000002</v>
      </c>
      <c r="M176" s="28">
        <v>23.159179999999999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20780</v>
      </c>
      <c r="D177" s="37">
        <v>20672.733333333334</v>
      </c>
      <c r="E177" s="37">
        <v>20458.266666666666</v>
      </c>
      <c r="F177" s="37">
        <v>20136.533333333333</v>
      </c>
      <c r="G177" s="37">
        <v>19922.066666666666</v>
      </c>
      <c r="H177" s="37">
        <v>20994.466666666667</v>
      </c>
      <c r="I177" s="37">
        <v>21208.933333333334</v>
      </c>
      <c r="J177" s="37">
        <v>21530.666666666668</v>
      </c>
      <c r="K177" s="28">
        <v>20887.2</v>
      </c>
      <c r="L177" s="28">
        <v>20351</v>
      </c>
      <c r="M177" s="28">
        <v>0.45573000000000002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1496.1</v>
      </c>
      <c r="D178" s="37">
        <v>1484.1666666666667</v>
      </c>
      <c r="E178" s="37">
        <v>1468.4333333333334</v>
      </c>
      <c r="F178" s="37">
        <v>1440.7666666666667</v>
      </c>
      <c r="G178" s="37">
        <v>1425.0333333333333</v>
      </c>
      <c r="H178" s="37">
        <v>1511.8333333333335</v>
      </c>
      <c r="I178" s="37">
        <v>1527.5666666666666</v>
      </c>
      <c r="J178" s="37">
        <v>1555.2333333333336</v>
      </c>
      <c r="K178" s="28">
        <v>1499.9</v>
      </c>
      <c r="L178" s="28">
        <v>1456.5</v>
      </c>
      <c r="M178" s="28">
        <v>9.6208299999999998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2753.2</v>
      </c>
      <c r="D179" s="37">
        <v>2766.35</v>
      </c>
      <c r="E179" s="37">
        <v>2731.85</v>
      </c>
      <c r="F179" s="37">
        <v>2710.5</v>
      </c>
      <c r="G179" s="37">
        <v>2676</v>
      </c>
      <c r="H179" s="37">
        <v>2787.7</v>
      </c>
      <c r="I179" s="37">
        <v>2822.2</v>
      </c>
      <c r="J179" s="37">
        <v>2843.5499999999997</v>
      </c>
      <c r="K179" s="28">
        <v>2800.85</v>
      </c>
      <c r="L179" s="28">
        <v>2745</v>
      </c>
      <c r="M179" s="28">
        <v>4.1850199999999997</v>
      </c>
      <c r="N179" s="1"/>
      <c r="O179" s="1"/>
    </row>
    <row r="180" spans="1:15" ht="12.75" customHeight="1">
      <c r="A180" s="53">
        <v>171</v>
      </c>
      <c r="B180" s="28" t="s">
        <v>828</v>
      </c>
      <c r="C180" s="28">
        <v>575.20000000000005</v>
      </c>
      <c r="D180" s="37">
        <v>577.23333333333335</v>
      </c>
      <c r="E180" s="37">
        <v>570.9666666666667</v>
      </c>
      <c r="F180" s="37">
        <v>566.73333333333335</v>
      </c>
      <c r="G180" s="37">
        <v>560.4666666666667</v>
      </c>
      <c r="H180" s="37">
        <v>581.4666666666667</v>
      </c>
      <c r="I180" s="37">
        <v>587.73333333333335</v>
      </c>
      <c r="J180" s="37">
        <v>591.9666666666667</v>
      </c>
      <c r="K180" s="28">
        <v>583.5</v>
      </c>
      <c r="L180" s="28">
        <v>573</v>
      </c>
      <c r="M180" s="28">
        <v>6.2530099999999997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513.70000000000005</v>
      </c>
      <c r="D181" s="37">
        <v>515.03333333333342</v>
      </c>
      <c r="E181" s="37">
        <v>509.86666666666679</v>
      </c>
      <c r="F181" s="37">
        <v>506.03333333333336</v>
      </c>
      <c r="G181" s="37">
        <v>500.86666666666673</v>
      </c>
      <c r="H181" s="37">
        <v>518.86666666666679</v>
      </c>
      <c r="I181" s="37">
        <v>524.03333333333353</v>
      </c>
      <c r="J181" s="37">
        <v>527.8666666666669</v>
      </c>
      <c r="K181" s="28">
        <v>520.20000000000005</v>
      </c>
      <c r="L181" s="28">
        <v>511.2</v>
      </c>
      <c r="M181" s="28">
        <v>146.99128999999999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75.3</v>
      </c>
      <c r="D182" s="37">
        <v>75.433333333333337</v>
      </c>
      <c r="E182" s="37">
        <v>74.566666666666677</v>
      </c>
      <c r="F182" s="37">
        <v>73.833333333333343</v>
      </c>
      <c r="G182" s="37">
        <v>72.966666666666683</v>
      </c>
      <c r="H182" s="37">
        <v>76.166666666666671</v>
      </c>
      <c r="I182" s="37">
        <v>77.033333333333346</v>
      </c>
      <c r="J182" s="37">
        <v>77.766666666666666</v>
      </c>
      <c r="K182" s="28">
        <v>76.3</v>
      </c>
      <c r="L182" s="28">
        <v>74.7</v>
      </c>
      <c r="M182" s="28">
        <v>212.58642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874.5</v>
      </c>
      <c r="D183" s="37">
        <v>872.38333333333333</v>
      </c>
      <c r="E183" s="37">
        <v>868.61666666666667</v>
      </c>
      <c r="F183" s="37">
        <v>862.73333333333335</v>
      </c>
      <c r="G183" s="37">
        <v>858.9666666666667</v>
      </c>
      <c r="H183" s="37">
        <v>878.26666666666665</v>
      </c>
      <c r="I183" s="37">
        <v>882.0333333333333</v>
      </c>
      <c r="J183" s="37">
        <v>887.91666666666663</v>
      </c>
      <c r="K183" s="28">
        <v>876.15</v>
      </c>
      <c r="L183" s="28">
        <v>866.5</v>
      </c>
      <c r="M183" s="28">
        <v>19.397580000000001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441.35</v>
      </c>
      <c r="D184" s="37">
        <v>438.66666666666669</v>
      </c>
      <c r="E184" s="37">
        <v>434.83333333333337</v>
      </c>
      <c r="F184" s="37">
        <v>428.31666666666666</v>
      </c>
      <c r="G184" s="37">
        <v>424.48333333333335</v>
      </c>
      <c r="H184" s="37">
        <v>445.18333333333339</v>
      </c>
      <c r="I184" s="37">
        <v>449.01666666666677</v>
      </c>
      <c r="J184" s="37">
        <v>455.53333333333342</v>
      </c>
      <c r="K184" s="28">
        <v>442.5</v>
      </c>
      <c r="L184" s="28">
        <v>432.15</v>
      </c>
      <c r="M184" s="28">
        <v>6.5313999999999997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572.65</v>
      </c>
      <c r="D185" s="37">
        <v>582.2166666666667</v>
      </c>
      <c r="E185" s="37">
        <v>558.43333333333339</v>
      </c>
      <c r="F185" s="37">
        <v>544.2166666666667</v>
      </c>
      <c r="G185" s="37">
        <v>520.43333333333339</v>
      </c>
      <c r="H185" s="37">
        <v>596.43333333333339</v>
      </c>
      <c r="I185" s="37">
        <v>620.2166666666667</v>
      </c>
      <c r="J185" s="37">
        <v>634.43333333333339</v>
      </c>
      <c r="K185" s="28">
        <v>606</v>
      </c>
      <c r="L185" s="28">
        <v>568</v>
      </c>
      <c r="M185" s="28">
        <v>10.91122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885.75</v>
      </c>
      <c r="D186" s="37">
        <v>886.58333333333337</v>
      </c>
      <c r="E186" s="37">
        <v>874.4666666666667</v>
      </c>
      <c r="F186" s="37">
        <v>863.18333333333328</v>
      </c>
      <c r="G186" s="37">
        <v>851.06666666666661</v>
      </c>
      <c r="H186" s="37">
        <v>897.86666666666679</v>
      </c>
      <c r="I186" s="37">
        <v>909.98333333333335</v>
      </c>
      <c r="J186" s="37">
        <v>921.26666666666688</v>
      </c>
      <c r="K186" s="28">
        <v>898.7</v>
      </c>
      <c r="L186" s="28">
        <v>875.3</v>
      </c>
      <c r="M186" s="28">
        <v>22.631699999999999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870.75</v>
      </c>
      <c r="D187" s="37">
        <v>873.91666666666663</v>
      </c>
      <c r="E187" s="37">
        <v>864.83333333333326</v>
      </c>
      <c r="F187" s="37">
        <v>858.91666666666663</v>
      </c>
      <c r="G187" s="37">
        <v>849.83333333333326</v>
      </c>
      <c r="H187" s="37">
        <v>879.83333333333326</v>
      </c>
      <c r="I187" s="37">
        <v>888.91666666666652</v>
      </c>
      <c r="J187" s="37">
        <v>894.83333333333326</v>
      </c>
      <c r="K187" s="28">
        <v>883</v>
      </c>
      <c r="L187" s="28">
        <v>868</v>
      </c>
      <c r="M187" s="28">
        <v>5.7218600000000004</v>
      </c>
      <c r="N187" s="1"/>
      <c r="O187" s="1"/>
    </row>
    <row r="188" spans="1:15" ht="12.75" customHeight="1">
      <c r="A188" s="53">
        <v>179</v>
      </c>
      <c r="B188" s="28" t="s">
        <v>504</v>
      </c>
      <c r="C188" s="28">
        <v>1056.1500000000001</v>
      </c>
      <c r="D188" s="37">
        <v>1064.7500000000002</v>
      </c>
      <c r="E188" s="37">
        <v>1037.3000000000004</v>
      </c>
      <c r="F188" s="37">
        <v>1018.4500000000003</v>
      </c>
      <c r="G188" s="37">
        <v>991.00000000000045</v>
      </c>
      <c r="H188" s="37">
        <v>1083.6000000000004</v>
      </c>
      <c r="I188" s="37">
        <v>1111.0500000000002</v>
      </c>
      <c r="J188" s="37">
        <v>1129.9000000000003</v>
      </c>
      <c r="K188" s="28">
        <v>1092.2</v>
      </c>
      <c r="L188" s="28">
        <v>1045.9000000000001</v>
      </c>
      <c r="M188" s="28">
        <v>17.217220000000001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3171</v>
      </c>
      <c r="D189" s="37">
        <v>3170.5</v>
      </c>
      <c r="E189" s="37">
        <v>3144</v>
      </c>
      <c r="F189" s="37">
        <v>3117</v>
      </c>
      <c r="G189" s="37">
        <v>3090.5</v>
      </c>
      <c r="H189" s="37">
        <v>3197.5</v>
      </c>
      <c r="I189" s="37">
        <v>3224</v>
      </c>
      <c r="J189" s="37">
        <v>3251</v>
      </c>
      <c r="K189" s="28">
        <v>3197</v>
      </c>
      <c r="L189" s="28">
        <v>3143.5</v>
      </c>
      <c r="M189" s="28">
        <v>20.758859999999999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804.05</v>
      </c>
      <c r="D190" s="37">
        <v>809.73333333333323</v>
      </c>
      <c r="E190" s="37">
        <v>795.46666666666647</v>
      </c>
      <c r="F190" s="37">
        <v>786.88333333333321</v>
      </c>
      <c r="G190" s="37">
        <v>772.61666666666645</v>
      </c>
      <c r="H190" s="37">
        <v>818.31666666666649</v>
      </c>
      <c r="I190" s="37">
        <v>832.58333333333314</v>
      </c>
      <c r="J190" s="37">
        <v>841.16666666666652</v>
      </c>
      <c r="K190" s="28">
        <v>824</v>
      </c>
      <c r="L190" s="28">
        <v>801.15</v>
      </c>
      <c r="M190" s="28">
        <v>17.461040000000001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8386.2999999999993</v>
      </c>
      <c r="D191" s="37">
        <v>8353.85</v>
      </c>
      <c r="E191" s="37">
        <v>8243</v>
      </c>
      <c r="F191" s="37">
        <v>8099.6999999999989</v>
      </c>
      <c r="G191" s="37">
        <v>7988.8499999999985</v>
      </c>
      <c r="H191" s="37">
        <v>8497.1500000000015</v>
      </c>
      <c r="I191" s="37">
        <v>8608.0000000000036</v>
      </c>
      <c r="J191" s="37">
        <v>8751.3000000000029</v>
      </c>
      <c r="K191" s="28">
        <v>8464.7000000000007</v>
      </c>
      <c r="L191" s="28">
        <v>8210.5499999999993</v>
      </c>
      <c r="M191" s="28">
        <v>4.9608699999999999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454.9</v>
      </c>
      <c r="D192" s="37">
        <v>455.71666666666664</v>
      </c>
      <c r="E192" s="37">
        <v>451.48333333333329</v>
      </c>
      <c r="F192" s="37">
        <v>448.06666666666666</v>
      </c>
      <c r="G192" s="37">
        <v>443.83333333333331</v>
      </c>
      <c r="H192" s="37">
        <v>459.13333333333327</v>
      </c>
      <c r="I192" s="37">
        <v>463.36666666666662</v>
      </c>
      <c r="J192" s="37">
        <v>466.78333333333325</v>
      </c>
      <c r="K192" s="28">
        <v>459.95</v>
      </c>
      <c r="L192" s="28">
        <v>452.3</v>
      </c>
      <c r="M192" s="28">
        <v>103.4091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230.85</v>
      </c>
      <c r="D193" s="37">
        <v>231.68333333333331</v>
      </c>
      <c r="E193" s="37">
        <v>229.36666666666662</v>
      </c>
      <c r="F193" s="37">
        <v>227.8833333333333</v>
      </c>
      <c r="G193" s="37">
        <v>225.56666666666661</v>
      </c>
      <c r="H193" s="37">
        <v>233.16666666666663</v>
      </c>
      <c r="I193" s="37">
        <v>235.48333333333329</v>
      </c>
      <c r="J193" s="37">
        <v>236.96666666666664</v>
      </c>
      <c r="K193" s="28">
        <v>234</v>
      </c>
      <c r="L193" s="28">
        <v>230.2</v>
      </c>
      <c r="M193" s="28">
        <v>124.59802999999999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936.05</v>
      </c>
      <c r="D194" s="37">
        <v>937.35</v>
      </c>
      <c r="E194" s="37">
        <v>930.7</v>
      </c>
      <c r="F194" s="37">
        <v>925.35</v>
      </c>
      <c r="G194" s="37">
        <v>918.7</v>
      </c>
      <c r="H194" s="37">
        <v>942.7</v>
      </c>
      <c r="I194" s="37">
        <v>949.34999999999991</v>
      </c>
      <c r="J194" s="37">
        <v>954.7</v>
      </c>
      <c r="K194" s="28">
        <v>944</v>
      </c>
      <c r="L194" s="28">
        <v>932</v>
      </c>
      <c r="M194" s="28">
        <v>48.608939999999997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1028.7</v>
      </c>
      <c r="D195" s="37">
        <v>1028.55</v>
      </c>
      <c r="E195" s="37">
        <v>1013.3999999999999</v>
      </c>
      <c r="F195" s="37">
        <v>998.09999999999991</v>
      </c>
      <c r="G195" s="37">
        <v>982.94999999999982</v>
      </c>
      <c r="H195" s="37">
        <v>1043.8499999999999</v>
      </c>
      <c r="I195" s="37">
        <v>1059</v>
      </c>
      <c r="J195" s="37">
        <v>1074.3</v>
      </c>
      <c r="K195" s="28">
        <v>1043.7</v>
      </c>
      <c r="L195" s="28">
        <v>1013.25</v>
      </c>
      <c r="M195" s="28">
        <v>29.854089999999999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695.75</v>
      </c>
      <c r="D196" s="37">
        <v>686.85</v>
      </c>
      <c r="E196" s="37">
        <v>673.90000000000009</v>
      </c>
      <c r="F196" s="37">
        <v>652.05000000000007</v>
      </c>
      <c r="G196" s="37">
        <v>639.10000000000014</v>
      </c>
      <c r="H196" s="37">
        <v>708.7</v>
      </c>
      <c r="I196" s="37">
        <v>721.65000000000009</v>
      </c>
      <c r="J196" s="37">
        <v>743.5</v>
      </c>
      <c r="K196" s="28">
        <v>699.8</v>
      </c>
      <c r="L196" s="28">
        <v>665</v>
      </c>
      <c r="M196" s="28">
        <v>9.5737799999999993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2325</v>
      </c>
      <c r="D197" s="37">
        <v>2312.6833333333329</v>
      </c>
      <c r="E197" s="37">
        <v>2295.4166666666661</v>
      </c>
      <c r="F197" s="37">
        <v>2265.833333333333</v>
      </c>
      <c r="G197" s="37">
        <v>2248.5666666666662</v>
      </c>
      <c r="H197" s="37">
        <v>2342.266666666666</v>
      </c>
      <c r="I197" s="37">
        <v>2359.5333333333333</v>
      </c>
      <c r="J197" s="37">
        <v>2389.1166666666659</v>
      </c>
      <c r="K197" s="28">
        <v>2329.9499999999998</v>
      </c>
      <c r="L197" s="28">
        <v>2283.1</v>
      </c>
      <c r="M197" s="28">
        <v>11.851760000000001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1480.3</v>
      </c>
      <c r="D198" s="37">
        <v>1483.5833333333333</v>
      </c>
      <c r="E198" s="37">
        <v>1462.7666666666664</v>
      </c>
      <c r="F198" s="37">
        <v>1445.2333333333331</v>
      </c>
      <c r="G198" s="37">
        <v>1424.4166666666663</v>
      </c>
      <c r="H198" s="37">
        <v>1501.1166666666666</v>
      </c>
      <c r="I198" s="37">
        <v>1521.9333333333336</v>
      </c>
      <c r="J198" s="37">
        <v>1539.4666666666667</v>
      </c>
      <c r="K198" s="28">
        <v>1504.4</v>
      </c>
      <c r="L198" s="28">
        <v>1466.05</v>
      </c>
      <c r="M198" s="28">
        <v>1.95526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503.2</v>
      </c>
      <c r="D199" s="37">
        <v>504.86666666666662</v>
      </c>
      <c r="E199" s="37">
        <v>497.73333333333323</v>
      </c>
      <c r="F199" s="37">
        <v>492.26666666666659</v>
      </c>
      <c r="G199" s="37">
        <v>485.13333333333321</v>
      </c>
      <c r="H199" s="37">
        <v>510.33333333333326</v>
      </c>
      <c r="I199" s="37">
        <v>517.46666666666658</v>
      </c>
      <c r="J199" s="37">
        <v>522.93333333333328</v>
      </c>
      <c r="K199" s="28">
        <v>512</v>
      </c>
      <c r="L199" s="28">
        <v>499.4</v>
      </c>
      <c r="M199" s="28">
        <v>8.5488999999999997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1243.75</v>
      </c>
      <c r="D200" s="37">
        <v>1243.7166666666665</v>
      </c>
      <c r="E200" s="37">
        <v>1220.583333333333</v>
      </c>
      <c r="F200" s="37">
        <v>1197.4166666666665</v>
      </c>
      <c r="G200" s="37">
        <v>1174.2833333333331</v>
      </c>
      <c r="H200" s="37">
        <v>1266.883333333333</v>
      </c>
      <c r="I200" s="37">
        <v>1290.0166666666667</v>
      </c>
      <c r="J200" s="37">
        <v>1313.1833333333329</v>
      </c>
      <c r="K200" s="28">
        <v>1266.8499999999999</v>
      </c>
      <c r="L200" s="28">
        <v>1220.55</v>
      </c>
      <c r="M200" s="28">
        <v>9.4266500000000004</v>
      </c>
      <c r="N200" s="1"/>
      <c r="O200" s="1"/>
    </row>
    <row r="201" spans="1:15" ht="12.75" customHeight="1">
      <c r="A201" s="53">
        <v>192</v>
      </c>
      <c r="B201" s="28" t="s">
        <v>511</v>
      </c>
      <c r="C201" s="28">
        <v>39.85</v>
      </c>
      <c r="D201" s="37">
        <v>40.483333333333341</v>
      </c>
      <c r="E201" s="37">
        <v>39.01666666666668</v>
      </c>
      <c r="F201" s="37">
        <v>38.183333333333337</v>
      </c>
      <c r="G201" s="37">
        <v>36.716666666666676</v>
      </c>
      <c r="H201" s="37">
        <v>41.316666666666684</v>
      </c>
      <c r="I201" s="37">
        <v>42.783333333333339</v>
      </c>
      <c r="J201" s="37">
        <v>43.616666666666688</v>
      </c>
      <c r="K201" s="28">
        <v>41.95</v>
      </c>
      <c r="L201" s="28">
        <v>39.65</v>
      </c>
      <c r="M201" s="28">
        <v>75.298900000000003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725</v>
      </c>
      <c r="D202" s="37">
        <v>721.55000000000007</v>
      </c>
      <c r="E202" s="37">
        <v>712.45000000000016</v>
      </c>
      <c r="F202" s="37">
        <v>699.90000000000009</v>
      </c>
      <c r="G202" s="37">
        <v>690.80000000000018</v>
      </c>
      <c r="H202" s="37">
        <v>734.10000000000014</v>
      </c>
      <c r="I202" s="37">
        <v>743.2</v>
      </c>
      <c r="J202" s="37">
        <v>755.75000000000011</v>
      </c>
      <c r="K202" s="28">
        <v>730.65</v>
      </c>
      <c r="L202" s="28">
        <v>709</v>
      </c>
      <c r="M202" s="28">
        <v>57.831310000000002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6458.7</v>
      </c>
      <c r="D203" s="37">
        <v>6350.916666666667</v>
      </c>
      <c r="E203" s="37">
        <v>6206.8333333333339</v>
      </c>
      <c r="F203" s="37">
        <v>5954.9666666666672</v>
      </c>
      <c r="G203" s="37">
        <v>5810.8833333333341</v>
      </c>
      <c r="H203" s="37">
        <v>6602.7833333333338</v>
      </c>
      <c r="I203" s="37">
        <v>6746.8666666666677</v>
      </c>
      <c r="J203" s="37">
        <v>6998.7333333333336</v>
      </c>
      <c r="K203" s="28">
        <v>6495</v>
      </c>
      <c r="L203" s="28">
        <v>6099.05</v>
      </c>
      <c r="M203" s="28">
        <v>14.41549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38.200000000000003</v>
      </c>
      <c r="D204" s="37">
        <v>38.25</v>
      </c>
      <c r="E204" s="37">
        <v>37.85</v>
      </c>
      <c r="F204" s="37">
        <v>37.5</v>
      </c>
      <c r="G204" s="37">
        <v>37.1</v>
      </c>
      <c r="H204" s="37">
        <v>38.6</v>
      </c>
      <c r="I204" s="37">
        <v>39.000000000000007</v>
      </c>
      <c r="J204" s="37">
        <v>39.35</v>
      </c>
      <c r="K204" s="28">
        <v>38.65</v>
      </c>
      <c r="L204" s="28">
        <v>37.9</v>
      </c>
      <c r="M204" s="28">
        <v>53.721040000000002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1685.85</v>
      </c>
      <c r="D205" s="37">
        <v>1678.2333333333336</v>
      </c>
      <c r="E205" s="37">
        <v>1665.5166666666671</v>
      </c>
      <c r="F205" s="37">
        <v>1645.1833333333336</v>
      </c>
      <c r="G205" s="37">
        <v>1632.4666666666672</v>
      </c>
      <c r="H205" s="37">
        <v>1698.5666666666671</v>
      </c>
      <c r="I205" s="37">
        <v>1711.2833333333333</v>
      </c>
      <c r="J205" s="37">
        <v>1731.616666666667</v>
      </c>
      <c r="K205" s="28">
        <v>1690.95</v>
      </c>
      <c r="L205" s="28">
        <v>1657.9</v>
      </c>
      <c r="M205" s="28">
        <v>1.70488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843.95</v>
      </c>
      <c r="D206" s="37">
        <v>842.31666666666672</v>
      </c>
      <c r="E206" s="37">
        <v>835.78333333333342</v>
      </c>
      <c r="F206" s="37">
        <v>827.61666666666667</v>
      </c>
      <c r="G206" s="37">
        <v>821.08333333333337</v>
      </c>
      <c r="H206" s="37">
        <v>850.48333333333346</v>
      </c>
      <c r="I206" s="37">
        <v>857.01666666666677</v>
      </c>
      <c r="J206" s="37">
        <v>865.18333333333351</v>
      </c>
      <c r="K206" s="28">
        <v>848.85</v>
      </c>
      <c r="L206" s="28">
        <v>834.15</v>
      </c>
      <c r="M206" s="28">
        <v>7.3464600000000004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872.3</v>
      </c>
      <c r="D207" s="37">
        <v>869.9</v>
      </c>
      <c r="E207" s="37">
        <v>857.59999999999991</v>
      </c>
      <c r="F207" s="37">
        <v>842.9</v>
      </c>
      <c r="G207" s="37">
        <v>830.59999999999991</v>
      </c>
      <c r="H207" s="37">
        <v>884.59999999999991</v>
      </c>
      <c r="I207" s="37">
        <v>896.89999999999986</v>
      </c>
      <c r="J207" s="37">
        <v>911.59999999999991</v>
      </c>
      <c r="K207" s="28">
        <v>882.2</v>
      </c>
      <c r="L207" s="28">
        <v>855.2</v>
      </c>
      <c r="M207" s="28">
        <v>6.9917100000000003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258.35000000000002</v>
      </c>
      <c r="D208" s="37">
        <v>257.8</v>
      </c>
      <c r="E208" s="37">
        <v>255.65000000000003</v>
      </c>
      <c r="F208" s="37">
        <v>252.95000000000002</v>
      </c>
      <c r="G208" s="37">
        <v>250.80000000000004</v>
      </c>
      <c r="H208" s="37">
        <v>260.5</v>
      </c>
      <c r="I208" s="37">
        <v>262.64999999999998</v>
      </c>
      <c r="J208" s="37">
        <v>265.35000000000002</v>
      </c>
      <c r="K208" s="28">
        <v>259.95</v>
      </c>
      <c r="L208" s="28">
        <v>255.1</v>
      </c>
      <c r="M208" s="28">
        <v>155.11814000000001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8.9499999999999993</v>
      </c>
      <c r="D209" s="37">
        <v>8.9833333333333325</v>
      </c>
      <c r="E209" s="37">
        <v>8.8666666666666654</v>
      </c>
      <c r="F209" s="37">
        <v>8.7833333333333332</v>
      </c>
      <c r="G209" s="37">
        <v>8.6666666666666661</v>
      </c>
      <c r="H209" s="37">
        <v>9.0666666666666647</v>
      </c>
      <c r="I209" s="37">
        <v>9.1833333333333318</v>
      </c>
      <c r="J209" s="37">
        <v>9.2666666666666639</v>
      </c>
      <c r="K209" s="28">
        <v>9.1</v>
      </c>
      <c r="L209" s="28">
        <v>8.9</v>
      </c>
      <c r="M209" s="28">
        <v>438.31081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1001.8</v>
      </c>
      <c r="D210" s="37">
        <v>1008.1999999999999</v>
      </c>
      <c r="E210" s="37">
        <v>990.39999999999986</v>
      </c>
      <c r="F210" s="37">
        <v>978.99999999999989</v>
      </c>
      <c r="G210" s="37">
        <v>961.19999999999982</v>
      </c>
      <c r="H210" s="37">
        <v>1019.5999999999999</v>
      </c>
      <c r="I210" s="37">
        <v>1037.3999999999999</v>
      </c>
      <c r="J210" s="37">
        <v>1048.8</v>
      </c>
      <c r="K210" s="28">
        <v>1026</v>
      </c>
      <c r="L210" s="28">
        <v>996.8</v>
      </c>
      <c r="M210" s="28">
        <v>7.9805599999999997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1738.7</v>
      </c>
      <c r="D211" s="37">
        <v>1735</v>
      </c>
      <c r="E211" s="37">
        <v>1705.05</v>
      </c>
      <c r="F211" s="37">
        <v>1671.3999999999999</v>
      </c>
      <c r="G211" s="37">
        <v>1641.4499999999998</v>
      </c>
      <c r="H211" s="37">
        <v>1768.65</v>
      </c>
      <c r="I211" s="37">
        <v>1798.6</v>
      </c>
      <c r="J211" s="37">
        <v>1832.2500000000002</v>
      </c>
      <c r="K211" s="28">
        <v>1764.95</v>
      </c>
      <c r="L211" s="28">
        <v>1701.35</v>
      </c>
      <c r="M211" s="28">
        <v>3.32626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410.85</v>
      </c>
      <c r="D212" s="37">
        <v>412.43333333333334</v>
      </c>
      <c r="E212" s="37">
        <v>407.4666666666667</v>
      </c>
      <c r="F212" s="37">
        <v>404.08333333333337</v>
      </c>
      <c r="G212" s="37">
        <v>399.11666666666673</v>
      </c>
      <c r="H212" s="37">
        <v>415.81666666666666</v>
      </c>
      <c r="I212" s="37">
        <v>420.78333333333325</v>
      </c>
      <c r="J212" s="37">
        <v>424.16666666666663</v>
      </c>
      <c r="K212" s="28">
        <v>417.4</v>
      </c>
      <c r="L212" s="28">
        <v>409.05</v>
      </c>
      <c r="M212" s="28">
        <v>77.342709999999997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14.7</v>
      </c>
      <c r="D213" s="37">
        <v>14.716666666666667</v>
      </c>
      <c r="E213" s="37">
        <v>14.433333333333334</v>
      </c>
      <c r="F213" s="37">
        <v>14.166666666666666</v>
      </c>
      <c r="G213" s="37">
        <v>13.883333333333333</v>
      </c>
      <c r="H213" s="37">
        <v>14.983333333333334</v>
      </c>
      <c r="I213" s="37">
        <v>15.266666666666669</v>
      </c>
      <c r="J213" s="37">
        <v>15.533333333333335</v>
      </c>
      <c r="K213" s="28">
        <v>15</v>
      </c>
      <c r="L213" s="28">
        <v>14.45</v>
      </c>
      <c r="M213" s="28">
        <v>1593.13294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235.7</v>
      </c>
      <c r="D214" s="37">
        <v>235.08333333333334</v>
      </c>
      <c r="E214" s="37">
        <v>231.91666666666669</v>
      </c>
      <c r="F214" s="37">
        <v>228.13333333333335</v>
      </c>
      <c r="G214" s="37">
        <v>224.9666666666667</v>
      </c>
      <c r="H214" s="37">
        <v>238.86666666666667</v>
      </c>
      <c r="I214" s="37">
        <v>242.03333333333336</v>
      </c>
      <c r="J214" s="37">
        <v>245.81666666666666</v>
      </c>
      <c r="K214" s="37">
        <v>238.25</v>
      </c>
      <c r="L214" s="37">
        <v>231.3</v>
      </c>
      <c r="M214" s="37">
        <v>50.372140000000002</v>
      </c>
      <c r="N214" s="1"/>
      <c r="O214" s="1"/>
    </row>
    <row r="215" spans="1:15" ht="12.75" customHeight="1">
      <c r="A215" s="53">
        <v>206</v>
      </c>
      <c r="B215" s="28" t="s">
        <v>854</v>
      </c>
      <c r="C215" s="37">
        <v>53.65</v>
      </c>
      <c r="D215" s="37">
        <v>53.516666666666673</v>
      </c>
      <c r="E215" s="37">
        <v>53.033333333333346</v>
      </c>
      <c r="F215" s="37">
        <v>52.416666666666671</v>
      </c>
      <c r="G215" s="37">
        <v>51.933333333333344</v>
      </c>
      <c r="H215" s="37">
        <v>54.133333333333347</v>
      </c>
      <c r="I215" s="37">
        <v>54.616666666666681</v>
      </c>
      <c r="J215" s="37">
        <v>55.233333333333348</v>
      </c>
      <c r="K215" s="37">
        <v>54</v>
      </c>
      <c r="L215" s="37">
        <v>52.9</v>
      </c>
      <c r="M215" s="37">
        <v>273.02087</v>
      </c>
      <c r="N215" s="1"/>
      <c r="O215" s="1"/>
    </row>
    <row r="216" spans="1:15" ht="12.75" customHeight="1">
      <c r="A216" s="53">
        <v>207</v>
      </c>
      <c r="B216" s="28" t="s">
        <v>829</v>
      </c>
      <c r="C216" s="37">
        <v>350.35</v>
      </c>
      <c r="D216" s="37">
        <v>352.0333333333333</v>
      </c>
      <c r="E216" s="37">
        <v>348.06666666666661</v>
      </c>
      <c r="F216" s="37">
        <v>345.7833333333333</v>
      </c>
      <c r="G216" s="37">
        <v>341.81666666666661</v>
      </c>
      <c r="H216" s="37">
        <v>354.31666666666661</v>
      </c>
      <c r="I216" s="37">
        <v>358.2833333333333</v>
      </c>
      <c r="J216" s="37">
        <v>360.56666666666661</v>
      </c>
      <c r="K216" s="37">
        <v>356</v>
      </c>
      <c r="L216" s="37">
        <v>349.75</v>
      </c>
      <c r="M216" s="37">
        <v>6.9728399999999997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D15" sqref="D15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9"/>
      <c r="B1" s="470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94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44767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2" t="s">
        <v>16</v>
      </c>
      <c r="B9" s="464" t="s">
        <v>18</v>
      </c>
      <c r="C9" s="468" t="s">
        <v>20</v>
      </c>
      <c r="D9" s="468" t="s">
        <v>21</v>
      </c>
      <c r="E9" s="459" t="s">
        <v>22</v>
      </c>
      <c r="F9" s="460"/>
      <c r="G9" s="461"/>
      <c r="H9" s="459" t="s">
        <v>23</v>
      </c>
      <c r="I9" s="460"/>
      <c r="J9" s="461"/>
      <c r="K9" s="23"/>
      <c r="L9" s="24"/>
      <c r="M9" s="50"/>
      <c r="N9" s="1"/>
      <c r="O9" s="1"/>
    </row>
    <row r="10" spans="1:15" ht="42.75" customHeight="1">
      <c r="A10" s="466"/>
      <c r="B10" s="467"/>
      <c r="C10" s="467"/>
      <c r="D10" s="46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89" t="s">
        <v>287</v>
      </c>
      <c r="C11" s="280">
        <v>22990.75</v>
      </c>
      <c r="D11" s="281">
        <v>23009.583333333332</v>
      </c>
      <c r="E11" s="281">
        <v>22831.166666666664</v>
      </c>
      <c r="F11" s="281">
        <v>22671.583333333332</v>
      </c>
      <c r="G11" s="281">
        <v>22493.166666666664</v>
      </c>
      <c r="H11" s="281">
        <v>23169.166666666664</v>
      </c>
      <c r="I11" s="281">
        <v>23347.583333333328</v>
      </c>
      <c r="J11" s="281">
        <v>23507.166666666664</v>
      </c>
      <c r="K11" s="280">
        <v>23188</v>
      </c>
      <c r="L11" s="280">
        <v>22850</v>
      </c>
      <c r="M11" s="280">
        <v>1.329E-2</v>
      </c>
      <c r="N11" s="1"/>
      <c r="O11" s="1"/>
    </row>
    <row r="12" spans="1:15" ht="12" customHeight="1">
      <c r="A12" s="30">
        <v>2</v>
      </c>
      <c r="B12" s="290" t="s">
        <v>288</v>
      </c>
      <c r="C12" s="280">
        <v>2696.4</v>
      </c>
      <c r="D12" s="281">
        <v>2727.8833333333332</v>
      </c>
      <c r="E12" s="281">
        <v>2655.3666666666663</v>
      </c>
      <c r="F12" s="281">
        <v>2614.333333333333</v>
      </c>
      <c r="G12" s="281">
        <v>2541.8166666666662</v>
      </c>
      <c r="H12" s="281">
        <v>2768.9166666666665</v>
      </c>
      <c r="I12" s="281">
        <v>2841.4333333333329</v>
      </c>
      <c r="J12" s="281">
        <v>2882.4666666666667</v>
      </c>
      <c r="K12" s="280">
        <v>2800.4</v>
      </c>
      <c r="L12" s="280">
        <v>2686.85</v>
      </c>
      <c r="M12" s="280">
        <v>3.5504099999999998</v>
      </c>
      <c r="N12" s="1"/>
      <c r="O12" s="1"/>
    </row>
    <row r="13" spans="1:15" ht="12" customHeight="1">
      <c r="A13" s="30">
        <v>3</v>
      </c>
      <c r="B13" s="290" t="s">
        <v>43</v>
      </c>
      <c r="C13" s="280">
        <v>2191.9499999999998</v>
      </c>
      <c r="D13" s="281">
        <v>2184.1166666666668</v>
      </c>
      <c r="E13" s="281">
        <v>2167.8333333333335</v>
      </c>
      <c r="F13" s="281">
        <v>2143.7166666666667</v>
      </c>
      <c r="G13" s="281">
        <v>2127.4333333333334</v>
      </c>
      <c r="H13" s="281">
        <v>2208.2333333333336</v>
      </c>
      <c r="I13" s="281">
        <v>2224.5166666666664</v>
      </c>
      <c r="J13" s="281">
        <v>2248.6333333333337</v>
      </c>
      <c r="K13" s="280">
        <v>2200.4</v>
      </c>
      <c r="L13" s="280">
        <v>2160</v>
      </c>
      <c r="M13" s="280">
        <v>5.94869</v>
      </c>
      <c r="N13" s="1"/>
      <c r="O13" s="1"/>
    </row>
    <row r="14" spans="1:15" ht="12" customHeight="1">
      <c r="A14" s="30">
        <v>4</v>
      </c>
      <c r="B14" s="290" t="s">
        <v>290</v>
      </c>
      <c r="C14" s="280">
        <v>2399.65</v>
      </c>
      <c r="D14" s="281">
        <v>2408.2000000000003</v>
      </c>
      <c r="E14" s="281">
        <v>2367.4500000000007</v>
      </c>
      <c r="F14" s="281">
        <v>2335.2500000000005</v>
      </c>
      <c r="G14" s="281">
        <v>2294.5000000000009</v>
      </c>
      <c r="H14" s="281">
        <v>2440.4000000000005</v>
      </c>
      <c r="I14" s="281">
        <v>2481.1499999999996</v>
      </c>
      <c r="J14" s="281">
        <v>2513.3500000000004</v>
      </c>
      <c r="K14" s="280">
        <v>2448.9499999999998</v>
      </c>
      <c r="L14" s="280">
        <v>2376</v>
      </c>
      <c r="M14" s="280">
        <v>0.20669000000000001</v>
      </c>
      <c r="N14" s="1"/>
      <c r="O14" s="1"/>
    </row>
    <row r="15" spans="1:15" ht="12" customHeight="1">
      <c r="A15" s="30">
        <v>5</v>
      </c>
      <c r="B15" s="290" t="s">
        <v>291</v>
      </c>
      <c r="C15" s="280">
        <v>907.8</v>
      </c>
      <c r="D15" s="281">
        <v>914.88333333333333</v>
      </c>
      <c r="E15" s="281">
        <v>896.76666666666665</v>
      </c>
      <c r="F15" s="281">
        <v>885.73333333333335</v>
      </c>
      <c r="G15" s="281">
        <v>867.61666666666667</v>
      </c>
      <c r="H15" s="281">
        <v>925.91666666666663</v>
      </c>
      <c r="I15" s="281">
        <v>944.03333333333319</v>
      </c>
      <c r="J15" s="281">
        <v>955.06666666666661</v>
      </c>
      <c r="K15" s="280">
        <v>933</v>
      </c>
      <c r="L15" s="280">
        <v>903.85</v>
      </c>
      <c r="M15" s="280">
        <v>2.5097499999999999</v>
      </c>
      <c r="N15" s="1"/>
      <c r="O15" s="1"/>
    </row>
    <row r="16" spans="1:15" ht="12" customHeight="1">
      <c r="A16" s="30">
        <v>6</v>
      </c>
      <c r="B16" s="290" t="s">
        <v>59</v>
      </c>
      <c r="C16" s="280">
        <v>582.35</v>
      </c>
      <c r="D16" s="281">
        <v>585.85</v>
      </c>
      <c r="E16" s="281">
        <v>577.35</v>
      </c>
      <c r="F16" s="281">
        <v>572.35</v>
      </c>
      <c r="G16" s="281">
        <v>563.85</v>
      </c>
      <c r="H16" s="281">
        <v>590.85</v>
      </c>
      <c r="I16" s="281">
        <v>599.35</v>
      </c>
      <c r="J16" s="281">
        <v>604.35</v>
      </c>
      <c r="K16" s="280">
        <v>594.35</v>
      </c>
      <c r="L16" s="280">
        <v>580.85</v>
      </c>
      <c r="M16" s="280">
        <v>10.424110000000001</v>
      </c>
      <c r="N16" s="1"/>
      <c r="O16" s="1"/>
    </row>
    <row r="17" spans="1:15" ht="12" customHeight="1">
      <c r="A17" s="30">
        <v>7</v>
      </c>
      <c r="B17" s="290" t="s">
        <v>292</v>
      </c>
      <c r="C17" s="280">
        <v>430.4</v>
      </c>
      <c r="D17" s="281">
        <v>434.11666666666662</v>
      </c>
      <c r="E17" s="281">
        <v>421.88333333333321</v>
      </c>
      <c r="F17" s="281">
        <v>413.36666666666662</v>
      </c>
      <c r="G17" s="281">
        <v>401.13333333333321</v>
      </c>
      <c r="H17" s="281">
        <v>442.63333333333321</v>
      </c>
      <c r="I17" s="281">
        <v>454.86666666666667</v>
      </c>
      <c r="J17" s="281">
        <v>463.38333333333321</v>
      </c>
      <c r="K17" s="280">
        <v>446.35</v>
      </c>
      <c r="L17" s="280">
        <v>425.6</v>
      </c>
      <c r="M17" s="280">
        <v>0.84021000000000001</v>
      </c>
      <c r="N17" s="1"/>
      <c r="O17" s="1"/>
    </row>
    <row r="18" spans="1:15" ht="12" customHeight="1">
      <c r="A18" s="30">
        <v>8</v>
      </c>
      <c r="B18" s="290" t="s">
        <v>293</v>
      </c>
      <c r="C18" s="280">
        <v>2229.9</v>
      </c>
      <c r="D18" s="281">
        <v>2236.6333333333332</v>
      </c>
      <c r="E18" s="281">
        <v>2198.2666666666664</v>
      </c>
      <c r="F18" s="281">
        <v>2166.6333333333332</v>
      </c>
      <c r="G18" s="281">
        <v>2128.2666666666664</v>
      </c>
      <c r="H18" s="281">
        <v>2268.2666666666664</v>
      </c>
      <c r="I18" s="281">
        <v>2306.6333333333332</v>
      </c>
      <c r="J18" s="281">
        <v>2338.2666666666664</v>
      </c>
      <c r="K18" s="280">
        <v>2275</v>
      </c>
      <c r="L18" s="280">
        <v>2205</v>
      </c>
      <c r="M18" s="280">
        <v>0.38900000000000001</v>
      </c>
      <c r="N18" s="1"/>
      <c r="O18" s="1"/>
    </row>
    <row r="19" spans="1:15" ht="12" customHeight="1">
      <c r="A19" s="30">
        <v>9</v>
      </c>
      <c r="B19" s="290" t="s">
        <v>237</v>
      </c>
      <c r="C19" s="280">
        <v>19949.900000000001</v>
      </c>
      <c r="D19" s="281">
        <v>19954.966666666667</v>
      </c>
      <c r="E19" s="281">
        <v>19709.933333333334</v>
      </c>
      <c r="F19" s="281">
        <v>19469.966666666667</v>
      </c>
      <c r="G19" s="281">
        <v>19224.933333333334</v>
      </c>
      <c r="H19" s="281">
        <v>20194.933333333334</v>
      </c>
      <c r="I19" s="281">
        <v>20439.966666666667</v>
      </c>
      <c r="J19" s="281">
        <v>20679.933333333334</v>
      </c>
      <c r="K19" s="280">
        <v>20200</v>
      </c>
      <c r="L19" s="280">
        <v>19715</v>
      </c>
      <c r="M19" s="280">
        <v>0.15823000000000001</v>
      </c>
      <c r="N19" s="1"/>
      <c r="O19" s="1"/>
    </row>
    <row r="20" spans="1:15" ht="12" customHeight="1">
      <c r="A20" s="30">
        <v>10</v>
      </c>
      <c r="B20" s="290" t="s">
        <v>45</v>
      </c>
      <c r="C20" s="280">
        <v>2499.4</v>
      </c>
      <c r="D20" s="281">
        <v>2498.8500000000004</v>
      </c>
      <c r="E20" s="281">
        <v>2483.6500000000005</v>
      </c>
      <c r="F20" s="281">
        <v>2467.9</v>
      </c>
      <c r="G20" s="281">
        <v>2452.7000000000003</v>
      </c>
      <c r="H20" s="281">
        <v>2514.6000000000008</v>
      </c>
      <c r="I20" s="281">
        <v>2529.8000000000006</v>
      </c>
      <c r="J20" s="281">
        <v>2545.5500000000011</v>
      </c>
      <c r="K20" s="280">
        <v>2514.0500000000002</v>
      </c>
      <c r="L20" s="280">
        <v>2483.1</v>
      </c>
      <c r="M20" s="280">
        <v>8.3352199999999996</v>
      </c>
      <c r="N20" s="1"/>
      <c r="O20" s="1"/>
    </row>
    <row r="21" spans="1:15" ht="12" customHeight="1">
      <c r="A21" s="30">
        <v>11</v>
      </c>
      <c r="B21" s="290" t="s">
        <v>238</v>
      </c>
      <c r="C21" s="280">
        <v>2120.4499999999998</v>
      </c>
      <c r="D21" s="281">
        <v>2116.5166666666664</v>
      </c>
      <c r="E21" s="281">
        <v>2099.0333333333328</v>
      </c>
      <c r="F21" s="281">
        <v>2077.6166666666663</v>
      </c>
      <c r="G21" s="281">
        <v>2060.1333333333328</v>
      </c>
      <c r="H21" s="281">
        <v>2137.9333333333329</v>
      </c>
      <c r="I21" s="281">
        <v>2155.4166666666665</v>
      </c>
      <c r="J21" s="281">
        <v>2176.833333333333</v>
      </c>
      <c r="K21" s="280">
        <v>2134</v>
      </c>
      <c r="L21" s="280">
        <v>2095.1</v>
      </c>
      <c r="M21" s="280">
        <v>14.030329999999999</v>
      </c>
      <c r="N21" s="1"/>
      <c r="O21" s="1"/>
    </row>
    <row r="22" spans="1:15" ht="12" customHeight="1">
      <c r="A22" s="30">
        <v>12</v>
      </c>
      <c r="B22" s="290" t="s">
        <v>46</v>
      </c>
      <c r="C22" s="280">
        <v>754.25</v>
      </c>
      <c r="D22" s="281">
        <v>756.91666666666663</v>
      </c>
      <c r="E22" s="281">
        <v>748.88333333333321</v>
      </c>
      <c r="F22" s="281">
        <v>743.51666666666654</v>
      </c>
      <c r="G22" s="281">
        <v>735.48333333333312</v>
      </c>
      <c r="H22" s="281">
        <v>762.2833333333333</v>
      </c>
      <c r="I22" s="281">
        <v>770.31666666666683</v>
      </c>
      <c r="J22" s="281">
        <v>775.68333333333339</v>
      </c>
      <c r="K22" s="280">
        <v>764.95</v>
      </c>
      <c r="L22" s="280">
        <v>751.55</v>
      </c>
      <c r="M22" s="280">
        <v>28.547080000000001</v>
      </c>
      <c r="N22" s="1"/>
      <c r="O22" s="1"/>
    </row>
    <row r="23" spans="1:15" ht="12.75" customHeight="1">
      <c r="A23" s="30">
        <v>13</v>
      </c>
      <c r="B23" s="290" t="s">
        <v>239</v>
      </c>
      <c r="C23" s="280">
        <v>2874.2</v>
      </c>
      <c r="D23" s="281">
        <v>2860</v>
      </c>
      <c r="E23" s="281">
        <v>2830.3</v>
      </c>
      <c r="F23" s="281">
        <v>2786.4</v>
      </c>
      <c r="G23" s="281">
        <v>2756.7000000000003</v>
      </c>
      <c r="H23" s="281">
        <v>2903.9</v>
      </c>
      <c r="I23" s="281">
        <v>2933.6</v>
      </c>
      <c r="J23" s="281">
        <v>2977.5</v>
      </c>
      <c r="K23" s="280">
        <v>2889.7</v>
      </c>
      <c r="L23" s="280">
        <v>2816.1</v>
      </c>
      <c r="M23" s="280">
        <v>3.3975</v>
      </c>
      <c r="N23" s="1"/>
      <c r="O23" s="1"/>
    </row>
    <row r="24" spans="1:15" ht="12.75" customHeight="1">
      <c r="A24" s="30">
        <v>14</v>
      </c>
      <c r="B24" s="290" t="s">
        <v>240</v>
      </c>
      <c r="C24" s="280">
        <v>2977.45</v>
      </c>
      <c r="D24" s="281">
        <v>2988.4666666666667</v>
      </c>
      <c r="E24" s="281">
        <v>2917.6333333333332</v>
      </c>
      <c r="F24" s="281">
        <v>2857.8166666666666</v>
      </c>
      <c r="G24" s="281">
        <v>2786.9833333333331</v>
      </c>
      <c r="H24" s="281">
        <v>3048.2833333333333</v>
      </c>
      <c r="I24" s="281">
        <v>3119.1166666666663</v>
      </c>
      <c r="J24" s="281">
        <v>3178.9333333333334</v>
      </c>
      <c r="K24" s="280">
        <v>3059.3</v>
      </c>
      <c r="L24" s="280">
        <v>2928.65</v>
      </c>
      <c r="M24" s="280">
        <v>4.5056599999999998</v>
      </c>
      <c r="N24" s="1"/>
      <c r="O24" s="1"/>
    </row>
    <row r="25" spans="1:15" ht="12.75" customHeight="1">
      <c r="A25" s="30">
        <v>15</v>
      </c>
      <c r="B25" s="290" t="s">
        <v>241</v>
      </c>
      <c r="C25" s="280">
        <v>103.7</v>
      </c>
      <c r="D25" s="281">
        <v>103.09999999999998</v>
      </c>
      <c r="E25" s="281">
        <v>101.19999999999996</v>
      </c>
      <c r="F25" s="281">
        <v>98.699999999999974</v>
      </c>
      <c r="G25" s="281">
        <v>96.799999999999955</v>
      </c>
      <c r="H25" s="281">
        <v>105.59999999999997</v>
      </c>
      <c r="I25" s="281">
        <v>107.49999999999997</v>
      </c>
      <c r="J25" s="281">
        <v>109.99999999999997</v>
      </c>
      <c r="K25" s="280">
        <v>105</v>
      </c>
      <c r="L25" s="280">
        <v>100.6</v>
      </c>
      <c r="M25" s="280">
        <v>87.078879999999998</v>
      </c>
      <c r="N25" s="1"/>
      <c r="O25" s="1"/>
    </row>
    <row r="26" spans="1:15" ht="12.75" customHeight="1">
      <c r="A26" s="30">
        <v>16</v>
      </c>
      <c r="B26" s="290" t="s">
        <v>41</v>
      </c>
      <c r="C26" s="280">
        <v>270</v>
      </c>
      <c r="D26" s="281">
        <v>269.78333333333336</v>
      </c>
      <c r="E26" s="281">
        <v>267.31666666666672</v>
      </c>
      <c r="F26" s="281">
        <v>264.63333333333338</v>
      </c>
      <c r="G26" s="281">
        <v>262.16666666666674</v>
      </c>
      <c r="H26" s="281">
        <v>272.4666666666667</v>
      </c>
      <c r="I26" s="281">
        <v>274.93333333333328</v>
      </c>
      <c r="J26" s="281">
        <v>277.61666666666667</v>
      </c>
      <c r="K26" s="280">
        <v>272.25</v>
      </c>
      <c r="L26" s="280">
        <v>267.10000000000002</v>
      </c>
      <c r="M26" s="280">
        <v>17.02459</v>
      </c>
      <c r="N26" s="1"/>
      <c r="O26" s="1"/>
    </row>
    <row r="27" spans="1:15" ht="12.75" customHeight="1">
      <c r="A27" s="30">
        <v>17</v>
      </c>
      <c r="B27" s="290" t="s">
        <v>855</v>
      </c>
      <c r="C27" s="280">
        <v>428.45</v>
      </c>
      <c r="D27" s="281">
        <v>430.23333333333335</v>
      </c>
      <c r="E27" s="281">
        <v>425.2166666666667</v>
      </c>
      <c r="F27" s="281">
        <v>421.98333333333335</v>
      </c>
      <c r="G27" s="281">
        <v>416.9666666666667</v>
      </c>
      <c r="H27" s="281">
        <v>433.4666666666667</v>
      </c>
      <c r="I27" s="281">
        <v>438.48333333333335</v>
      </c>
      <c r="J27" s="281">
        <v>441.7166666666667</v>
      </c>
      <c r="K27" s="280">
        <v>435.25</v>
      </c>
      <c r="L27" s="280">
        <v>427</v>
      </c>
      <c r="M27" s="280">
        <v>0.30692999999999998</v>
      </c>
      <c r="N27" s="1"/>
      <c r="O27" s="1"/>
    </row>
    <row r="28" spans="1:15" ht="12.75" customHeight="1">
      <c r="A28" s="30">
        <v>18</v>
      </c>
      <c r="B28" s="290" t="s">
        <v>294</v>
      </c>
      <c r="C28" s="280">
        <v>293.35000000000002</v>
      </c>
      <c r="D28" s="281">
        <v>294.83333333333331</v>
      </c>
      <c r="E28" s="281">
        <v>289.81666666666661</v>
      </c>
      <c r="F28" s="281">
        <v>286.2833333333333</v>
      </c>
      <c r="G28" s="281">
        <v>281.26666666666659</v>
      </c>
      <c r="H28" s="281">
        <v>298.36666666666662</v>
      </c>
      <c r="I28" s="281">
        <v>303.38333333333338</v>
      </c>
      <c r="J28" s="281">
        <v>306.91666666666663</v>
      </c>
      <c r="K28" s="280">
        <v>299.85000000000002</v>
      </c>
      <c r="L28" s="280">
        <v>291.3</v>
      </c>
      <c r="M28" s="280">
        <v>0.55983000000000005</v>
      </c>
      <c r="N28" s="1"/>
      <c r="O28" s="1"/>
    </row>
    <row r="29" spans="1:15" ht="12.75" customHeight="1">
      <c r="A29" s="30">
        <v>19</v>
      </c>
      <c r="B29" s="290" t="s">
        <v>295</v>
      </c>
      <c r="C29" s="280">
        <v>258.5</v>
      </c>
      <c r="D29" s="281">
        <v>253.56666666666669</v>
      </c>
      <c r="E29" s="281">
        <v>243.43333333333339</v>
      </c>
      <c r="F29" s="281">
        <v>228.3666666666667</v>
      </c>
      <c r="G29" s="281">
        <v>218.23333333333341</v>
      </c>
      <c r="H29" s="281">
        <v>268.63333333333338</v>
      </c>
      <c r="I29" s="281">
        <v>278.76666666666665</v>
      </c>
      <c r="J29" s="281">
        <v>293.83333333333337</v>
      </c>
      <c r="K29" s="280">
        <v>263.7</v>
      </c>
      <c r="L29" s="280">
        <v>238.5</v>
      </c>
      <c r="M29" s="280">
        <v>89.705100000000002</v>
      </c>
      <c r="N29" s="1"/>
      <c r="O29" s="1"/>
    </row>
    <row r="30" spans="1:15" ht="12.75" customHeight="1">
      <c r="A30" s="30">
        <v>20</v>
      </c>
      <c r="B30" s="290" t="s">
        <v>296</v>
      </c>
      <c r="C30" s="280">
        <v>1043.5999999999999</v>
      </c>
      <c r="D30" s="281">
        <v>1046.4833333333333</v>
      </c>
      <c r="E30" s="281">
        <v>1036.3666666666668</v>
      </c>
      <c r="F30" s="281">
        <v>1029.1333333333334</v>
      </c>
      <c r="G30" s="281">
        <v>1019.0166666666669</v>
      </c>
      <c r="H30" s="281">
        <v>1053.7166666666667</v>
      </c>
      <c r="I30" s="281">
        <v>1063.833333333333</v>
      </c>
      <c r="J30" s="281">
        <v>1071.0666666666666</v>
      </c>
      <c r="K30" s="280">
        <v>1056.5999999999999</v>
      </c>
      <c r="L30" s="280">
        <v>1039.25</v>
      </c>
      <c r="M30" s="280">
        <v>1.4130199999999999</v>
      </c>
      <c r="N30" s="1"/>
      <c r="O30" s="1"/>
    </row>
    <row r="31" spans="1:15" ht="12.75" customHeight="1">
      <c r="A31" s="30">
        <v>21</v>
      </c>
      <c r="B31" s="290" t="s">
        <v>242</v>
      </c>
      <c r="C31" s="280">
        <v>1302.3</v>
      </c>
      <c r="D31" s="281">
        <v>1296.7666666666667</v>
      </c>
      <c r="E31" s="281">
        <v>1282.5333333333333</v>
      </c>
      <c r="F31" s="281">
        <v>1262.7666666666667</v>
      </c>
      <c r="G31" s="281">
        <v>1248.5333333333333</v>
      </c>
      <c r="H31" s="281">
        <v>1316.5333333333333</v>
      </c>
      <c r="I31" s="281">
        <v>1330.7666666666664</v>
      </c>
      <c r="J31" s="281">
        <v>1350.5333333333333</v>
      </c>
      <c r="K31" s="280">
        <v>1311</v>
      </c>
      <c r="L31" s="280">
        <v>1277</v>
      </c>
      <c r="M31" s="280">
        <v>1.3417600000000001</v>
      </c>
      <c r="N31" s="1"/>
      <c r="O31" s="1"/>
    </row>
    <row r="32" spans="1:15" ht="12.75" customHeight="1">
      <c r="A32" s="30">
        <v>22</v>
      </c>
      <c r="B32" s="290" t="s">
        <v>52</v>
      </c>
      <c r="C32" s="280">
        <v>707.85</v>
      </c>
      <c r="D32" s="281">
        <v>710.41666666666663</v>
      </c>
      <c r="E32" s="281">
        <v>702.43333333333328</v>
      </c>
      <c r="F32" s="281">
        <v>697.01666666666665</v>
      </c>
      <c r="G32" s="281">
        <v>689.0333333333333</v>
      </c>
      <c r="H32" s="281">
        <v>715.83333333333326</v>
      </c>
      <c r="I32" s="281">
        <v>723.81666666666661</v>
      </c>
      <c r="J32" s="281">
        <v>729.23333333333323</v>
      </c>
      <c r="K32" s="280">
        <v>718.4</v>
      </c>
      <c r="L32" s="280">
        <v>705</v>
      </c>
      <c r="M32" s="280">
        <v>0.30425999999999997</v>
      </c>
      <c r="N32" s="1"/>
      <c r="O32" s="1"/>
    </row>
    <row r="33" spans="1:15" ht="12.75" customHeight="1">
      <c r="A33" s="30">
        <v>23</v>
      </c>
      <c r="B33" s="290" t="s">
        <v>48</v>
      </c>
      <c r="C33" s="280">
        <v>3173.95</v>
      </c>
      <c r="D33" s="281">
        <v>3188.9</v>
      </c>
      <c r="E33" s="281">
        <v>3137.3</v>
      </c>
      <c r="F33" s="281">
        <v>3100.65</v>
      </c>
      <c r="G33" s="281">
        <v>3049.05</v>
      </c>
      <c r="H33" s="281">
        <v>3225.55</v>
      </c>
      <c r="I33" s="281">
        <v>3277.1499999999996</v>
      </c>
      <c r="J33" s="281">
        <v>3313.8</v>
      </c>
      <c r="K33" s="280">
        <v>3240.5</v>
      </c>
      <c r="L33" s="280">
        <v>3152.25</v>
      </c>
      <c r="M33" s="280">
        <v>0.27850999999999998</v>
      </c>
      <c r="N33" s="1"/>
      <c r="O33" s="1"/>
    </row>
    <row r="34" spans="1:15" ht="12.75" customHeight="1">
      <c r="A34" s="30">
        <v>24</v>
      </c>
      <c r="B34" s="290" t="s">
        <v>297</v>
      </c>
      <c r="C34" s="280">
        <v>2807.5</v>
      </c>
      <c r="D34" s="281">
        <v>2816.2333333333336</v>
      </c>
      <c r="E34" s="281">
        <v>2763.4666666666672</v>
      </c>
      <c r="F34" s="281">
        <v>2719.4333333333334</v>
      </c>
      <c r="G34" s="281">
        <v>2666.666666666667</v>
      </c>
      <c r="H34" s="281">
        <v>2860.2666666666673</v>
      </c>
      <c r="I34" s="281">
        <v>2913.0333333333338</v>
      </c>
      <c r="J34" s="281">
        <v>2957.0666666666675</v>
      </c>
      <c r="K34" s="280">
        <v>2869</v>
      </c>
      <c r="L34" s="280">
        <v>2772.2</v>
      </c>
      <c r="M34" s="280">
        <v>0.51341000000000003</v>
      </c>
      <c r="N34" s="1"/>
      <c r="O34" s="1"/>
    </row>
    <row r="35" spans="1:15" ht="12.75" customHeight="1">
      <c r="A35" s="30">
        <v>25</v>
      </c>
      <c r="B35" s="290" t="s">
        <v>749</v>
      </c>
      <c r="C35" s="280">
        <v>280.2</v>
      </c>
      <c r="D35" s="281">
        <v>281.16666666666669</v>
      </c>
      <c r="E35" s="281">
        <v>277.13333333333338</v>
      </c>
      <c r="F35" s="281">
        <v>274.06666666666672</v>
      </c>
      <c r="G35" s="281">
        <v>270.03333333333342</v>
      </c>
      <c r="H35" s="281">
        <v>284.23333333333335</v>
      </c>
      <c r="I35" s="281">
        <v>288.26666666666665</v>
      </c>
      <c r="J35" s="281">
        <v>291.33333333333331</v>
      </c>
      <c r="K35" s="280">
        <v>285.2</v>
      </c>
      <c r="L35" s="280">
        <v>278.10000000000002</v>
      </c>
      <c r="M35" s="280">
        <v>4.3692399999999996</v>
      </c>
      <c r="N35" s="1"/>
      <c r="O35" s="1"/>
    </row>
    <row r="36" spans="1:15" ht="12.75" customHeight="1">
      <c r="A36" s="30">
        <v>26</v>
      </c>
      <c r="B36" s="290" t="s">
        <v>298</v>
      </c>
      <c r="C36" s="280">
        <v>19.95</v>
      </c>
      <c r="D36" s="281">
        <v>19.933333333333334</v>
      </c>
      <c r="E36" s="281">
        <v>19.766666666666666</v>
      </c>
      <c r="F36" s="281">
        <v>19.583333333333332</v>
      </c>
      <c r="G36" s="281">
        <v>19.416666666666664</v>
      </c>
      <c r="H36" s="281">
        <v>20.116666666666667</v>
      </c>
      <c r="I36" s="281">
        <v>20.283333333333331</v>
      </c>
      <c r="J36" s="281">
        <v>20.466666666666669</v>
      </c>
      <c r="K36" s="280">
        <v>20.100000000000001</v>
      </c>
      <c r="L36" s="280">
        <v>19.75</v>
      </c>
      <c r="M36" s="280">
        <v>17.880970000000001</v>
      </c>
      <c r="N36" s="1"/>
      <c r="O36" s="1"/>
    </row>
    <row r="37" spans="1:15" ht="12.75" customHeight="1">
      <c r="A37" s="30">
        <v>27</v>
      </c>
      <c r="B37" s="290" t="s">
        <v>50</v>
      </c>
      <c r="C37" s="280">
        <v>474.4</v>
      </c>
      <c r="D37" s="281">
        <v>477.13333333333338</v>
      </c>
      <c r="E37" s="281">
        <v>468.26666666666677</v>
      </c>
      <c r="F37" s="281">
        <v>462.13333333333338</v>
      </c>
      <c r="G37" s="281">
        <v>453.26666666666677</v>
      </c>
      <c r="H37" s="281">
        <v>483.26666666666677</v>
      </c>
      <c r="I37" s="281">
        <v>492.13333333333344</v>
      </c>
      <c r="J37" s="281">
        <v>498.26666666666677</v>
      </c>
      <c r="K37" s="280">
        <v>486</v>
      </c>
      <c r="L37" s="280">
        <v>471</v>
      </c>
      <c r="M37" s="280">
        <v>3.3478500000000002</v>
      </c>
      <c r="N37" s="1"/>
      <c r="O37" s="1"/>
    </row>
    <row r="38" spans="1:15" ht="12.75" customHeight="1">
      <c r="A38" s="30">
        <v>28</v>
      </c>
      <c r="B38" s="290" t="s">
        <v>299</v>
      </c>
      <c r="C38" s="280">
        <v>2483.9</v>
      </c>
      <c r="D38" s="281">
        <v>2492.9833333333336</v>
      </c>
      <c r="E38" s="281">
        <v>2465.916666666667</v>
      </c>
      <c r="F38" s="281">
        <v>2447.9333333333334</v>
      </c>
      <c r="G38" s="281">
        <v>2420.8666666666668</v>
      </c>
      <c r="H38" s="281">
        <v>2510.9666666666672</v>
      </c>
      <c r="I38" s="281">
        <v>2538.0333333333338</v>
      </c>
      <c r="J38" s="281">
        <v>2556.0166666666673</v>
      </c>
      <c r="K38" s="280">
        <v>2520.0500000000002</v>
      </c>
      <c r="L38" s="280">
        <v>2475</v>
      </c>
      <c r="M38" s="280">
        <v>0.29661999999999999</v>
      </c>
      <c r="N38" s="1"/>
      <c r="O38" s="1"/>
    </row>
    <row r="39" spans="1:15" ht="12.75" customHeight="1">
      <c r="A39" s="30">
        <v>29</v>
      </c>
      <c r="B39" s="290" t="s">
        <v>51</v>
      </c>
      <c r="C39" s="280">
        <v>372.55</v>
      </c>
      <c r="D39" s="281">
        <v>371.53333333333336</v>
      </c>
      <c r="E39" s="281">
        <v>369.9666666666667</v>
      </c>
      <c r="F39" s="281">
        <v>367.38333333333333</v>
      </c>
      <c r="G39" s="281">
        <v>365.81666666666666</v>
      </c>
      <c r="H39" s="281">
        <v>374.11666666666673</v>
      </c>
      <c r="I39" s="281">
        <v>375.68333333333345</v>
      </c>
      <c r="J39" s="281">
        <v>378.26666666666677</v>
      </c>
      <c r="K39" s="280">
        <v>373.1</v>
      </c>
      <c r="L39" s="280">
        <v>368.95</v>
      </c>
      <c r="M39" s="280">
        <v>30.914929999999998</v>
      </c>
      <c r="N39" s="1"/>
      <c r="O39" s="1"/>
    </row>
    <row r="40" spans="1:15" ht="12.75" customHeight="1">
      <c r="A40" s="30">
        <v>30</v>
      </c>
      <c r="B40" s="290" t="s">
        <v>817</v>
      </c>
      <c r="C40" s="280">
        <v>1449.4</v>
      </c>
      <c r="D40" s="281">
        <v>1439.4666666666665</v>
      </c>
      <c r="E40" s="281">
        <v>1409.9333333333329</v>
      </c>
      <c r="F40" s="281">
        <v>1370.4666666666665</v>
      </c>
      <c r="G40" s="281">
        <v>1340.9333333333329</v>
      </c>
      <c r="H40" s="281">
        <v>1478.9333333333329</v>
      </c>
      <c r="I40" s="281">
        <v>1508.4666666666662</v>
      </c>
      <c r="J40" s="281">
        <v>1547.9333333333329</v>
      </c>
      <c r="K40" s="280">
        <v>1469</v>
      </c>
      <c r="L40" s="280">
        <v>1400</v>
      </c>
      <c r="M40" s="280">
        <v>13.401619999999999</v>
      </c>
      <c r="N40" s="1"/>
      <c r="O40" s="1"/>
    </row>
    <row r="41" spans="1:15" ht="12.75" customHeight="1">
      <c r="A41" s="30">
        <v>31</v>
      </c>
      <c r="B41" s="290" t="s">
        <v>779</v>
      </c>
      <c r="C41" s="280">
        <v>793.25</v>
      </c>
      <c r="D41" s="281">
        <v>785.2833333333333</v>
      </c>
      <c r="E41" s="281">
        <v>759.96666666666658</v>
      </c>
      <c r="F41" s="281">
        <v>726.68333333333328</v>
      </c>
      <c r="G41" s="281">
        <v>701.36666666666656</v>
      </c>
      <c r="H41" s="281">
        <v>818.56666666666661</v>
      </c>
      <c r="I41" s="281">
        <v>843.88333333333321</v>
      </c>
      <c r="J41" s="281">
        <v>877.16666666666663</v>
      </c>
      <c r="K41" s="280">
        <v>810.6</v>
      </c>
      <c r="L41" s="280">
        <v>752</v>
      </c>
      <c r="M41" s="280">
        <v>1.7724500000000001</v>
      </c>
      <c r="N41" s="1"/>
      <c r="O41" s="1"/>
    </row>
    <row r="42" spans="1:15" ht="12.75" customHeight="1">
      <c r="A42" s="30">
        <v>32</v>
      </c>
      <c r="B42" s="290" t="s">
        <v>53</v>
      </c>
      <c r="C42" s="280">
        <v>4125.3</v>
      </c>
      <c r="D42" s="281">
        <v>4128.2833333333338</v>
      </c>
      <c r="E42" s="281">
        <v>4086.9666666666672</v>
      </c>
      <c r="F42" s="281">
        <v>4048.6333333333332</v>
      </c>
      <c r="G42" s="281">
        <v>4007.3166666666666</v>
      </c>
      <c r="H42" s="281">
        <v>4166.6166666666677</v>
      </c>
      <c r="I42" s="281">
        <v>4207.9333333333352</v>
      </c>
      <c r="J42" s="281">
        <v>4246.2666666666682</v>
      </c>
      <c r="K42" s="280">
        <v>4169.6000000000004</v>
      </c>
      <c r="L42" s="280">
        <v>4089.95</v>
      </c>
      <c r="M42" s="280">
        <v>3.7849599999999999</v>
      </c>
      <c r="N42" s="1"/>
      <c r="O42" s="1"/>
    </row>
    <row r="43" spans="1:15" ht="12.75" customHeight="1">
      <c r="A43" s="30">
        <v>33</v>
      </c>
      <c r="B43" s="290" t="s">
        <v>54</v>
      </c>
      <c r="C43" s="280">
        <v>211.75</v>
      </c>
      <c r="D43" s="281">
        <v>212.51666666666665</v>
      </c>
      <c r="E43" s="281">
        <v>209.58333333333331</v>
      </c>
      <c r="F43" s="281">
        <v>207.41666666666666</v>
      </c>
      <c r="G43" s="281">
        <v>204.48333333333332</v>
      </c>
      <c r="H43" s="281">
        <v>214.68333333333331</v>
      </c>
      <c r="I43" s="281">
        <v>217.61666666666665</v>
      </c>
      <c r="J43" s="281">
        <v>219.7833333333333</v>
      </c>
      <c r="K43" s="280">
        <v>215.45</v>
      </c>
      <c r="L43" s="280">
        <v>210.35</v>
      </c>
      <c r="M43" s="280">
        <v>14.07502</v>
      </c>
      <c r="N43" s="1"/>
      <c r="O43" s="1"/>
    </row>
    <row r="44" spans="1:15" ht="12.75" customHeight="1">
      <c r="A44" s="30">
        <v>34</v>
      </c>
      <c r="B44" s="290" t="s">
        <v>856</v>
      </c>
      <c r="C44" s="280">
        <v>272.25</v>
      </c>
      <c r="D44" s="281">
        <v>272.3</v>
      </c>
      <c r="E44" s="281">
        <v>269.95000000000005</v>
      </c>
      <c r="F44" s="281">
        <v>267.65000000000003</v>
      </c>
      <c r="G44" s="281">
        <v>265.30000000000007</v>
      </c>
      <c r="H44" s="281">
        <v>274.60000000000002</v>
      </c>
      <c r="I44" s="281">
        <v>276.95000000000005</v>
      </c>
      <c r="J44" s="281">
        <v>279.25</v>
      </c>
      <c r="K44" s="280">
        <v>274.64999999999998</v>
      </c>
      <c r="L44" s="280">
        <v>270</v>
      </c>
      <c r="M44" s="280">
        <v>0.59214</v>
      </c>
      <c r="N44" s="1"/>
      <c r="O44" s="1"/>
    </row>
    <row r="45" spans="1:15" ht="12.75" customHeight="1">
      <c r="A45" s="30">
        <v>35</v>
      </c>
      <c r="B45" s="290" t="s">
        <v>300</v>
      </c>
      <c r="C45" s="280">
        <v>585.4</v>
      </c>
      <c r="D45" s="281">
        <v>589.43333333333328</v>
      </c>
      <c r="E45" s="281">
        <v>578.96666666666658</v>
      </c>
      <c r="F45" s="281">
        <v>572.5333333333333</v>
      </c>
      <c r="G45" s="281">
        <v>562.06666666666661</v>
      </c>
      <c r="H45" s="281">
        <v>595.86666666666656</v>
      </c>
      <c r="I45" s="281">
        <v>606.33333333333326</v>
      </c>
      <c r="J45" s="281">
        <v>612.76666666666654</v>
      </c>
      <c r="K45" s="280">
        <v>599.9</v>
      </c>
      <c r="L45" s="280">
        <v>583</v>
      </c>
      <c r="M45" s="280">
        <v>2.31562</v>
      </c>
      <c r="N45" s="1"/>
      <c r="O45" s="1"/>
    </row>
    <row r="46" spans="1:15" ht="12.75" customHeight="1">
      <c r="A46" s="30">
        <v>36</v>
      </c>
      <c r="B46" s="290" t="s">
        <v>55</v>
      </c>
      <c r="C46" s="280">
        <v>147.19999999999999</v>
      </c>
      <c r="D46" s="281">
        <v>147.86666666666667</v>
      </c>
      <c r="E46" s="281">
        <v>146.08333333333334</v>
      </c>
      <c r="F46" s="281">
        <v>144.96666666666667</v>
      </c>
      <c r="G46" s="281">
        <v>143.18333333333334</v>
      </c>
      <c r="H46" s="281">
        <v>148.98333333333335</v>
      </c>
      <c r="I46" s="281">
        <v>150.76666666666665</v>
      </c>
      <c r="J46" s="281">
        <v>151.88333333333335</v>
      </c>
      <c r="K46" s="280">
        <v>149.65</v>
      </c>
      <c r="L46" s="280">
        <v>146.75</v>
      </c>
      <c r="M46" s="280">
        <v>74.847620000000006</v>
      </c>
      <c r="N46" s="1"/>
      <c r="O46" s="1"/>
    </row>
    <row r="47" spans="1:15" ht="12.75" customHeight="1">
      <c r="A47" s="30">
        <v>37</v>
      </c>
      <c r="B47" s="290" t="s">
        <v>57</v>
      </c>
      <c r="C47" s="280">
        <v>3067.4</v>
      </c>
      <c r="D47" s="281">
        <v>3069.3833333333332</v>
      </c>
      <c r="E47" s="281">
        <v>3046.0166666666664</v>
      </c>
      <c r="F47" s="281">
        <v>3024.6333333333332</v>
      </c>
      <c r="G47" s="281">
        <v>3001.2666666666664</v>
      </c>
      <c r="H47" s="281">
        <v>3090.7666666666664</v>
      </c>
      <c r="I47" s="281">
        <v>3114.1333333333332</v>
      </c>
      <c r="J47" s="281">
        <v>3135.5166666666664</v>
      </c>
      <c r="K47" s="280">
        <v>3092.75</v>
      </c>
      <c r="L47" s="280">
        <v>3048</v>
      </c>
      <c r="M47" s="280">
        <v>12.68141</v>
      </c>
      <c r="N47" s="1"/>
      <c r="O47" s="1"/>
    </row>
    <row r="48" spans="1:15" ht="12.75" customHeight="1">
      <c r="A48" s="30">
        <v>38</v>
      </c>
      <c r="B48" s="290" t="s">
        <v>301</v>
      </c>
      <c r="C48" s="280">
        <v>221.25</v>
      </c>
      <c r="D48" s="281">
        <v>223.01666666666665</v>
      </c>
      <c r="E48" s="281">
        <v>217.23333333333329</v>
      </c>
      <c r="F48" s="281">
        <v>213.21666666666664</v>
      </c>
      <c r="G48" s="281">
        <v>207.43333333333328</v>
      </c>
      <c r="H48" s="281">
        <v>227.0333333333333</v>
      </c>
      <c r="I48" s="281">
        <v>232.81666666666666</v>
      </c>
      <c r="J48" s="281">
        <v>236.83333333333331</v>
      </c>
      <c r="K48" s="280">
        <v>228.8</v>
      </c>
      <c r="L48" s="280">
        <v>219</v>
      </c>
      <c r="M48" s="280">
        <v>5.3963999999999999</v>
      </c>
      <c r="N48" s="1"/>
      <c r="O48" s="1"/>
    </row>
    <row r="49" spans="1:15" ht="12.75" customHeight="1">
      <c r="A49" s="30">
        <v>39</v>
      </c>
      <c r="B49" s="290" t="s">
        <v>302</v>
      </c>
      <c r="C49" s="280">
        <v>3077.85</v>
      </c>
      <c r="D49" s="281">
        <v>3044</v>
      </c>
      <c r="E49" s="281">
        <v>2989</v>
      </c>
      <c r="F49" s="281">
        <v>2900.15</v>
      </c>
      <c r="G49" s="281">
        <v>2845.15</v>
      </c>
      <c r="H49" s="281">
        <v>3132.85</v>
      </c>
      <c r="I49" s="281">
        <v>3187.85</v>
      </c>
      <c r="J49" s="281">
        <v>3276.7</v>
      </c>
      <c r="K49" s="280">
        <v>3099</v>
      </c>
      <c r="L49" s="280">
        <v>2955.15</v>
      </c>
      <c r="M49" s="280">
        <v>0.19492999999999999</v>
      </c>
      <c r="N49" s="1"/>
      <c r="O49" s="1"/>
    </row>
    <row r="50" spans="1:15" ht="12.75" customHeight="1">
      <c r="A50" s="30">
        <v>40</v>
      </c>
      <c r="B50" s="290" t="s">
        <v>303</v>
      </c>
      <c r="C50" s="280">
        <v>1752.7</v>
      </c>
      <c r="D50" s="281">
        <v>1757.8999999999999</v>
      </c>
      <c r="E50" s="281">
        <v>1743.7999999999997</v>
      </c>
      <c r="F50" s="281">
        <v>1734.8999999999999</v>
      </c>
      <c r="G50" s="281">
        <v>1720.7999999999997</v>
      </c>
      <c r="H50" s="281">
        <v>1766.7999999999997</v>
      </c>
      <c r="I50" s="281">
        <v>1780.8999999999996</v>
      </c>
      <c r="J50" s="281">
        <v>1789.7999999999997</v>
      </c>
      <c r="K50" s="280">
        <v>1772</v>
      </c>
      <c r="L50" s="280">
        <v>1749</v>
      </c>
      <c r="M50" s="280">
        <v>1.1622300000000001</v>
      </c>
      <c r="N50" s="1"/>
      <c r="O50" s="1"/>
    </row>
    <row r="51" spans="1:15" ht="12.75" customHeight="1">
      <c r="A51" s="30">
        <v>41</v>
      </c>
      <c r="B51" s="290" t="s">
        <v>304</v>
      </c>
      <c r="C51" s="280">
        <v>8659.65</v>
      </c>
      <c r="D51" s="281">
        <v>8542.7499999999982</v>
      </c>
      <c r="E51" s="281">
        <v>8261.9499999999971</v>
      </c>
      <c r="F51" s="281">
        <v>7864.2499999999991</v>
      </c>
      <c r="G51" s="281">
        <v>7583.449999999998</v>
      </c>
      <c r="H51" s="281">
        <v>8940.4499999999971</v>
      </c>
      <c r="I51" s="281">
        <v>9221.2499999999964</v>
      </c>
      <c r="J51" s="281">
        <v>9618.9499999999953</v>
      </c>
      <c r="K51" s="280">
        <v>8823.5499999999993</v>
      </c>
      <c r="L51" s="280">
        <v>8145.05</v>
      </c>
      <c r="M51" s="280">
        <v>3.30247</v>
      </c>
      <c r="N51" s="1"/>
      <c r="O51" s="1"/>
    </row>
    <row r="52" spans="1:15" ht="12.75" customHeight="1">
      <c r="A52" s="30">
        <v>42</v>
      </c>
      <c r="B52" s="290" t="s">
        <v>60</v>
      </c>
      <c r="C52" s="280">
        <v>550.95000000000005</v>
      </c>
      <c r="D52" s="281">
        <v>553.66666666666663</v>
      </c>
      <c r="E52" s="281">
        <v>545.33333333333326</v>
      </c>
      <c r="F52" s="281">
        <v>539.71666666666658</v>
      </c>
      <c r="G52" s="281">
        <v>531.38333333333321</v>
      </c>
      <c r="H52" s="281">
        <v>559.2833333333333</v>
      </c>
      <c r="I52" s="281">
        <v>567.61666666666656</v>
      </c>
      <c r="J52" s="281">
        <v>573.23333333333335</v>
      </c>
      <c r="K52" s="280">
        <v>562</v>
      </c>
      <c r="L52" s="280">
        <v>548.04999999999995</v>
      </c>
      <c r="M52" s="280">
        <v>5.93764</v>
      </c>
      <c r="N52" s="1"/>
      <c r="O52" s="1"/>
    </row>
    <row r="53" spans="1:15" ht="12.75" customHeight="1">
      <c r="A53" s="30">
        <v>43</v>
      </c>
      <c r="B53" s="290" t="s">
        <v>305</v>
      </c>
      <c r="C53" s="280">
        <v>452.7</v>
      </c>
      <c r="D53" s="281">
        <v>452.26666666666671</v>
      </c>
      <c r="E53" s="281">
        <v>449.53333333333342</v>
      </c>
      <c r="F53" s="281">
        <v>446.36666666666673</v>
      </c>
      <c r="G53" s="281">
        <v>443.63333333333344</v>
      </c>
      <c r="H53" s="281">
        <v>455.43333333333339</v>
      </c>
      <c r="I53" s="281">
        <v>458.16666666666663</v>
      </c>
      <c r="J53" s="281">
        <v>461.33333333333337</v>
      </c>
      <c r="K53" s="280">
        <v>455</v>
      </c>
      <c r="L53" s="280">
        <v>449.1</v>
      </c>
      <c r="M53" s="280">
        <v>0.87604000000000004</v>
      </c>
      <c r="N53" s="1"/>
      <c r="O53" s="1"/>
    </row>
    <row r="54" spans="1:15" ht="12.75" customHeight="1">
      <c r="A54" s="30">
        <v>44</v>
      </c>
      <c r="B54" s="290" t="s">
        <v>243</v>
      </c>
      <c r="C54" s="280">
        <v>3963.4</v>
      </c>
      <c r="D54" s="281">
        <v>3997.1</v>
      </c>
      <c r="E54" s="281">
        <v>3916.2999999999997</v>
      </c>
      <c r="F54" s="281">
        <v>3869.2</v>
      </c>
      <c r="G54" s="281">
        <v>3788.3999999999996</v>
      </c>
      <c r="H54" s="281">
        <v>4044.2</v>
      </c>
      <c r="I54" s="281">
        <v>4125</v>
      </c>
      <c r="J54" s="281">
        <v>4172.1000000000004</v>
      </c>
      <c r="K54" s="280">
        <v>4077.9</v>
      </c>
      <c r="L54" s="280">
        <v>3950</v>
      </c>
      <c r="M54" s="280">
        <v>4.57904</v>
      </c>
      <c r="N54" s="1"/>
      <c r="O54" s="1"/>
    </row>
    <row r="55" spans="1:15" ht="12.75" customHeight="1">
      <c r="A55" s="30">
        <v>45</v>
      </c>
      <c r="B55" s="290" t="s">
        <v>61</v>
      </c>
      <c r="C55" s="280">
        <v>730.75</v>
      </c>
      <c r="D55" s="281">
        <v>726.94999999999993</v>
      </c>
      <c r="E55" s="281">
        <v>718.89999999999986</v>
      </c>
      <c r="F55" s="281">
        <v>707.05</v>
      </c>
      <c r="G55" s="281">
        <v>698.99999999999989</v>
      </c>
      <c r="H55" s="281">
        <v>738.79999999999984</v>
      </c>
      <c r="I55" s="281">
        <v>746.8499999999998</v>
      </c>
      <c r="J55" s="281">
        <v>758.69999999999982</v>
      </c>
      <c r="K55" s="280">
        <v>735</v>
      </c>
      <c r="L55" s="280">
        <v>715.1</v>
      </c>
      <c r="M55" s="280">
        <v>97.134900000000002</v>
      </c>
      <c r="N55" s="1"/>
      <c r="O55" s="1"/>
    </row>
    <row r="56" spans="1:15" ht="12.75" customHeight="1">
      <c r="A56" s="30">
        <v>46</v>
      </c>
      <c r="B56" s="290" t="s">
        <v>306</v>
      </c>
      <c r="C56" s="280">
        <v>2682.55</v>
      </c>
      <c r="D56" s="281">
        <v>2712.0166666666669</v>
      </c>
      <c r="E56" s="281">
        <v>2645.5333333333338</v>
      </c>
      <c r="F56" s="281">
        <v>2608.5166666666669</v>
      </c>
      <c r="G56" s="281">
        <v>2542.0333333333338</v>
      </c>
      <c r="H56" s="281">
        <v>2749.0333333333338</v>
      </c>
      <c r="I56" s="281">
        <v>2815.5166666666664</v>
      </c>
      <c r="J56" s="281">
        <v>2852.5333333333338</v>
      </c>
      <c r="K56" s="280">
        <v>2778.5</v>
      </c>
      <c r="L56" s="280">
        <v>2675</v>
      </c>
      <c r="M56" s="280">
        <v>0.50222</v>
      </c>
      <c r="N56" s="1"/>
      <c r="O56" s="1"/>
    </row>
    <row r="57" spans="1:15" ht="12.75" customHeight="1">
      <c r="A57" s="30">
        <v>47</v>
      </c>
      <c r="B57" s="290" t="s">
        <v>307</v>
      </c>
      <c r="C57" s="280">
        <v>675.6</v>
      </c>
      <c r="D57" s="281">
        <v>678.00000000000011</v>
      </c>
      <c r="E57" s="281">
        <v>669.05000000000018</v>
      </c>
      <c r="F57" s="281">
        <v>662.50000000000011</v>
      </c>
      <c r="G57" s="281">
        <v>653.55000000000018</v>
      </c>
      <c r="H57" s="281">
        <v>684.55000000000018</v>
      </c>
      <c r="I57" s="281">
        <v>693.50000000000023</v>
      </c>
      <c r="J57" s="281">
        <v>700.05000000000018</v>
      </c>
      <c r="K57" s="280">
        <v>686.95</v>
      </c>
      <c r="L57" s="280">
        <v>671.45</v>
      </c>
      <c r="M57" s="280">
        <v>7.7498899999999997</v>
      </c>
      <c r="N57" s="1"/>
      <c r="O57" s="1"/>
    </row>
    <row r="58" spans="1:15" ht="12.75" customHeight="1">
      <c r="A58" s="30">
        <v>48</v>
      </c>
      <c r="B58" s="290" t="s">
        <v>62</v>
      </c>
      <c r="C58" s="280">
        <v>4054.5</v>
      </c>
      <c r="D58" s="281">
        <v>4063.5833333333335</v>
      </c>
      <c r="E58" s="281">
        <v>4036.166666666667</v>
      </c>
      <c r="F58" s="281">
        <v>4017.8333333333335</v>
      </c>
      <c r="G58" s="281">
        <v>3990.416666666667</v>
      </c>
      <c r="H58" s="281">
        <v>4081.916666666667</v>
      </c>
      <c r="I58" s="281">
        <v>4109.3333333333339</v>
      </c>
      <c r="J58" s="281">
        <v>4127.666666666667</v>
      </c>
      <c r="K58" s="280">
        <v>4091</v>
      </c>
      <c r="L58" s="280">
        <v>4045.25</v>
      </c>
      <c r="M58" s="280">
        <v>2.8029099999999998</v>
      </c>
      <c r="N58" s="1"/>
      <c r="O58" s="1"/>
    </row>
    <row r="59" spans="1:15" ht="12" customHeight="1">
      <c r="A59" s="30">
        <v>49</v>
      </c>
      <c r="B59" s="290" t="s">
        <v>308</v>
      </c>
      <c r="C59" s="280">
        <v>1153.5999999999999</v>
      </c>
      <c r="D59" s="281">
        <v>1145.1333333333332</v>
      </c>
      <c r="E59" s="281">
        <v>1133.6666666666665</v>
      </c>
      <c r="F59" s="281">
        <v>1113.7333333333333</v>
      </c>
      <c r="G59" s="281">
        <v>1102.2666666666667</v>
      </c>
      <c r="H59" s="281">
        <v>1165.0666666666664</v>
      </c>
      <c r="I59" s="281">
        <v>1176.5333333333331</v>
      </c>
      <c r="J59" s="281">
        <v>1196.4666666666662</v>
      </c>
      <c r="K59" s="280">
        <v>1156.5999999999999</v>
      </c>
      <c r="L59" s="280">
        <v>1125.2</v>
      </c>
      <c r="M59" s="280">
        <v>0.81910000000000005</v>
      </c>
      <c r="N59" s="1"/>
      <c r="O59" s="1"/>
    </row>
    <row r="60" spans="1:15" ht="12.75" customHeight="1">
      <c r="A60" s="30">
        <v>50</v>
      </c>
      <c r="B60" s="290" t="s">
        <v>65</v>
      </c>
      <c r="C60" s="280">
        <v>6258.25</v>
      </c>
      <c r="D60" s="281">
        <v>6266.9833333333336</v>
      </c>
      <c r="E60" s="281">
        <v>6208.9666666666672</v>
      </c>
      <c r="F60" s="281">
        <v>6159.6833333333334</v>
      </c>
      <c r="G60" s="281">
        <v>6101.666666666667</v>
      </c>
      <c r="H60" s="281">
        <v>6316.2666666666673</v>
      </c>
      <c r="I60" s="281">
        <v>6374.2833333333338</v>
      </c>
      <c r="J60" s="281">
        <v>6423.5666666666675</v>
      </c>
      <c r="K60" s="280">
        <v>6325</v>
      </c>
      <c r="L60" s="280">
        <v>6217.7</v>
      </c>
      <c r="M60" s="280">
        <v>9.5329499999999996</v>
      </c>
      <c r="N60" s="1"/>
      <c r="O60" s="1"/>
    </row>
    <row r="61" spans="1:15" ht="12.75" customHeight="1">
      <c r="A61" s="30">
        <v>51</v>
      </c>
      <c r="B61" s="290" t="s">
        <v>64</v>
      </c>
      <c r="C61" s="280">
        <v>12754.25</v>
      </c>
      <c r="D61" s="281">
        <v>12758.983333333332</v>
      </c>
      <c r="E61" s="281">
        <v>12652.966666666664</v>
      </c>
      <c r="F61" s="281">
        <v>12551.683333333332</v>
      </c>
      <c r="G61" s="281">
        <v>12445.666666666664</v>
      </c>
      <c r="H61" s="281">
        <v>12860.266666666663</v>
      </c>
      <c r="I61" s="281">
        <v>12966.283333333329</v>
      </c>
      <c r="J61" s="281">
        <v>13067.566666666662</v>
      </c>
      <c r="K61" s="280">
        <v>12865</v>
      </c>
      <c r="L61" s="280">
        <v>12657.7</v>
      </c>
      <c r="M61" s="280">
        <v>3.0242200000000001</v>
      </c>
      <c r="N61" s="1"/>
      <c r="O61" s="1"/>
    </row>
    <row r="62" spans="1:15" ht="12.75" customHeight="1">
      <c r="A62" s="30">
        <v>52</v>
      </c>
      <c r="B62" s="290" t="s">
        <v>244</v>
      </c>
      <c r="C62" s="280">
        <v>4825.75</v>
      </c>
      <c r="D62" s="281">
        <v>4833.8833333333332</v>
      </c>
      <c r="E62" s="281">
        <v>4793.8666666666668</v>
      </c>
      <c r="F62" s="281">
        <v>4761.9833333333336</v>
      </c>
      <c r="G62" s="281">
        <v>4721.9666666666672</v>
      </c>
      <c r="H62" s="281">
        <v>4865.7666666666664</v>
      </c>
      <c r="I62" s="281">
        <v>4905.7833333333328</v>
      </c>
      <c r="J62" s="281">
        <v>4937.6666666666661</v>
      </c>
      <c r="K62" s="280">
        <v>4873.8999999999996</v>
      </c>
      <c r="L62" s="280">
        <v>4802</v>
      </c>
      <c r="M62" s="280">
        <v>0.13216</v>
      </c>
      <c r="N62" s="1"/>
      <c r="O62" s="1"/>
    </row>
    <row r="63" spans="1:15" ht="12.75" customHeight="1">
      <c r="A63" s="30">
        <v>53</v>
      </c>
      <c r="B63" s="290" t="s">
        <v>309</v>
      </c>
      <c r="C63" s="280">
        <v>3319.6</v>
      </c>
      <c r="D63" s="281">
        <v>3264.0166666666664</v>
      </c>
      <c r="E63" s="281">
        <v>3194.0333333333328</v>
      </c>
      <c r="F63" s="281">
        <v>3068.4666666666662</v>
      </c>
      <c r="G63" s="281">
        <v>2998.4833333333327</v>
      </c>
      <c r="H63" s="281">
        <v>3389.583333333333</v>
      </c>
      <c r="I63" s="281">
        <v>3459.5666666666666</v>
      </c>
      <c r="J63" s="281">
        <v>3585.1333333333332</v>
      </c>
      <c r="K63" s="280">
        <v>3334</v>
      </c>
      <c r="L63" s="280">
        <v>3138.45</v>
      </c>
      <c r="M63" s="280">
        <v>4.0322199999999997</v>
      </c>
      <c r="N63" s="1"/>
      <c r="O63" s="1"/>
    </row>
    <row r="64" spans="1:15" ht="12.75" customHeight="1">
      <c r="A64" s="30">
        <v>54</v>
      </c>
      <c r="B64" s="290" t="s">
        <v>66</v>
      </c>
      <c r="C64" s="280">
        <v>2271.4</v>
      </c>
      <c r="D64" s="281">
        <v>2269.1</v>
      </c>
      <c r="E64" s="281">
        <v>2243.1999999999998</v>
      </c>
      <c r="F64" s="281">
        <v>2215</v>
      </c>
      <c r="G64" s="281">
        <v>2189.1</v>
      </c>
      <c r="H64" s="281">
        <v>2297.2999999999997</v>
      </c>
      <c r="I64" s="281">
        <v>2323.2000000000003</v>
      </c>
      <c r="J64" s="281">
        <v>2351.3999999999996</v>
      </c>
      <c r="K64" s="280">
        <v>2295</v>
      </c>
      <c r="L64" s="280">
        <v>2240.9</v>
      </c>
      <c r="M64" s="280">
        <v>3.34395</v>
      </c>
      <c r="N64" s="1"/>
      <c r="O64" s="1"/>
    </row>
    <row r="65" spans="1:15" ht="12.75" customHeight="1">
      <c r="A65" s="30">
        <v>55</v>
      </c>
      <c r="B65" s="290" t="s">
        <v>310</v>
      </c>
      <c r="C65" s="280">
        <v>381.15</v>
      </c>
      <c r="D65" s="281">
        <v>382.16666666666669</v>
      </c>
      <c r="E65" s="281">
        <v>375.58333333333337</v>
      </c>
      <c r="F65" s="281">
        <v>370.01666666666671</v>
      </c>
      <c r="G65" s="281">
        <v>363.43333333333339</v>
      </c>
      <c r="H65" s="281">
        <v>387.73333333333335</v>
      </c>
      <c r="I65" s="281">
        <v>394.31666666666672</v>
      </c>
      <c r="J65" s="281">
        <v>399.88333333333333</v>
      </c>
      <c r="K65" s="280">
        <v>388.75</v>
      </c>
      <c r="L65" s="280">
        <v>376.6</v>
      </c>
      <c r="M65" s="280">
        <v>20.327089999999998</v>
      </c>
      <c r="N65" s="1"/>
      <c r="O65" s="1"/>
    </row>
    <row r="66" spans="1:15" ht="12.75" customHeight="1">
      <c r="A66" s="30">
        <v>56</v>
      </c>
      <c r="B66" s="290" t="s">
        <v>67</v>
      </c>
      <c r="C66" s="280">
        <v>286</v>
      </c>
      <c r="D66" s="281">
        <v>286.21666666666664</v>
      </c>
      <c r="E66" s="281">
        <v>281.63333333333327</v>
      </c>
      <c r="F66" s="281">
        <v>277.26666666666665</v>
      </c>
      <c r="G66" s="281">
        <v>272.68333333333328</v>
      </c>
      <c r="H66" s="281">
        <v>290.58333333333326</v>
      </c>
      <c r="I66" s="281">
        <v>295.16666666666663</v>
      </c>
      <c r="J66" s="281">
        <v>299.53333333333325</v>
      </c>
      <c r="K66" s="280">
        <v>290.8</v>
      </c>
      <c r="L66" s="280">
        <v>281.85000000000002</v>
      </c>
      <c r="M66" s="280">
        <v>100.21702000000001</v>
      </c>
      <c r="N66" s="1"/>
      <c r="O66" s="1"/>
    </row>
    <row r="67" spans="1:15" ht="12.75" customHeight="1">
      <c r="A67" s="30">
        <v>57</v>
      </c>
      <c r="B67" s="290" t="s">
        <v>68</v>
      </c>
      <c r="C67" s="280">
        <v>116.1</v>
      </c>
      <c r="D67" s="281">
        <v>115.40000000000002</v>
      </c>
      <c r="E67" s="281">
        <v>114.35000000000004</v>
      </c>
      <c r="F67" s="281">
        <v>112.60000000000002</v>
      </c>
      <c r="G67" s="281">
        <v>111.55000000000004</v>
      </c>
      <c r="H67" s="281">
        <v>117.15000000000003</v>
      </c>
      <c r="I67" s="281">
        <v>118.20000000000002</v>
      </c>
      <c r="J67" s="281">
        <v>119.95000000000003</v>
      </c>
      <c r="K67" s="280">
        <v>116.45</v>
      </c>
      <c r="L67" s="280">
        <v>113.65</v>
      </c>
      <c r="M67" s="280">
        <v>324.83787000000001</v>
      </c>
      <c r="N67" s="1"/>
      <c r="O67" s="1"/>
    </row>
    <row r="68" spans="1:15" ht="12.75" customHeight="1">
      <c r="A68" s="30">
        <v>58</v>
      </c>
      <c r="B68" s="290" t="s">
        <v>245</v>
      </c>
      <c r="C68" s="280">
        <v>49.05</v>
      </c>
      <c r="D68" s="281">
        <v>49.216666666666661</v>
      </c>
      <c r="E68" s="281">
        <v>48.533333333333324</v>
      </c>
      <c r="F68" s="281">
        <v>48.016666666666666</v>
      </c>
      <c r="G68" s="281">
        <v>47.333333333333329</v>
      </c>
      <c r="H68" s="281">
        <v>49.73333333333332</v>
      </c>
      <c r="I68" s="281">
        <v>50.416666666666657</v>
      </c>
      <c r="J68" s="281">
        <v>50.933333333333316</v>
      </c>
      <c r="K68" s="280">
        <v>49.9</v>
      </c>
      <c r="L68" s="280">
        <v>48.7</v>
      </c>
      <c r="M68" s="280">
        <v>27.483170000000001</v>
      </c>
      <c r="N68" s="1"/>
      <c r="O68" s="1"/>
    </row>
    <row r="69" spans="1:15" ht="12.75" customHeight="1">
      <c r="A69" s="30">
        <v>59</v>
      </c>
      <c r="B69" s="290" t="s">
        <v>311</v>
      </c>
      <c r="C69" s="280">
        <v>17.2</v>
      </c>
      <c r="D69" s="281">
        <v>17.333333333333332</v>
      </c>
      <c r="E69" s="281">
        <v>17.016666666666666</v>
      </c>
      <c r="F69" s="281">
        <v>16.833333333333332</v>
      </c>
      <c r="G69" s="281">
        <v>16.516666666666666</v>
      </c>
      <c r="H69" s="281">
        <v>17.516666666666666</v>
      </c>
      <c r="I69" s="281">
        <v>17.833333333333336</v>
      </c>
      <c r="J69" s="281">
        <v>18.016666666666666</v>
      </c>
      <c r="K69" s="280">
        <v>17.649999999999999</v>
      </c>
      <c r="L69" s="280">
        <v>17.149999999999999</v>
      </c>
      <c r="M69" s="280">
        <v>27.611440000000002</v>
      </c>
      <c r="N69" s="1"/>
      <c r="O69" s="1"/>
    </row>
    <row r="70" spans="1:15" ht="12.75" customHeight="1">
      <c r="A70" s="30">
        <v>60</v>
      </c>
      <c r="B70" s="290" t="s">
        <v>69</v>
      </c>
      <c r="C70" s="280">
        <v>1825.9</v>
      </c>
      <c r="D70" s="281">
        <v>1836.9333333333334</v>
      </c>
      <c r="E70" s="281">
        <v>1809.1166666666668</v>
      </c>
      <c r="F70" s="281">
        <v>1792.3333333333335</v>
      </c>
      <c r="G70" s="281">
        <v>1764.5166666666669</v>
      </c>
      <c r="H70" s="281">
        <v>1853.7166666666667</v>
      </c>
      <c r="I70" s="281">
        <v>1881.5333333333333</v>
      </c>
      <c r="J70" s="281">
        <v>1898.3166666666666</v>
      </c>
      <c r="K70" s="280">
        <v>1864.75</v>
      </c>
      <c r="L70" s="280">
        <v>1820.15</v>
      </c>
      <c r="M70" s="280">
        <v>4.1368799999999997</v>
      </c>
      <c r="N70" s="1"/>
      <c r="O70" s="1"/>
    </row>
    <row r="71" spans="1:15" ht="12.75" customHeight="1">
      <c r="A71" s="30">
        <v>61</v>
      </c>
      <c r="B71" s="290" t="s">
        <v>312</v>
      </c>
      <c r="C71" s="280">
        <v>5309.3</v>
      </c>
      <c r="D71" s="281">
        <v>5282.55</v>
      </c>
      <c r="E71" s="281">
        <v>5235.05</v>
      </c>
      <c r="F71" s="281">
        <v>5160.8</v>
      </c>
      <c r="G71" s="281">
        <v>5113.3</v>
      </c>
      <c r="H71" s="281">
        <v>5356.8</v>
      </c>
      <c r="I71" s="281">
        <v>5404.3</v>
      </c>
      <c r="J71" s="281">
        <v>5478.55</v>
      </c>
      <c r="K71" s="280">
        <v>5330.05</v>
      </c>
      <c r="L71" s="280">
        <v>5208.3</v>
      </c>
      <c r="M71" s="280">
        <v>0.14546999999999999</v>
      </c>
      <c r="N71" s="1"/>
      <c r="O71" s="1"/>
    </row>
    <row r="72" spans="1:15" ht="12.75" customHeight="1">
      <c r="A72" s="30">
        <v>62</v>
      </c>
      <c r="B72" s="290" t="s">
        <v>72</v>
      </c>
      <c r="C72" s="280">
        <v>589.4</v>
      </c>
      <c r="D72" s="281">
        <v>590.94999999999993</v>
      </c>
      <c r="E72" s="281">
        <v>583.09999999999991</v>
      </c>
      <c r="F72" s="281">
        <v>576.79999999999995</v>
      </c>
      <c r="G72" s="281">
        <v>568.94999999999993</v>
      </c>
      <c r="H72" s="281">
        <v>597.24999999999989</v>
      </c>
      <c r="I72" s="281">
        <v>605.1</v>
      </c>
      <c r="J72" s="281">
        <v>611.39999999999986</v>
      </c>
      <c r="K72" s="280">
        <v>598.79999999999995</v>
      </c>
      <c r="L72" s="280">
        <v>584.65</v>
      </c>
      <c r="M72" s="280">
        <v>11.03336</v>
      </c>
      <c r="N72" s="1"/>
      <c r="O72" s="1"/>
    </row>
    <row r="73" spans="1:15" ht="12.75" customHeight="1">
      <c r="A73" s="30">
        <v>63</v>
      </c>
      <c r="B73" s="290" t="s">
        <v>313</v>
      </c>
      <c r="C73" s="280">
        <v>721.45</v>
      </c>
      <c r="D73" s="281">
        <v>725.93333333333339</v>
      </c>
      <c r="E73" s="281">
        <v>714.11666666666679</v>
      </c>
      <c r="F73" s="281">
        <v>706.78333333333342</v>
      </c>
      <c r="G73" s="281">
        <v>694.96666666666681</v>
      </c>
      <c r="H73" s="281">
        <v>733.26666666666677</v>
      </c>
      <c r="I73" s="281">
        <v>745.08333333333337</v>
      </c>
      <c r="J73" s="281">
        <v>752.41666666666674</v>
      </c>
      <c r="K73" s="280">
        <v>737.75</v>
      </c>
      <c r="L73" s="280">
        <v>718.6</v>
      </c>
      <c r="M73" s="280">
        <v>4.6269999999999998</v>
      </c>
      <c r="N73" s="1"/>
      <c r="O73" s="1"/>
    </row>
    <row r="74" spans="1:15" ht="12.75" customHeight="1">
      <c r="A74" s="30">
        <v>64</v>
      </c>
      <c r="B74" s="290" t="s">
        <v>71</v>
      </c>
      <c r="C74" s="280">
        <v>266.8</v>
      </c>
      <c r="D74" s="281">
        <v>267.43333333333334</v>
      </c>
      <c r="E74" s="281">
        <v>264.76666666666665</v>
      </c>
      <c r="F74" s="281">
        <v>262.73333333333329</v>
      </c>
      <c r="G74" s="281">
        <v>260.06666666666661</v>
      </c>
      <c r="H74" s="281">
        <v>269.4666666666667</v>
      </c>
      <c r="I74" s="281">
        <v>272.13333333333333</v>
      </c>
      <c r="J74" s="281">
        <v>274.16666666666674</v>
      </c>
      <c r="K74" s="280">
        <v>270.10000000000002</v>
      </c>
      <c r="L74" s="280">
        <v>265.39999999999998</v>
      </c>
      <c r="M74" s="280">
        <v>96.418469999999999</v>
      </c>
      <c r="N74" s="1"/>
      <c r="O74" s="1"/>
    </row>
    <row r="75" spans="1:15" ht="12.75" customHeight="1">
      <c r="A75" s="30">
        <v>65</v>
      </c>
      <c r="B75" s="290" t="s">
        <v>73</v>
      </c>
      <c r="C75" s="280">
        <v>706.6</v>
      </c>
      <c r="D75" s="281">
        <v>704.16666666666663</v>
      </c>
      <c r="E75" s="281">
        <v>693.43333333333328</v>
      </c>
      <c r="F75" s="281">
        <v>680.26666666666665</v>
      </c>
      <c r="G75" s="281">
        <v>669.5333333333333</v>
      </c>
      <c r="H75" s="281">
        <v>717.33333333333326</v>
      </c>
      <c r="I75" s="281">
        <v>728.06666666666661</v>
      </c>
      <c r="J75" s="281">
        <v>741.23333333333323</v>
      </c>
      <c r="K75" s="280">
        <v>714.9</v>
      </c>
      <c r="L75" s="280">
        <v>691</v>
      </c>
      <c r="M75" s="280">
        <v>41.688160000000003</v>
      </c>
      <c r="N75" s="1"/>
      <c r="O75" s="1"/>
    </row>
    <row r="76" spans="1:15" ht="12.75" customHeight="1">
      <c r="A76" s="30">
        <v>66</v>
      </c>
      <c r="B76" s="290" t="s">
        <v>76</v>
      </c>
      <c r="C76" s="280">
        <v>53.05</v>
      </c>
      <c r="D76" s="281">
        <v>53.066666666666663</v>
      </c>
      <c r="E76" s="281">
        <v>52.183333333333323</v>
      </c>
      <c r="F76" s="281">
        <v>51.316666666666663</v>
      </c>
      <c r="G76" s="281">
        <v>50.433333333333323</v>
      </c>
      <c r="H76" s="281">
        <v>53.933333333333323</v>
      </c>
      <c r="I76" s="281">
        <v>54.816666666666663</v>
      </c>
      <c r="J76" s="281">
        <v>55.683333333333323</v>
      </c>
      <c r="K76" s="280">
        <v>53.95</v>
      </c>
      <c r="L76" s="280">
        <v>52.2</v>
      </c>
      <c r="M76" s="280">
        <v>231.74430000000001</v>
      </c>
      <c r="N76" s="1"/>
      <c r="O76" s="1"/>
    </row>
    <row r="77" spans="1:15" ht="12.75" customHeight="1">
      <c r="A77" s="30">
        <v>67</v>
      </c>
      <c r="B77" s="290" t="s">
        <v>80</v>
      </c>
      <c r="C77" s="280">
        <v>320.3</v>
      </c>
      <c r="D77" s="281">
        <v>321.41666666666669</v>
      </c>
      <c r="E77" s="281">
        <v>317.43333333333339</v>
      </c>
      <c r="F77" s="281">
        <v>314.56666666666672</v>
      </c>
      <c r="G77" s="281">
        <v>310.58333333333343</v>
      </c>
      <c r="H77" s="281">
        <v>324.28333333333336</v>
      </c>
      <c r="I77" s="281">
        <v>328.26666666666659</v>
      </c>
      <c r="J77" s="281">
        <v>331.13333333333333</v>
      </c>
      <c r="K77" s="280">
        <v>325.39999999999998</v>
      </c>
      <c r="L77" s="280">
        <v>318.55</v>
      </c>
      <c r="M77" s="280">
        <v>31.465890000000002</v>
      </c>
      <c r="N77" s="1"/>
      <c r="O77" s="1"/>
    </row>
    <row r="78" spans="1:15" ht="12.75" customHeight="1">
      <c r="A78" s="30">
        <v>68</v>
      </c>
      <c r="B78" s="290" t="s">
        <v>75</v>
      </c>
      <c r="C78" s="280">
        <v>678.85</v>
      </c>
      <c r="D78" s="281">
        <v>678.65</v>
      </c>
      <c r="E78" s="281">
        <v>675.4</v>
      </c>
      <c r="F78" s="281">
        <v>671.95</v>
      </c>
      <c r="G78" s="281">
        <v>668.7</v>
      </c>
      <c r="H78" s="281">
        <v>682.09999999999991</v>
      </c>
      <c r="I78" s="281">
        <v>685.34999999999991</v>
      </c>
      <c r="J78" s="281">
        <v>688.79999999999984</v>
      </c>
      <c r="K78" s="280">
        <v>681.9</v>
      </c>
      <c r="L78" s="280">
        <v>675.2</v>
      </c>
      <c r="M78" s="280">
        <v>24.152200000000001</v>
      </c>
      <c r="N78" s="1"/>
      <c r="O78" s="1"/>
    </row>
    <row r="79" spans="1:15" ht="12.75" customHeight="1">
      <c r="A79" s="30">
        <v>69</v>
      </c>
      <c r="B79" s="290" t="s">
        <v>77</v>
      </c>
      <c r="C79" s="280">
        <v>327.55</v>
      </c>
      <c r="D79" s="281">
        <v>328.50000000000006</v>
      </c>
      <c r="E79" s="281">
        <v>325.15000000000009</v>
      </c>
      <c r="F79" s="281">
        <v>322.75000000000006</v>
      </c>
      <c r="G79" s="281">
        <v>319.40000000000009</v>
      </c>
      <c r="H79" s="281">
        <v>330.90000000000009</v>
      </c>
      <c r="I79" s="281">
        <v>334.25000000000011</v>
      </c>
      <c r="J79" s="281">
        <v>336.65000000000009</v>
      </c>
      <c r="K79" s="280">
        <v>331.85</v>
      </c>
      <c r="L79" s="280">
        <v>326.10000000000002</v>
      </c>
      <c r="M79" s="280">
        <v>23.784600000000001</v>
      </c>
      <c r="N79" s="1"/>
      <c r="O79" s="1"/>
    </row>
    <row r="80" spans="1:15" ht="12.75" customHeight="1">
      <c r="A80" s="30">
        <v>70</v>
      </c>
      <c r="B80" s="290" t="s">
        <v>314</v>
      </c>
      <c r="C80" s="280">
        <v>977.55</v>
      </c>
      <c r="D80" s="281">
        <v>966.4</v>
      </c>
      <c r="E80" s="281">
        <v>938.8</v>
      </c>
      <c r="F80" s="281">
        <v>900.05</v>
      </c>
      <c r="G80" s="281">
        <v>872.44999999999993</v>
      </c>
      <c r="H80" s="281">
        <v>1005.15</v>
      </c>
      <c r="I80" s="281">
        <v>1032.75</v>
      </c>
      <c r="J80" s="281">
        <v>1071.5</v>
      </c>
      <c r="K80" s="280">
        <v>994</v>
      </c>
      <c r="L80" s="280">
        <v>927.65</v>
      </c>
      <c r="M80" s="280">
        <v>2.5793599999999999</v>
      </c>
      <c r="N80" s="1"/>
      <c r="O80" s="1"/>
    </row>
    <row r="81" spans="1:15" ht="12.75" customHeight="1">
      <c r="A81" s="30">
        <v>71</v>
      </c>
      <c r="B81" s="290" t="s">
        <v>315</v>
      </c>
      <c r="C81" s="280">
        <v>333.5</v>
      </c>
      <c r="D81" s="281">
        <v>336.25</v>
      </c>
      <c r="E81" s="281">
        <v>329</v>
      </c>
      <c r="F81" s="281">
        <v>324.5</v>
      </c>
      <c r="G81" s="281">
        <v>317.25</v>
      </c>
      <c r="H81" s="281">
        <v>340.75</v>
      </c>
      <c r="I81" s="281">
        <v>348</v>
      </c>
      <c r="J81" s="281">
        <v>352.5</v>
      </c>
      <c r="K81" s="280">
        <v>343.5</v>
      </c>
      <c r="L81" s="280">
        <v>331.75</v>
      </c>
      <c r="M81" s="280">
        <v>15.454219999999999</v>
      </c>
      <c r="N81" s="1"/>
      <c r="O81" s="1"/>
    </row>
    <row r="82" spans="1:15" ht="12.75" customHeight="1">
      <c r="A82" s="30">
        <v>72</v>
      </c>
      <c r="B82" s="290" t="s">
        <v>316</v>
      </c>
      <c r="C82" s="280">
        <v>8372.0499999999993</v>
      </c>
      <c r="D82" s="281">
        <v>8328.4166666666661</v>
      </c>
      <c r="E82" s="281">
        <v>8257.8333333333321</v>
      </c>
      <c r="F82" s="281">
        <v>8143.6166666666668</v>
      </c>
      <c r="G82" s="281">
        <v>8073.0333333333328</v>
      </c>
      <c r="H82" s="281">
        <v>8442.6333333333314</v>
      </c>
      <c r="I82" s="281">
        <v>8513.2166666666635</v>
      </c>
      <c r="J82" s="281">
        <v>8627.4333333333307</v>
      </c>
      <c r="K82" s="280">
        <v>8399</v>
      </c>
      <c r="L82" s="280">
        <v>8214.2000000000007</v>
      </c>
      <c r="M82" s="280">
        <v>0.15594</v>
      </c>
      <c r="N82" s="1"/>
      <c r="O82" s="1"/>
    </row>
    <row r="83" spans="1:15" ht="12.75" customHeight="1">
      <c r="A83" s="30">
        <v>73</v>
      </c>
      <c r="B83" s="290" t="s">
        <v>317</v>
      </c>
      <c r="C83" s="280">
        <v>999.7</v>
      </c>
      <c r="D83" s="281">
        <v>1006.6333333333333</v>
      </c>
      <c r="E83" s="281">
        <v>989.41666666666663</v>
      </c>
      <c r="F83" s="281">
        <v>979.13333333333333</v>
      </c>
      <c r="G83" s="281">
        <v>961.91666666666663</v>
      </c>
      <c r="H83" s="281">
        <v>1016.9166666666666</v>
      </c>
      <c r="I83" s="281">
        <v>1034.1333333333332</v>
      </c>
      <c r="J83" s="281">
        <v>1044.4166666666665</v>
      </c>
      <c r="K83" s="280">
        <v>1023.85</v>
      </c>
      <c r="L83" s="280">
        <v>996.35</v>
      </c>
      <c r="M83" s="280">
        <v>0.39207999999999998</v>
      </c>
      <c r="N83" s="1"/>
      <c r="O83" s="1"/>
    </row>
    <row r="84" spans="1:15" ht="12.75" customHeight="1">
      <c r="A84" s="30">
        <v>74</v>
      </c>
      <c r="B84" s="290" t="s">
        <v>246</v>
      </c>
      <c r="C84" s="280">
        <v>945.45</v>
      </c>
      <c r="D84" s="281">
        <v>948.11666666666667</v>
      </c>
      <c r="E84" s="281">
        <v>935.33333333333337</v>
      </c>
      <c r="F84" s="281">
        <v>925.2166666666667</v>
      </c>
      <c r="G84" s="281">
        <v>912.43333333333339</v>
      </c>
      <c r="H84" s="281">
        <v>958.23333333333335</v>
      </c>
      <c r="I84" s="281">
        <v>971.01666666666665</v>
      </c>
      <c r="J84" s="281">
        <v>981.13333333333333</v>
      </c>
      <c r="K84" s="280">
        <v>960.9</v>
      </c>
      <c r="L84" s="280">
        <v>938</v>
      </c>
      <c r="M84" s="280">
        <v>0.36046</v>
      </c>
      <c r="N84" s="1"/>
      <c r="O84" s="1"/>
    </row>
    <row r="85" spans="1:15" ht="12.75" customHeight="1">
      <c r="A85" s="30">
        <v>75</v>
      </c>
      <c r="B85" s="290" t="s">
        <v>857</v>
      </c>
      <c r="C85" s="280">
        <v>651.9</v>
      </c>
      <c r="D85" s="281">
        <v>655.35</v>
      </c>
      <c r="E85" s="281">
        <v>643.25</v>
      </c>
      <c r="F85" s="281">
        <v>634.6</v>
      </c>
      <c r="G85" s="281">
        <v>622.5</v>
      </c>
      <c r="H85" s="281">
        <v>664</v>
      </c>
      <c r="I85" s="281">
        <v>676.10000000000014</v>
      </c>
      <c r="J85" s="281">
        <v>684.75</v>
      </c>
      <c r="K85" s="280">
        <v>667.45</v>
      </c>
      <c r="L85" s="280">
        <v>646.70000000000005</v>
      </c>
      <c r="M85" s="280">
        <v>2.6400800000000002</v>
      </c>
      <c r="N85" s="1"/>
      <c r="O85" s="1"/>
    </row>
    <row r="86" spans="1:15" ht="12.75" customHeight="1">
      <c r="A86" s="30">
        <v>76</v>
      </c>
      <c r="B86" s="290" t="s">
        <v>78</v>
      </c>
      <c r="C86" s="280">
        <v>16828.3</v>
      </c>
      <c r="D86" s="281">
        <v>16775.3</v>
      </c>
      <c r="E86" s="281">
        <v>16423</v>
      </c>
      <c r="F86" s="281">
        <v>16017.7</v>
      </c>
      <c r="G86" s="281">
        <v>15665.400000000001</v>
      </c>
      <c r="H86" s="281">
        <v>17180.599999999999</v>
      </c>
      <c r="I86" s="281">
        <v>17532.899999999994</v>
      </c>
      <c r="J86" s="281">
        <v>17938.199999999997</v>
      </c>
      <c r="K86" s="280">
        <v>17127.599999999999</v>
      </c>
      <c r="L86" s="280">
        <v>16370</v>
      </c>
      <c r="M86" s="280">
        <v>1.0938000000000001</v>
      </c>
      <c r="N86" s="1"/>
      <c r="O86" s="1"/>
    </row>
    <row r="87" spans="1:15" ht="12.75" customHeight="1">
      <c r="A87" s="30">
        <v>77</v>
      </c>
      <c r="B87" s="290" t="s">
        <v>318</v>
      </c>
      <c r="C87" s="280">
        <v>483.15</v>
      </c>
      <c r="D87" s="281">
        <v>480.73333333333335</v>
      </c>
      <c r="E87" s="281">
        <v>475.4666666666667</v>
      </c>
      <c r="F87" s="281">
        <v>467.78333333333336</v>
      </c>
      <c r="G87" s="281">
        <v>462.51666666666671</v>
      </c>
      <c r="H87" s="281">
        <v>488.41666666666669</v>
      </c>
      <c r="I87" s="281">
        <v>493.68333333333334</v>
      </c>
      <c r="J87" s="281">
        <v>501.36666666666667</v>
      </c>
      <c r="K87" s="280">
        <v>486</v>
      </c>
      <c r="L87" s="280">
        <v>473.05</v>
      </c>
      <c r="M87" s="280">
        <v>1.14323</v>
      </c>
      <c r="N87" s="1"/>
      <c r="O87" s="1"/>
    </row>
    <row r="88" spans="1:15" ht="12.75" customHeight="1">
      <c r="A88" s="30">
        <v>78</v>
      </c>
      <c r="B88" s="290" t="s">
        <v>858</v>
      </c>
      <c r="C88" s="280">
        <v>55.65</v>
      </c>
      <c r="D88" s="281">
        <v>53.883333333333333</v>
      </c>
      <c r="E88" s="281">
        <v>52.116666666666667</v>
      </c>
      <c r="F88" s="281">
        <v>48.583333333333336</v>
      </c>
      <c r="G88" s="281">
        <v>46.81666666666667</v>
      </c>
      <c r="H88" s="281">
        <v>57.416666666666664</v>
      </c>
      <c r="I88" s="281">
        <v>59.18333333333333</v>
      </c>
      <c r="J88" s="281">
        <v>62.716666666666661</v>
      </c>
      <c r="K88" s="280">
        <v>55.65</v>
      </c>
      <c r="L88" s="280">
        <v>50.35</v>
      </c>
      <c r="M88" s="280">
        <v>171.82697999999999</v>
      </c>
      <c r="N88" s="1"/>
      <c r="O88" s="1"/>
    </row>
    <row r="89" spans="1:15" ht="12.75" customHeight="1">
      <c r="A89" s="30">
        <v>79</v>
      </c>
      <c r="B89" s="290" t="s">
        <v>81</v>
      </c>
      <c r="C89" s="280">
        <v>3871.45</v>
      </c>
      <c r="D89" s="281">
        <v>3881.3666666666668</v>
      </c>
      <c r="E89" s="281">
        <v>3833.7333333333336</v>
      </c>
      <c r="F89" s="281">
        <v>3796.0166666666669</v>
      </c>
      <c r="G89" s="281">
        <v>3748.3833333333337</v>
      </c>
      <c r="H89" s="281">
        <v>3919.0833333333335</v>
      </c>
      <c r="I89" s="281">
        <v>3966.7166666666667</v>
      </c>
      <c r="J89" s="281">
        <v>4004.4333333333334</v>
      </c>
      <c r="K89" s="280">
        <v>3929</v>
      </c>
      <c r="L89" s="280">
        <v>3843.65</v>
      </c>
      <c r="M89" s="280">
        <v>4.3342299999999998</v>
      </c>
      <c r="N89" s="1"/>
      <c r="O89" s="1"/>
    </row>
    <row r="90" spans="1:15" ht="12.75" customHeight="1">
      <c r="A90" s="30">
        <v>80</v>
      </c>
      <c r="B90" s="290" t="s">
        <v>859</v>
      </c>
      <c r="C90" s="280">
        <v>1442.5</v>
      </c>
      <c r="D90" s="281">
        <v>1446.4166666666667</v>
      </c>
      <c r="E90" s="281">
        <v>1428.1333333333334</v>
      </c>
      <c r="F90" s="281">
        <v>1413.7666666666667</v>
      </c>
      <c r="G90" s="281">
        <v>1395.4833333333333</v>
      </c>
      <c r="H90" s="281">
        <v>1460.7833333333335</v>
      </c>
      <c r="I90" s="281">
        <v>1479.0666666666668</v>
      </c>
      <c r="J90" s="281">
        <v>1493.4333333333336</v>
      </c>
      <c r="K90" s="280">
        <v>1464.7</v>
      </c>
      <c r="L90" s="280">
        <v>1432.05</v>
      </c>
      <c r="M90" s="280">
        <v>0.52034000000000002</v>
      </c>
      <c r="N90" s="1"/>
      <c r="O90" s="1"/>
    </row>
    <row r="91" spans="1:15" ht="12.75" customHeight="1">
      <c r="A91" s="30">
        <v>81</v>
      </c>
      <c r="B91" s="290" t="s">
        <v>319</v>
      </c>
      <c r="C91" s="280">
        <v>411.05</v>
      </c>
      <c r="D91" s="281">
        <v>412.9666666666667</v>
      </c>
      <c r="E91" s="281">
        <v>407.08333333333337</v>
      </c>
      <c r="F91" s="281">
        <v>403.11666666666667</v>
      </c>
      <c r="G91" s="281">
        <v>397.23333333333335</v>
      </c>
      <c r="H91" s="281">
        <v>416.93333333333339</v>
      </c>
      <c r="I91" s="281">
        <v>422.81666666666672</v>
      </c>
      <c r="J91" s="281">
        <v>426.78333333333342</v>
      </c>
      <c r="K91" s="280">
        <v>418.85</v>
      </c>
      <c r="L91" s="280">
        <v>409</v>
      </c>
      <c r="M91" s="280">
        <v>1.1233900000000001</v>
      </c>
      <c r="N91" s="1"/>
      <c r="O91" s="1"/>
    </row>
    <row r="92" spans="1:15" ht="12.75" customHeight="1">
      <c r="A92" s="30">
        <v>82</v>
      </c>
      <c r="B92" s="290" t="s">
        <v>247</v>
      </c>
      <c r="C92" s="280">
        <v>75.05</v>
      </c>
      <c r="D92" s="281">
        <v>75.016666666666666</v>
      </c>
      <c r="E92" s="281">
        <v>74.433333333333337</v>
      </c>
      <c r="F92" s="281">
        <v>73.816666666666677</v>
      </c>
      <c r="G92" s="281">
        <v>73.233333333333348</v>
      </c>
      <c r="H92" s="281">
        <v>75.633333333333326</v>
      </c>
      <c r="I92" s="281">
        <v>76.216666666666669</v>
      </c>
      <c r="J92" s="281">
        <v>76.833333333333314</v>
      </c>
      <c r="K92" s="280">
        <v>75.599999999999994</v>
      </c>
      <c r="L92" s="280">
        <v>74.400000000000006</v>
      </c>
      <c r="M92" s="280">
        <v>9.33066</v>
      </c>
      <c r="N92" s="1"/>
      <c r="O92" s="1"/>
    </row>
    <row r="93" spans="1:15" ht="12.75" customHeight="1">
      <c r="A93" s="30">
        <v>83</v>
      </c>
      <c r="B93" s="290" t="s">
        <v>796</v>
      </c>
      <c r="C93" s="280">
        <v>229.3</v>
      </c>
      <c r="D93" s="281">
        <v>226.61666666666667</v>
      </c>
      <c r="E93" s="281">
        <v>221.73333333333335</v>
      </c>
      <c r="F93" s="281">
        <v>214.16666666666669</v>
      </c>
      <c r="G93" s="281">
        <v>209.28333333333336</v>
      </c>
      <c r="H93" s="281">
        <v>234.18333333333334</v>
      </c>
      <c r="I93" s="281">
        <v>239.06666666666666</v>
      </c>
      <c r="J93" s="281">
        <v>246.63333333333333</v>
      </c>
      <c r="K93" s="280">
        <v>231.5</v>
      </c>
      <c r="L93" s="280">
        <v>219.05</v>
      </c>
      <c r="M93" s="280">
        <v>71.268199999999993</v>
      </c>
      <c r="N93" s="1"/>
      <c r="O93" s="1"/>
    </row>
    <row r="94" spans="1:15" ht="12.75" customHeight="1">
      <c r="A94" s="30">
        <v>84</v>
      </c>
      <c r="B94" s="290" t="s">
        <v>320</v>
      </c>
      <c r="C94" s="280">
        <v>3296.95</v>
      </c>
      <c r="D94" s="281">
        <v>3284.7666666666664</v>
      </c>
      <c r="E94" s="281">
        <v>3232.5333333333328</v>
      </c>
      <c r="F94" s="281">
        <v>3168.1166666666663</v>
      </c>
      <c r="G94" s="281">
        <v>3115.8833333333328</v>
      </c>
      <c r="H94" s="281">
        <v>3349.1833333333329</v>
      </c>
      <c r="I94" s="281">
        <v>3401.4166666666665</v>
      </c>
      <c r="J94" s="281">
        <v>3465.833333333333</v>
      </c>
      <c r="K94" s="280">
        <v>3337</v>
      </c>
      <c r="L94" s="280">
        <v>3220.35</v>
      </c>
      <c r="M94" s="280">
        <v>0.54266999999999999</v>
      </c>
      <c r="N94" s="1"/>
      <c r="O94" s="1"/>
    </row>
    <row r="95" spans="1:15" ht="12.75" customHeight="1">
      <c r="A95" s="30">
        <v>85</v>
      </c>
      <c r="B95" s="290" t="s">
        <v>321</v>
      </c>
      <c r="C95" s="280">
        <v>204.4</v>
      </c>
      <c r="D95" s="281">
        <v>207.35</v>
      </c>
      <c r="E95" s="281">
        <v>200.2</v>
      </c>
      <c r="F95" s="281">
        <v>196</v>
      </c>
      <c r="G95" s="281">
        <v>188.85</v>
      </c>
      <c r="H95" s="281">
        <v>211.54999999999998</v>
      </c>
      <c r="I95" s="281">
        <v>218.70000000000002</v>
      </c>
      <c r="J95" s="281">
        <v>222.89999999999998</v>
      </c>
      <c r="K95" s="280">
        <v>214.5</v>
      </c>
      <c r="L95" s="280">
        <v>203.15</v>
      </c>
      <c r="M95" s="280">
        <v>7.0742500000000001</v>
      </c>
      <c r="N95" s="1"/>
      <c r="O95" s="1"/>
    </row>
    <row r="96" spans="1:15" ht="12.75" customHeight="1">
      <c r="A96" s="30">
        <v>86</v>
      </c>
      <c r="B96" s="290" t="s">
        <v>322</v>
      </c>
      <c r="C96" s="280">
        <v>537.65</v>
      </c>
      <c r="D96" s="281">
        <v>553.83333333333337</v>
      </c>
      <c r="E96" s="281">
        <v>517.66666666666674</v>
      </c>
      <c r="F96" s="281">
        <v>497.68333333333339</v>
      </c>
      <c r="G96" s="281">
        <v>461.51666666666677</v>
      </c>
      <c r="H96" s="281">
        <v>573.81666666666672</v>
      </c>
      <c r="I96" s="281">
        <v>609.98333333333346</v>
      </c>
      <c r="J96" s="281">
        <v>629.9666666666667</v>
      </c>
      <c r="K96" s="280">
        <v>590</v>
      </c>
      <c r="L96" s="280">
        <v>533.85</v>
      </c>
      <c r="M96" s="280">
        <v>71.369529999999997</v>
      </c>
      <c r="N96" s="1"/>
      <c r="O96" s="1"/>
    </row>
    <row r="97" spans="1:15" ht="12.75" customHeight="1">
      <c r="A97" s="30">
        <v>87</v>
      </c>
      <c r="B97" s="290" t="s">
        <v>82</v>
      </c>
      <c r="C97" s="280">
        <v>229.05</v>
      </c>
      <c r="D97" s="281">
        <v>229.20000000000002</v>
      </c>
      <c r="E97" s="281">
        <v>226.50000000000003</v>
      </c>
      <c r="F97" s="281">
        <v>223.95000000000002</v>
      </c>
      <c r="G97" s="281">
        <v>221.25000000000003</v>
      </c>
      <c r="H97" s="281">
        <v>231.75000000000003</v>
      </c>
      <c r="I97" s="281">
        <v>234.45000000000002</v>
      </c>
      <c r="J97" s="281">
        <v>237.00000000000003</v>
      </c>
      <c r="K97" s="280">
        <v>231.9</v>
      </c>
      <c r="L97" s="280">
        <v>226.65</v>
      </c>
      <c r="M97" s="280">
        <v>139.94613000000001</v>
      </c>
      <c r="N97" s="1"/>
      <c r="O97" s="1"/>
    </row>
    <row r="98" spans="1:15" ht="12.75" customHeight="1">
      <c r="A98" s="30">
        <v>88</v>
      </c>
      <c r="B98" s="290" t="s">
        <v>323</v>
      </c>
      <c r="C98" s="280">
        <v>801</v>
      </c>
      <c r="D98" s="281">
        <v>801.2833333333333</v>
      </c>
      <c r="E98" s="281">
        <v>779.71666666666658</v>
      </c>
      <c r="F98" s="281">
        <v>758.43333333333328</v>
      </c>
      <c r="G98" s="281">
        <v>736.86666666666656</v>
      </c>
      <c r="H98" s="281">
        <v>822.56666666666661</v>
      </c>
      <c r="I98" s="281">
        <v>844.13333333333321</v>
      </c>
      <c r="J98" s="281">
        <v>865.41666666666663</v>
      </c>
      <c r="K98" s="280">
        <v>822.85</v>
      </c>
      <c r="L98" s="280">
        <v>780</v>
      </c>
      <c r="M98" s="280">
        <v>3.3640300000000001</v>
      </c>
      <c r="N98" s="1"/>
      <c r="O98" s="1"/>
    </row>
    <row r="99" spans="1:15" ht="12.75" customHeight="1">
      <c r="A99" s="30">
        <v>89</v>
      </c>
      <c r="B99" s="290" t="s">
        <v>324</v>
      </c>
      <c r="C99" s="280">
        <v>717.35</v>
      </c>
      <c r="D99" s="281">
        <v>719.2833333333333</v>
      </c>
      <c r="E99" s="281">
        <v>709.46666666666658</v>
      </c>
      <c r="F99" s="281">
        <v>701.58333333333326</v>
      </c>
      <c r="G99" s="281">
        <v>691.76666666666654</v>
      </c>
      <c r="H99" s="281">
        <v>727.16666666666663</v>
      </c>
      <c r="I99" s="281">
        <v>736.98333333333323</v>
      </c>
      <c r="J99" s="281">
        <v>744.86666666666667</v>
      </c>
      <c r="K99" s="280">
        <v>729.1</v>
      </c>
      <c r="L99" s="280">
        <v>711.4</v>
      </c>
      <c r="M99" s="280">
        <v>0.35404999999999998</v>
      </c>
      <c r="N99" s="1"/>
      <c r="O99" s="1"/>
    </row>
    <row r="100" spans="1:15" ht="12.75" customHeight="1">
      <c r="A100" s="30">
        <v>90</v>
      </c>
      <c r="B100" s="290" t="s">
        <v>325</v>
      </c>
      <c r="C100" s="280">
        <v>790.3</v>
      </c>
      <c r="D100" s="281">
        <v>787.83333333333337</v>
      </c>
      <c r="E100" s="281">
        <v>778.66666666666674</v>
      </c>
      <c r="F100" s="281">
        <v>767.03333333333342</v>
      </c>
      <c r="G100" s="281">
        <v>757.86666666666679</v>
      </c>
      <c r="H100" s="281">
        <v>799.4666666666667</v>
      </c>
      <c r="I100" s="281">
        <v>808.63333333333344</v>
      </c>
      <c r="J100" s="281">
        <v>820.26666666666665</v>
      </c>
      <c r="K100" s="280">
        <v>797</v>
      </c>
      <c r="L100" s="280">
        <v>776.2</v>
      </c>
      <c r="M100" s="280">
        <v>1.70025</v>
      </c>
      <c r="N100" s="1"/>
      <c r="O100" s="1"/>
    </row>
    <row r="101" spans="1:15" ht="12.75" customHeight="1">
      <c r="A101" s="30">
        <v>91</v>
      </c>
      <c r="B101" s="290" t="s">
        <v>248</v>
      </c>
      <c r="C101" s="280">
        <v>109.95</v>
      </c>
      <c r="D101" s="281">
        <v>110.38333333333333</v>
      </c>
      <c r="E101" s="281">
        <v>109.16666666666666</v>
      </c>
      <c r="F101" s="281">
        <v>108.38333333333333</v>
      </c>
      <c r="G101" s="281">
        <v>107.16666666666666</v>
      </c>
      <c r="H101" s="281">
        <v>111.16666666666666</v>
      </c>
      <c r="I101" s="281">
        <v>112.38333333333333</v>
      </c>
      <c r="J101" s="281">
        <v>113.16666666666666</v>
      </c>
      <c r="K101" s="280">
        <v>111.6</v>
      </c>
      <c r="L101" s="280">
        <v>109.6</v>
      </c>
      <c r="M101" s="280">
        <v>4.2988600000000003</v>
      </c>
      <c r="N101" s="1"/>
      <c r="O101" s="1"/>
    </row>
    <row r="102" spans="1:15" ht="12.75" customHeight="1">
      <c r="A102" s="30">
        <v>92</v>
      </c>
      <c r="B102" s="290" t="s">
        <v>326</v>
      </c>
      <c r="C102" s="280">
        <v>1221.8</v>
      </c>
      <c r="D102" s="281">
        <v>1228.4666666666665</v>
      </c>
      <c r="E102" s="281">
        <v>1206.133333333333</v>
      </c>
      <c r="F102" s="281">
        <v>1190.4666666666665</v>
      </c>
      <c r="G102" s="281">
        <v>1168.133333333333</v>
      </c>
      <c r="H102" s="281">
        <v>1244.133333333333</v>
      </c>
      <c r="I102" s="281">
        <v>1266.4666666666665</v>
      </c>
      <c r="J102" s="281">
        <v>1282.133333333333</v>
      </c>
      <c r="K102" s="280">
        <v>1250.8</v>
      </c>
      <c r="L102" s="280">
        <v>1212.8</v>
      </c>
      <c r="M102" s="280">
        <v>1.02861</v>
      </c>
      <c r="N102" s="1"/>
      <c r="O102" s="1"/>
    </row>
    <row r="103" spans="1:15" ht="12.75" customHeight="1">
      <c r="A103" s="30">
        <v>93</v>
      </c>
      <c r="B103" s="290" t="s">
        <v>327</v>
      </c>
      <c r="C103" s="280">
        <v>18.5</v>
      </c>
      <c r="D103" s="281">
        <v>18.566666666666666</v>
      </c>
      <c r="E103" s="281">
        <v>18.333333333333332</v>
      </c>
      <c r="F103" s="281">
        <v>18.166666666666664</v>
      </c>
      <c r="G103" s="281">
        <v>17.93333333333333</v>
      </c>
      <c r="H103" s="281">
        <v>18.733333333333334</v>
      </c>
      <c r="I103" s="281">
        <v>18.966666666666669</v>
      </c>
      <c r="J103" s="281">
        <v>19.133333333333336</v>
      </c>
      <c r="K103" s="280">
        <v>18.8</v>
      </c>
      <c r="L103" s="280">
        <v>18.399999999999999</v>
      </c>
      <c r="M103" s="280">
        <v>15.36223</v>
      </c>
      <c r="N103" s="1"/>
      <c r="O103" s="1"/>
    </row>
    <row r="104" spans="1:15" ht="12.75" customHeight="1">
      <c r="A104" s="30">
        <v>94</v>
      </c>
      <c r="B104" s="290" t="s">
        <v>328</v>
      </c>
      <c r="C104" s="280">
        <v>1142.6500000000001</v>
      </c>
      <c r="D104" s="281">
        <v>1146.3999999999999</v>
      </c>
      <c r="E104" s="281">
        <v>1128.2999999999997</v>
      </c>
      <c r="F104" s="281">
        <v>1113.9499999999998</v>
      </c>
      <c r="G104" s="281">
        <v>1095.8499999999997</v>
      </c>
      <c r="H104" s="281">
        <v>1160.7499999999998</v>
      </c>
      <c r="I104" s="281">
        <v>1178.8499999999997</v>
      </c>
      <c r="J104" s="281">
        <v>1193.1999999999998</v>
      </c>
      <c r="K104" s="280">
        <v>1164.5</v>
      </c>
      <c r="L104" s="280">
        <v>1132.05</v>
      </c>
      <c r="M104" s="280">
        <v>5.6257299999999999</v>
      </c>
      <c r="N104" s="1"/>
      <c r="O104" s="1"/>
    </row>
    <row r="105" spans="1:15" ht="12.75" customHeight="1">
      <c r="A105" s="30">
        <v>95</v>
      </c>
      <c r="B105" s="290" t="s">
        <v>329</v>
      </c>
      <c r="C105" s="280">
        <v>572.79999999999995</v>
      </c>
      <c r="D105" s="281">
        <v>576.33333333333337</v>
      </c>
      <c r="E105" s="281">
        <v>566.4666666666667</v>
      </c>
      <c r="F105" s="281">
        <v>560.13333333333333</v>
      </c>
      <c r="G105" s="281">
        <v>550.26666666666665</v>
      </c>
      <c r="H105" s="281">
        <v>582.66666666666674</v>
      </c>
      <c r="I105" s="281">
        <v>592.5333333333333</v>
      </c>
      <c r="J105" s="281">
        <v>598.86666666666679</v>
      </c>
      <c r="K105" s="280">
        <v>586.20000000000005</v>
      </c>
      <c r="L105" s="280">
        <v>570</v>
      </c>
      <c r="M105" s="280">
        <v>2.54562</v>
      </c>
      <c r="N105" s="1"/>
      <c r="O105" s="1"/>
    </row>
    <row r="106" spans="1:15" ht="12.75" customHeight="1">
      <c r="A106" s="30">
        <v>96</v>
      </c>
      <c r="B106" s="290" t="s">
        <v>330</v>
      </c>
      <c r="C106" s="280">
        <v>813.7</v>
      </c>
      <c r="D106" s="281">
        <v>805.73333333333323</v>
      </c>
      <c r="E106" s="281">
        <v>793.56666666666649</v>
      </c>
      <c r="F106" s="281">
        <v>773.43333333333328</v>
      </c>
      <c r="G106" s="281">
        <v>761.26666666666654</v>
      </c>
      <c r="H106" s="281">
        <v>825.86666666666645</v>
      </c>
      <c r="I106" s="281">
        <v>838.03333333333319</v>
      </c>
      <c r="J106" s="281">
        <v>858.1666666666664</v>
      </c>
      <c r="K106" s="280">
        <v>817.9</v>
      </c>
      <c r="L106" s="280">
        <v>785.6</v>
      </c>
      <c r="M106" s="280">
        <v>3.1043599999999998</v>
      </c>
      <c r="N106" s="1"/>
      <c r="O106" s="1"/>
    </row>
    <row r="107" spans="1:15" ht="12.75" customHeight="1">
      <c r="A107" s="30">
        <v>97</v>
      </c>
      <c r="B107" s="290" t="s">
        <v>331</v>
      </c>
      <c r="C107" s="280">
        <v>4563.2</v>
      </c>
      <c r="D107" s="281">
        <v>4494.4000000000005</v>
      </c>
      <c r="E107" s="281">
        <v>4388.8000000000011</v>
      </c>
      <c r="F107" s="281">
        <v>4214.4000000000005</v>
      </c>
      <c r="G107" s="281">
        <v>4108.8000000000011</v>
      </c>
      <c r="H107" s="281">
        <v>4668.8000000000011</v>
      </c>
      <c r="I107" s="281">
        <v>4774.4000000000015</v>
      </c>
      <c r="J107" s="281">
        <v>4948.8000000000011</v>
      </c>
      <c r="K107" s="280">
        <v>4600</v>
      </c>
      <c r="L107" s="280">
        <v>4320</v>
      </c>
      <c r="M107" s="280">
        <v>0.85158999999999996</v>
      </c>
      <c r="N107" s="1"/>
      <c r="O107" s="1"/>
    </row>
    <row r="108" spans="1:15" ht="12.75" customHeight="1">
      <c r="A108" s="30">
        <v>98</v>
      </c>
      <c r="B108" s="290" t="s">
        <v>332</v>
      </c>
      <c r="C108" s="280">
        <v>324.75</v>
      </c>
      <c r="D108" s="281">
        <v>321.26666666666665</v>
      </c>
      <c r="E108" s="281">
        <v>314.63333333333333</v>
      </c>
      <c r="F108" s="281">
        <v>304.51666666666665</v>
      </c>
      <c r="G108" s="281">
        <v>297.88333333333333</v>
      </c>
      <c r="H108" s="281">
        <v>331.38333333333333</v>
      </c>
      <c r="I108" s="281">
        <v>338.01666666666665</v>
      </c>
      <c r="J108" s="281">
        <v>348.13333333333333</v>
      </c>
      <c r="K108" s="280">
        <v>327.9</v>
      </c>
      <c r="L108" s="280">
        <v>311.14999999999998</v>
      </c>
      <c r="M108" s="280">
        <v>2.14052</v>
      </c>
      <c r="N108" s="1"/>
      <c r="O108" s="1"/>
    </row>
    <row r="109" spans="1:15" ht="12.75" customHeight="1">
      <c r="A109" s="30">
        <v>99</v>
      </c>
      <c r="B109" s="290" t="s">
        <v>333</v>
      </c>
      <c r="C109" s="280">
        <v>320.25</v>
      </c>
      <c r="D109" s="281">
        <v>318.38333333333333</v>
      </c>
      <c r="E109" s="281">
        <v>311.86666666666667</v>
      </c>
      <c r="F109" s="281">
        <v>303.48333333333335</v>
      </c>
      <c r="G109" s="281">
        <v>296.9666666666667</v>
      </c>
      <c r="H109" s="281">
        <v>326.76666666666665</v>
      </c>
      <c r="I109" s="281">
        <v>333.2833333333333</v>
      </c>
      <c r="J109" s="281">
        <v>341.66666666666663</v>
      </c>
      <c r="K109" s="280">
        <v>324.89999999999998</v>
      </c>
      <c r="L109" s="280">
        <v>310</v>
      </c>
      <c r="M109" s="280">
        <v>45.880099999999999</v>
      </c>
      <c r="N109" s="1"/>
      <c r="O109" s="1"/>
    </row>
    <row r="110" spans="1:15" ht="12.75" customHeight="1">
      <c r="A110" s="30">
        <v>100</v>
      </c>
      <c r="B110" s="290" t="s">
        <v>860</v>
      </c>
      <c r="C110" s="280">
        <v>487.35</v>
      </c>
      <c r="D110" s="281">
        <v>488.13333333333338</v>
      </c>
      <c r="E110" s="281">
        <v>481.26666666666677</v>
      </c>
      <c r="F110" s="281">
        <v>475.18333333333339</v>
      </c>
      <c r="G110" s="281">
        <v>468.31666666666678</v>
      </c>
      <c r="H110" s="281">
        <v>494.21666666666675</v>
      </c>
      <c r="I110" s="281">
        <v>501.08333333333343</v>
      </c>
      <c r="J110" s="281">
        <v>507.16666666666674</v>
      </c>
      <c r="K110" s="280">
        <v>495</v>
      </c>
      <c r="L110" s="280">
        <v>482.05</v>
      </c>
      <c r="M110" s="280">
        <v>1.4608099999999999</v>
      </c>
      <c r="N110" s="1"/>
      <c r="O110" s="1"/>
    </row>
    <row r="111" spans="1:15" ht="12.75" customHeight="1">
      <c r="A111" s="30">
        <v>101</v>
      </c>
      <c r="B111" s="290" t="s">
        <v>334</v>
      </c>
      <c r="C111" s="280">
        <v>635.95000000000005</v>
      </c>
      <c r="D111" s="281">
        <v>636.91666666666663</v>
      </c>
      <c r="E111" s="281">
        <v>632.0333333333333</v>
      </c>
      <c r="F111" s="281">
        <v>628.11666666666667</v>
      </c>
      <c r="G111" s="281">
        <v>623.23333333333335</v>
      </c>
      <c r="H111" s="281">
        <v>640.83333333333326</v>
      </c>
      <c r="I111" s="281">
        <v>645.7166666666667</v>
      </c>
      <c r="J111" s="281">
        <v>649.63333333333321</v>
      </c>
      <c r="K111" s="280">
        <v>641.79999999999995</v>
      </c>
      <c r="L111" s="280">
        <v>633</v>
      </c>
      <c r="M111" s="280">
        <v>0.12014</v>
      </c>
      <c r="N111" s="1"/>
      <c r="O111" s="1"/>
    </row>
    <row r="112" spans="1:15" ht="12.75" customHeight="1">
      <c r="A112" s="30">
        <v>102</v>
      </c>
      <c r="B112" s="290" t="s">
        <v>83</v>
      </c>
      <c r="C112" s="280">
        <v>685.9</v>
      </c>
      <c r="D112" s="281">
        <v>690.65</v>
      </c>
      <c r="E112" s="281">
        <v>678.44999999999993</v>
      </c>
      <c r="F112" s="281">
        <v>671</v>
      </c>
      <c r="G112" s="281">
        <v>658.8</v>
      </c>
      <c r="H112" s="281">
        <v>698.09999999999991</v>
      </c>
      <c r="I112" s="281">
        <v>710.3</v>
      </c>
      <c r="J112" s="281">
        <v>717.74999999999989</v>
      </c>
      <c r="K112" s="280">
        <v>702.85</v>
      </c>
      <c r="L112" s="280">
        <v>683.2</v>
      </c>
      <c r="M112" s="280">
        <v>22.483519999999999</v>
      </c>
      <c r="N112" s="1"/>
      <c r="O112" s="1"/>
    </row>
    <row r="113" spans="1:15" ht="12.75" customHeight="1">
      <c r="A113" s="30">
        <v>103</v>
      </c>
      <c r="B113" s="290" t="s">
        <v>84</v>
      </c>
      <c r="C113" s="280">
        <v>972.1</v>
      </c>
      <c r="D113" s="281">
        <v>972.0333333333333</v>
      </c>
      <c r="E113" s="281">
        <v>967.56666666666661</v>
      </c>
      <c r="F113" s="281">
        <v>963.0333333333333</v>
      </c>
      <c r="G113" s="281">
        <v>958.56666666666661</v>
      </c>
      <c r="H113" s="281">
        <v>976.56666666666661</v>
      </c>
      <c r="I113" s="281">
        <v>981.0333333333333</v>
      </c>
      <c r="J113" s="281">
        <v>985.56666666666661</v>
      </c>
      <c r="K113" s="280">
        <v>976.5</v>
      </c>
      <c r="L113" s="280">
        <v>967.5</v>
      </c>
      <c r="M113" s="280">
        <v>9.7723800000000001</v>
      </c>
      <c r="N113" s="1"/>
      <c r="O113" s="1"/>
    </row>
    <row r="114" spans="1:15" ht="12.75" customHeight="1">
      <c r="A114" s="30">
        <v>104</v>
      </c>
      <c r="B114" s="290" t="s">
        <v>91</v>
      </c>
      <c r="C114" s="280">
        <v>164.05</v>
      </c>
      <c r="D114" s="281">
        <v>163</v>
      </c>
      <c r="E114" s="281">
        <v>161</v>
      </c>
      <c r="F114" s="281">
        <v>157.94999999999999</v>
      </c>
      <c r="G114" s="281">
        <v>155.94999999999999</v>
      </c>
      <c r="H114" s="281">
        <v>166.05</v>
      </c>
      <c r="I114" s="281">
        <v>168.05</v>
      </c>
      <c r="J114" s="281">
        <v>171.10000000000002</v>
      </c>
      <c r="K114" s="280">
        <v>165</v>
      </c>
      <c r="L114" s="280">
        <v>159.94999999999999</v>
      </c>
      <c r="M114" s="280">
        <v>35.007489999999997</v>
      </c>
      <c r="N114" s="1"/>
      <c r="O114" s="1"/>
    </row>
    <row r="115" spans="1:15" ht="12.75" customHeight="1">
      <c r="A115" s="30">
        <v>105</v>
      </c>
      <c r="B115" s="290" t="s">
        <v>850</v>
      </c>
      <c r="C115" s="280">
        <v>1736.4</v>
      </c>
      <c r="D115" s="281">
        <v>1725.9166666666667</v>
      </c>
      <c r="E115" s="281">
        <v>1704.3333333333335</v>
      </c>
      <c r="F115" s="281">
        <v>1672.2666666666667</v>
      </c>
      <c r="G115" s="281">
        <v>1650.6833333333334</v>
      </c>
      <c r="H115" s="281">
        <v>1757.9833333333336</v>
      </c>
      <c r="I115" s="281">
        <v>1779.5666666666671</v>
      </c>
      <c r="J115" s="281">
        <v>1811.6333333333337</v>
      </c>
      <c r="K115" s="280">
        <v>1747.5</v>
      </c>
      <c r="L115" s="280">
        <v>1693.85</v>
      </c>
      <c r="M115" s="280">
        <v>0.93071999999999999</v>
      </c>
      <c r="N115" s="1"/>
      <c r="O115" s="1"/>
    </row>
    <row r="116" spans="1:15" ht="12.75" customHeight="1">
      <c r="A116" s="30">
        <v>106</v>
      </c>
      <c r="B116" s="290" t="s">
        <v>85</v>
      </c>
      <c r="C116" s="280">
        <v>197.1</v>
      </c>
      <c r="D116" s="281">
        <v>197.91666666666666</v>
      </c>
      <c r="E116" s="281">
        <v>195.98333333333332</v>
      </c>
      <c r="F116" s="281">
        <v>194.86666666666667</v>
      </c>
      <c r="G116" s="281">
        <v>192.93333333333334</v>
      </c>
      <c r="H116" s="281">
        <v>199.0333333333333</v>
      </c>
      <c r="I116" s="281">
        <v>200.96666666666664</v>
      </c>
      <c r="J116" s="281">
        <v>202.08333333333329</v>
      </c>
      <c r="K116" s="280">
        <v>199.85</v>
      </c>
      <c r="L116" s="280">
        <v>196.8</v>
      </c>
      <c r="M116" s="280">
        <v>48.442230000000002</v>
      </c>
      <c r="N116" s="1"/>
      <c r="O116" s="1"/>
    </row>
    <row r="117" spans="1:15" ht="12.75" customHeight="1">
      <c r="A117" s="30">
        <v>107</v>
      </c>
      <c r="B117" s="290" t="s">
        <v>335</v>
      </c>
      <c r="C117" s="280">
        <v>324.8</v>
      </c>
      <c r="D117" s="281">
        <v>324.50000000000006</v>
      </c>
      <c r="E117" s="281">
        <v>322.15000000000009</v>
      </c>
      <c r="F117" s="281">
        <v>319.50000000000006</v>
      </c>
      <c r="G117" s="281">
        <v>317.15000000000009</v>
      </c>
      <c r="H117" s="281">
        <v>327.15000000000009</v>
      </c>
      <c r="I117" s="281">
        <v>329.50000000000011</v>
      </c>
      <c r="J117" s="281">
        <v>332.15000000000009</v>
      </c>
      <c r="K117" s="280">
        <v>326.85000000000002</v>
      </c>
      <c r="L117" s="280">
        <v>321.85000000000002</v>
      </c>
      <c r="M117" s="280">
        <v>0.55127999999999999</v>
      </c>
      <c r="N117" s="1"/>
      <c r="O117" s="1"/>
    </row>
    <row r="118" spans="1:15" ht="12.75" customHeight="1">
      <c r="A118" s="30">
        <v>108</v>
      </c>
      <c r="B118" s="290" t="s">
        <v>87</v>
      </c>
      <c r="C118" s="280">
        <v>3726.45</v>
      </c>
      <c r="D118" s="281">
        <v>3695.3833333333332</v>
      </c>
      <c r="E118" s="281">
        <v>3591.7666666666664</v>
      </c>
      <c r="F118" s="281">
        <v>3457.083333333333</v>
      </c>
      <c r="G118" s="281">
        <v>3353.4666666666662</v>
      </c>
      <c r="H118" s="281">
        <v>3830.0666666666666</v>
      </c>
      <c r="I118" s="281">
        <v>3933.6833333333334</v>
      </c>
      <c r="J118" s="281">
        <v>4068.3666666666668</v>
      </c>
      <c r="K118" s="280">
        <v>3799</v>
      </c>
      <c r="L118" s="280">
        <v>3560.7</v>
      </c>
      <c r="M118" s="280">
        <v>13.568</v>
      </c>
      <c r="N118" s="1"/>
      <c r="O118" s="1"/>
    </row>
    <row r="119" spans="1:15" ht="12.75" customHeight="1">
      <c r="A119" s="30">
        <v>109</v>
      </c>
      <c r="B119" s="290" t="s">
        <v>88</v>
      </c>
      <c r="C119" s="280">
        <v>1605.9</v>
      </c>
      <c r="D119" s="281">
        <v>1606.8999999999999</v>
      </c>
      <c r="E119" s="281">
        <v>1590.9999999999998</v>
      </c>
      <c r="F119" s="281">
        <v>1576.1</v>
      </c>
      <c r="G119" s="281">
        <v>1560.1999999999998</v>
      </c>
      <c r="H119" s="281">
        <v>1621.7999999999997</v>
      </c>
      <c r="I119" s="281">
        <v>1637.6999999999998</v>
      </c>
      <c r="J119" s="281">
        <v>1652.5999999999997</v>
      </c>
      <c r="K119" s="280">
        <v>1622.8</v>
      </c>
      <c r="L119" s="280">
        <v>1592</v>
      </c>
      <c r="M119" s="280">
        <v>2.6982200000000001</v>
      </c>
      <c r="N119" s="1"/>
      <c r="O119" s="1"/>
    </row>
    <row r="120" spans="1:15" ht="12.75" customHeight="1">
      <c r="A120" s="30">
        <v>110</v>
      </c>
      <c r="B120" s="290" t="s">
        <v>336</v>
      </c>
      <c r="C120" s="280">
        <v>2426.8000000000002</v>
      </c>
      <c r="D120" s="281">
        <v>2411.1333333333332</v>
      </c>
      <c r="E120" s="281">
        <v>2381.2666666666664</v>
      </c>
      <c r="F120" s="281">
        <v>2335.7333333333331</v>
      </c>
      <c r="G120" s="281">
        <v>2305.8666666666663</v>
      </c>
      <c r="H120" s="281">
        <v>2456.6666666666665</v>
      </c>
      <c r="I120" s="281">
        <v>2486.5333333333333</v>
      </c>
      <c r="J120" s="281">
        <v>2532.0666666666666</v>
      </c>
      <c r="K120" s="280">
        <v>2441</v>
      </c>
      <c r="L120" s="280">
        <v>2365.6</v>
      </c>
      <c r="M120" s="280">
        <v>1.1812199999999999</v>
      </c>
      <c r="N120" s="1"/>
      <c r="O120" s="1"/>
    </row>
    <row r="121" spans="1:15" ht="12.75" customHeight="1">
      <c r="A121" s="30">
        <v>111</v>
      </c>
      <c r="B121" s="290" t="s">
        <v>89</v>
      </c>
      <c r="C121" s="280">
        <v>675.2</v>
      </c>
      <c r="D121" s="281">
        <v>677.4</v>
      </c>
      <c r="E121" s="281">
        <v>667.8</v>
      </c>
      <c r="F121" s="281">
        <v>660.4</v>
      </c>
      <c r="G121" s="281">
        <v>650.79999999999995</v>
      </c>
      <c r="H121" s="281">
        <v>684.8</v>
      </c>
      <c r="I121" s="281">
        <v>694.40000000000009</v>
      </c>
      <c r="J121" s="281">
        <v>701.8</v>
      </c>
      <c r="K121" s="280">
        <v>687</v>
      </c>
      <c r="L121" s="280">
        <v>670</v>
      </c>
      <c r="M121" s="280">
        <v>7.7252000000000001</v>
      </c>
      <c r="N121" s="1"/>
      <c r="O121" s="1"/>
    </row>
    <row r="122" spans="1:15" ht="12.75" customHeight="1">
      <c r="A122" s="30">
        <v>112</v>
      </c>
      <c r="B122" s="290" t="s">
        <v>90</v>
      </c>
      <c r="C122" s="280">
        <v>1020.2</v>
      </c>
      <c r="D122" s="281">
        <v>1025.4666666666667</v>
      </c>
      <c r="E122" s="281">
        <v>1007.2333333333333</v>
      </c>
      <c r="F122" s="281">
        <v>994.26666666666665</v>
      </c>
      <c r="G122" s="281">
        <v>976.0333333333333</v>
      </c>
      <c r="H122" s="281">
        <v>1038.4333333333334</v>
      </c>
      <c r="I122" s="281">
        <v>1056.666666666667</v>
      </c>
      <c r="J122" s="281">
        <v>1069.6333333333334</v>
      </c>
      <c r="K122" s="280">
        <v>1043.7</v>
      </c>
      <c r="L122" s="280">
        <v>1012.5</v>
      </c>
      <c r="M122" s="280">
        <v>3.2052800000000001</v>
      </c>
      <c r="N122" s="1"/>
      <c r="O122" s="1"/>
    </row>
    <row r="123" spans="1:15" ht="12.75" customHeight="1">
      <c r="A123" s="30">
        <v>113</v>
      </c>
      <c r="B123" s="290" t="s">
        <v>337</v>
      </c>
      <c r="C123" s="280">
        <v>1020.4</v>
      </c>
      <c r="D123" s="281">
        <v>1030.9166666666667</v>
      </c>
      <c r="E123" s="281">
        <v>1001.8333333333335</v>
      </c>
      <c r="F123" s="281">
        <v>983.26666666666677</v>
      </c>
      <c r="G123" s="281">
        <v>954.18333333333351</v>
      </c>
      <c r="H123" s="281">
        <v>1049.4833333333336</v>
      </c>
      <c r="I123" s="281">
        <v>1078.5666666666671</v>
      </c>
      <c r="J123" s="281">
        <v>1097.1333333333334</v>
      </c>
      <c r="K123" s="280">
        <v>1060</v>
      </c>
      <c r="L123" s="280">
        <v>1012.35</v>
      </c>
      <c r="M123" s="280">
        <v>1.15906</v>
      </c>
      <c r="N123" s="1"/>
      <c r="O123" s="1"/>
    </row>
    <row r="124" spans="1:15" ht="12.75" customHeight="1">
      <c r="A124" s="30">
        <v>114</v>
      </c>
      <c r="B124" s="290" t="s">
        <v>249</v>
      </c>
      <c r="C124" s="280">
        <v>377.05</v>
      </c>
      <c r="D124" s="281">
        <v>373.8</v>
      </c>
      <c r="E124" s="281">
        <v>356.6</v>
      </c>
      <c r="F124" s="281">
        <v>336.15000000000003</v>
      </c>
      <c r="G124" s="281">
        <v>318.95000000000005</v>
      </c>
      <c r="H124" s="281">
        <v>394.25</v>
      </c>
      <c r="I124" s="281">
        <v>411.44999999999993</v>
      </c>
      <c r="J124" s="281">
        <v>431.9</v>
      </c>
      <c r="K124" s="280">
        <v>391</v>
      </c>
      <c r="L124" s="280">
        <v>353.35</v>
      </c>
      <c r="M124" s="280">
        <v>85.245440000000002</v>
      </c>
      <c r="N124" s="1"/>
      <c r="O124" s="1"/>
    </row>
    <row r="125" spans="1:15" ht="12.75" customHeight="1">
      <c r="A125" s="30">
        <v>115</v>
      </c>
      <c r="B125" s="290" t="s">
        <v>92</v>
      </c>
      <c r="C125" s="280">
        <v>1199.7</v>
      </c>
      <c r="D125" s="281">
        <v>1205.2166666666669</v>
      </c>
      <c r="E125" s="281">
        <v>1184.5333333333338</v>
      </c>
      <c r="F125" s="281">
        <v>1169.3666666666668</v>
      </c>
      <c r="G125" s="281">
        <v>1148.6833333333336</v>
      </c>
      <c r="H125" s="281">
        <v>1220.3833333333339</v>
      </c>
      <c r="I125" s="281">
        <v>1241.0666666666668</v>
      </c>
      <c r="J125" s="281">
        <v>1256.233333333334</v>
      </c>
      <c r="K125" s="280">
        <v>1225.9000000000001</v>
      </c>
      <c r="L125" s="280">
        <v>1190.05</v>
      </c>
      <c r="M125" s="280">
        <v>7.9469200000000004</v>
      </c>
      <c r="N125" s="1"/>
      <c r="O125" s="1"/>
    </row>
    <row r="126" spans="1:15" ht="12.75" customHeight="1">
      <c r="A126" s="30">
        <v>116</v>
      </c>
      <c r="B126" s="290" t="s">
        <v>338</v>
      </c>
      <c r="C126" s="280">
        <v>780.45</v>
      </c>
      <c r="D126" s="281">
        <v>780.18333333333339</v>
      </c>
      <c r="E126" s="281">
        <v>771.36666666666679</v>
      </c>
      <c r="F126" s="281">
        <v>762.28333333333342</v>
      </c>
      <c r="G126" s="281">
        <v>753.46666666666681</v>
      </c>
      <c r="H126" s="281">
        <v>789.26666666666677</v>
      </c>
      <c r="I126" s="281">
        <v>798.08333333333337</v>
      </c>
      <c r="J126" s="281">
        <v>807.16666666666674</v>
      </c>
      <c r="K126" s="280">
        <v>789</v>
      </c>
      <c r="L126" s="280">
        <v>771.1</v>
      </c>
      <c r="M126" s="280">
        <v>3.22011</v>
      </c>
      <c r="N126" s="1"/>
      <c r="O126" s="1"/>
    </row>
    <row r="127" spans="1:15" ht="12.75" customHeight="1">
      <c r="A127" s="30">
        <v>117</v>
      </c>
      <c r="B127" s="290" t="s">
        <v>340</v>
      </c>
      <c r="C127" s="280">
        <v>971.5</v>
      </c>
      <c r="D127" s="281">
        <v>972.56666666666661</v>
      </c>
      <c r="E127" s="281">
        <v>965.68333333333317</v>
      </c>
      <c r="F127" s="281">
        <v>959.86666666666656</v>
      </c>
      <c r="G127" s="281">
        <v>952.98333333333312</v>
      </c>
      <c r="H127" s="281">
        <v>978.38333333333321</v>
      </c>
      <c r="I127" s="281">
        <v>985.26666666666665</v>
      </c>
      <c r="J127" s="281">
        <v>991.08333333333326</v>
      </c>
      <c r="K127" s="280">
        <v>979.45</v>
      </c>
      <c r="L127" s="280">
        <v>966.75</v>
      </c>
      <c r="M127" s="280">
        <v>0.87541000000000002</v>
      </c>
      <c r="N127" s="1"/>
      <c r="O127" s="1"/>
    </row>
    <row r="128" spans="1:15" ht="12.75" customHeight="1">
      <c r="A128" s="30">
        <v>118</v>
      </c>
      <c r="B128" s="290" t="s">
        <v>97</v>
      </c>
      <c r="C128" s="280">
        <v>360.15</v>
      </c>
      <c r="D128" s="281">
        <v>360.51666666666665</v>
      </c>
      <c r="E128" s="281">
        <v>357.63333333333333</v>
      </c>
      <c r="F128" s="281">
        <v>355.11666666666667</v>
      </c>
      <c r="G128" s="281">
        <v>352.23333333333335</v>
      </c>
      <c r="H128" s="281">
        <v>363.0333333333333</v>
      </c>
      <c r="I128" s="281">
        <v>365.91666666666663</v>
      </c>
      <c r="J128" s="281">
        <v>368.43333333333328</v>
      </c>
      <c r="K128" s="280">
        <v>363.4</v>
      </c>
      <c r="L128" s="280">
        <v>358</v>
      </c>
      <c r="M128" s="280">
        <v>32.479179999999999</v>
      </c>
      <c r="N128" s="1"/>
      <c r="O128" s="1"/>
    </row>
    <row r="129" spans="1:15" ht="12.75" customHeight="1">
      <c r="A129" s="30">
        <v>119</v>
      </c>
      <c r="B129" s="290" t="s">
        <v>93</v>
      </c>
      <c r="C129" s="280">
        <v>576.29999999999995</v>
      </c>
      <c r="D129" s="281">
        <v>573.93333333333328</v>
      </c>
      <c r="E129" s="281">
        <v>569.96666666666658</v>
      </c>
      <c r="F129" s="281">
        <v>563.63333333333333</v>
      </c>
      <c r="G129" s="281">
        <v>559.66666666666663</v>
      </c>
      <c r="H129" s="281">
        <v>580.26666666666654</v>
      </c>
      <c r="I129" s="281">
        <v>584.23333333333323</v>
      </c>
      <c r="J129" s="281">
        <v>590.56666666666649</v>
      </c>
      <c r="K129" s="280">
        <v>577.9</v>
      </c>
      <c r="L129" s="280">
        <v>567.6</v>
      </c>
      <c r="M129" s="280">
        <v>20.369340000000001</v>
      </c>
      <c r="N129" s="1"/>
      <c r="O129" s="1"/>
    </row>
    <row r="130" spans="1:15" ht="12.75" customHeight="1">
      <c r="A130" s="30">
        <v>120</v>
      </c>
      <c r="B130" s="290" t="s">
        <v>250</v>
      </c>
      <c r="C130" s="280">
        <v>1595.45</v>
      </c>
      <c r="D130" s="281">
        <v>1576.25</v>
      </c>
      <c r="E130" s="281">
        <v>1549.25</v>
      </c>
      <c r="F130" s="281">
        <v>1503.05</v>
      </c>
      <c r="G130" s="281">
        <v>1476.05</v>
      </c>
      <c r="H130" s="281">
        <v>1622.45</v>
      </c>
      <c r="I130" s="281">
        <v>1649.45</v>
      </c>
      <c r="J130" s="281">
        <v>1695.65</v>
      </c>
      <c r="K130" s="280">
        <v>1603.25</v>
      </c>
      <c r="L130" s="280">
        <v>1530.05</v>
      </c>
      <c r="M130" s="280">
        <v>3.0669400000000002</v>
      </c>
      <c r="N130" s="1"/>
      <c r="O130" s="1"/>
    </row>
    <row r="131" spans="1:15" ht="12.75" customHeight="1">
      <c r="A131" s="30">
        <v>121</v>
      </c>
      <c r="B131" s="290" t="s">
        <v>94</v>
      </c>
      <c r="C131" s="280">
        <v>1815.9</v>
      </c>
      <c r="D131" s="281">
        <v>1844.8000000000002</v>
      </c>
      <c r="E131" s="281">
        <v>1781.1500000000003</v>
      </c>
      <c r="F131" s="281">
        <v>1746.4</v>
      </c>
      <c r="G131" s="281">
        <v>1682.7500000000002</v>
      </c>
      <c r="H131" s="281">
        <v>1879.5500000000004</v>
      </c>
      <c r="I131" s="281">
        <v>1943.2</v>
      </c>
      <c r="J131" s="281">
        <v>1977.9500000000005</v>
      </c>
      <c r="K131" s="280">
        <v>1908.45</v>
      </c>
      <c r="L131" s="280">
        <v>1810.05</v>
      </c>
      <c r="M131" s="280">
        <v>19.013590000000001</v>
      </c>
      <c r="N131" s="1"/>
      <c r="O131" s="1"/>
    </row>
    <row r="132" spans="1:15" ht="12.75" customHeight="1">
      <c r="A132" s="30">
        <v>122</v>
      </c>
      <c r="B132" s="290" t="s">
        <v>341</v>
      </c>
      <c r="C132" s="280">
        <v>178.5</v>
      </c>
      <c r="D132" s="281">
        <v>178.93333333333331</v>
      </c>
      <c r="E132" s="281">
        <v>177.26666666666662</v>
      </c>
      <c r="F132" s="281">
        <v>176.0333333333333</v>
      </c>
      <c r="G132" s="281">
        <v>174.36666666666662</v>
      </c>
      <c r="H132" s="281">
        <v>180.16666666666663</v>
      </c>
      <c r="I132" s="281">
        <v>181.83333333333331</v>
      </c>
      <c r="J132" s="281">
        <v>183.06666666666663</v>
      </c>
      <c r="K132" s="280">
        <v>180.6</v>
      </c>
      <c r="L132" s="280">
        <v>177.7</v>
      </c>
      <c r="M132" s="280">
        <v>14.43768</v>
      </c>
      <c r="N132" s="1"/>
      <c r="O132" s="1"/>
    </row>
    <row r="133" spans="1:15" ht="12.75" customHeight="1">
      <c r="A133" s="30">
        <v>123</v>
      </c>
      <c r="B133" s="290" t="s">
        <v>861</v>
      </c>
      <c r="C133" s="280">
        <v>166.3</v>
      </c>
      <c r="D133" s="281">
        <v>166.35</v>
      </c>
      <c r="E133" s="281">
        <v>164.2</v>
      </c>
      <c r="F133" s="281">
        <v>162.1</v>
      </c>
      <c r="G133" s="281">
        <v>159.94999999999999</v>
      </c>
      <c r="H133" s="281">
        <v>168.45</v>
      </c>
      <c r="I133" s="281">
        <v>170.60000000000002</v>
      </c>
      <c r="J133" s="281">
        <v>172.7</v>
      </c>
      <c r="K133" s="280">
        <v>168.5</v>
      </c>
      <c r="L133" s="280">
        <v>164.25</v>
      </c>
      <c r="M133" s="280">
        <v>6.61686</v>
      </c>
      <c r="N133" s="1"/>
      <c r="O133" s="1"/>
    </row>
    <row r="134" spans="1:15" ht="12.75" customHeight="1">
      <c r="A134" s="30">
        <v>124</v>
      </c>
      <c r="B134" s="290" t="s">
        <v>251</v>
      </c>
      <c r="C134" s="280">
        <v>37.700000000000003</v>
      </c>
      <c r="D134" s="281">
        <v>37.56666666666667</v>
      </c>
      <c r="E134" s="281">
        <v>36.88333333333334</v>
      </c>
      <c r="F134" s="281">
        <v>36.06666666666667</v>
      </c>
      <c r="G134" s="281">
        <v>35.38333333333334</v>
      </c>
      <c r="H134" s="281">
        <v>38.38333333333334</v>
      </c>
      <c r="I134" s="281">
        <v>39.066666666666663</v>
      </c>
      <c r="J134" s="281">
        <v>39.88333333333334</v>
      </c>
      <c r="K134" s="280">
        <v>38.25</v>
      </c>
      <c r="L134" s="280">
        <v>36.75</v>
      </c>
      <c r="M134" s="280">
        <v>129.49267</v>
      </c>
      <c r="N134" s="1"/>
      <c r="O134" s="1"/>
    </row>
    <row r="135" spans="1:15" ht="12.75" customHeight="1">
      <c r="A135" s="30">
        <v>125</v>
      </c>
      <c r="B135" s="290" t="s">
        <v>342</v>
      </c>
      <c r="C135" s="280">
        <v>220.35</v>
      </c>
      <c r="D135" s="281">
        <v>221.7833333333333</v>
      </c>
      <c r="E135" s="281">
        <v>217.76666666666659</v>
      </c>
      <c r="F135" s="281">
        <v>215.18333333333328</v>
      </c>
      <c r="G135" s="281">
        <v>211.16666666666657</v>
      </c>
      <c r="H135" s="281">
        <v>224.36666666666662</v>
      </c>
      <c r="I135" s="281">
        <v>228.38333333333333</v>
      </c>
      <c r="J135" s="281">
        <v>230.96666666666664</v>
      </c>
      <c r="K135" s="280">
        <v>225.8</v>
      </c>
      <c r="L135" s="280">
        <v>219.2</v>
      </c>
      <c r="M135" s="280">
        <v>2.0951300000000002</v>
      </c>
      <c r="N135" s="1"/>
      <c r="O135" s="1"/>
    </row>
    <row r="136" spans="1:15" ht="12.75" customHeight="1">
      <c r="A136" s="30">
        <v>126</v>
      </c>
      <c r="B136" s="290" t="s">
        <v>95</v>
      </c>
      <c r="C136" s="280">
        <v>3796.75</v>
      </c>
      <c r="D136" s="281">
        <v>3791.3166666666671</v>
      </c>
      <c r="E136" s="281">
        <v>3765.4333333333343</v>
      </c>
      <c r="F136" s="281">
        <v>3734.1166666666672</v>
      </c>
      <c r="G136" s="281">
        <v>3708.2333333333345</v>
      </c>
      <c r="H136" s="281">
        <v>3822.6333333333341</v>
      </c>
      <c r="I136" s="281">
        <v>3848.5166666666664</v>
      </c>
      <c r="J136" s="281">
        <v>3879.8333333333339</v>
      </c>
      <c r="K136" s="280">
        <v>3817.2</v>
      </c>
      <c r="L136" s="280">
        <v>3760</v>
      </c>
      <c r="M136" s="280">
        <v>2.1447699999999998</v>
      </c>
      <c r="N136" s="1"/>
      <c r="O136" s="1"/>
    </row>
    <row r="137" spans="1:15" ht="12.75" customHeight="1">
      <c r="A137" s="30">
        <v>127</v>
      </c>
      <c r="B137" s="290" t="s">
        <v>252</v>
      </c>
      <c r="C137" s="280">
        <v>3856.65</v>
      </c>
      <c r="D137" s="281">
        <v>3897.8833333333332</v>
      </c>
      <c r="E137" s="281">
        <v>3790.7666666666664</v>
      </c>
      <c r="F137" s="281">
        <v>3724.8833333333332</v>
      </c>
      <c r="G137" s="281">
        <v>3617.7666666666664</v>
      </c>
      <c r="H137" s="281">
        <v>3963.7666666666664</v>
      </c>
      <c r="I137" s="281">
        <v>4070.8833333333332</v>
      </c>
      <c r="J137" s="281">
        <v>4136.7666666666664</v>
      </c>
      <c r="K137" s="280">
        <v>4005</v>
      </c>
      <c r="L137" s="280">
        <v>3832</v>
      </c>
      <c r="M137" s="280">
        <v>2.4678200000000001</v>
      </c>
      <c r="N137" s="1"/>
      <c r="O137" s="1"/>
    </row>
    <row r="138" spans="1:15" ht="12.75" customHeight="1">
      <c r="A138" s="30">
        <v>128</v>
      </c>
      <c r="B138" s="290" t="s">
        <v>143</v>
      </c>
      <c r="C138" s="280">
        <v>2089.5</v>
      </c>
      <c r="D138" s="281">
        <v>2094.8333333333335</v>
      </c>
      <c r="E138" s="281">
        <v>2069.666666666667</v>
      </c>
      <c r="F138" s="281">
        <v>2049.8333333333335</v>
      </c>
      <c r="G138" s="281">
        <v>2024.666666666667</v>
      </c>
      <c r="H138" s="281">
        <v>2114.666666666667</v>
      </c>
      <c r="I138" s="281">
        <v>2139.8333333333339</v>
      </c>
      <c r="J138" s="281">
        <v>2159.666666666667</v>
      </c>
      <c r="K138" s="280">
        <v>2120</v>
      </c>
      <c r="L138" s="280">
        <v>2075</v>
      </c>
      <c r="M138" s="280">
        <v>1.28166</v>
      </c>
      <c r="N138" s="1"/>
      <c r="O138" s="1"/>
    </row>
    <row r="139" spans="1:15" ht="12.75" customHeight="1">
      <c r="A139" s="30">
        <v>129</v>
      </c>
      <c r="B139" s="290" t="s">
        <v>98</v>
      </c>
      <c r="C139" s="280">
        <v>4373.5</v>
      </c>
      <c r="D139" s="281">
        <v>4377.7666666666664</v>
      </c>
      <c r="E139" s="281">
        <v>4348.7333333333327</v>
      </c>
      <c r="F139" s="281">
        <v>4323.9666666666662</v>
      </c>
      <c r="G139" s="281">
        <v>4294.9333333333325</v>
      </c>
      <c r="H139" s="281">
        <v>4402.5333333333328</v>
      </c>
      <c r="I139" s="281">
        <v>4431.5666666666657</v>
      </c>
      <c r="J139" s="281">
        <v>4456.333333333333</v>
      </c>
      <c r="K139" s="280">
        <v>4406.8</v>
      </c>
      <c r="L139" s="280">
        <v>4353</v>
      </c>
      <c r="M139" s="280">
        <v>3.6126299999999998</v>
      </c>
      <c r="N139" s="1"/>
      <c r="O139" s="1"/>
    </row>
    <row r="140" spans="1:15" ht="12.75" customHeight="1">
      <c r="A140" s="30">
        <v>130</v>
      </c>
      <c r="B140" s="290" t="s">
        <v>343</v>
      </c>
      <c r="C140" s="280">
        <v>557.15</v>
      </c>
      <c r="D140" s="281">
        <v>560.1</v>
      </c>
      <c r="E140" s="281">
        <v>550.25</v>
      </c>
      <c r="F140" s="281">
        <v>543.35</v>
      </c>
      <c r="G140" s="281">
        <v>533.5</v>
      </c>
      <c r="H140" s="281">
        <v>567</v>
      </c>
      <c r="I140" s="281">
        <v>576.85000000000014</v>
      </c>
      <c r="J140" s="281">
        <v>583.75</v>
      </c>
      <c r="K140" s="280">
        <v>569.95000000000005</v>
      </c>
      <c r="L140" s="280">
        <v>553.20000000000005</v>
      </c>
      <c r="M140" s="280">
        <v>4.3723700000000001</v>
      </c>
      <c r="N140" s="1"/>
      <c r="O140" s="1"/>
    </row>
    <row r="141" spans="1:15" ht="12.75" customHeight="1">
      <c r="A141" s="30">
        <v>131</v>
      </c>
      <c r="B141" s="290" t="s">
        <v>344</v>
      </c>
      <c r="C141" s="280">
        <v>140.25</v>
      </c>
      <c r="D141" s="281">
        <v>138.61666666666667</v>
      </c>
      <c r="E141" s="281">
        <v>136.48333333333335</v>
      </c>
      <c r="F141" s="281">
        <v>132.71666666666667</v>
      </c>
      <c r="G141" s="281">
        <v>130.58333333333334</v>
      </c>
      <c r="H141" s="281">
        <v>142.38333333333335</v>
      </c>
      <c r="I141" s="281">
        <v>144.51666666666668</v>
      </c>
      <c r="J141" s="281">
        <v>148.28333333333336</v>
      </c>
      <c r="K141" s="280">
        <v>140.75</v>
      </c>
      <c r="L141" s="280">
        <v>134.85</v>
      </c>
      <c r="M141" s="280">
        <v>4.8339499999999997</v>
      </c>
      <c r="N141" s="1"/>
      <c r="O141" s="1"/>
    </row>
    <row r="142" spans="1:15" ht="12.75" customHeight="1">
      <c r="A142" s="30">
        <v>132</v>
      </c>
      <c r="B142" s="290" t="s">
        <v>345</v>
      </c>
      <c r="C142" s="280">
        <v>185.15</v>
      </c>
      <c r="D142" s="281">
        <v>183.4666666666667</v>
      </c>
      <c r="E142" s="281">
        <v>178.98333333333341</v>
      </c>
      <c r="F142" s="281">
        <v>172.81666666666672</v>
      </c>
      <c r="G142" s="281">
        <v>168.33333333333343</v>
      </c>
      <c r="H142" s="281">
        <v>189.63333333333338</v>
      </c>
      <c r="I142" s="281">
        <v>194.11666666666667</v>
      </c>
      <c r="J142" s="281">
        <v>200.28333333333336</v>
      </c>
      <c r="K142" s="280">
        <v>187.95</v>
      </c>
      <c r="L142" s="280">
        <v>177.3</v>
      </c>
      <c r="M142" s="280">
        <v>3.2043400000000002</v>
      </c>
      <c r="N142" s="1"/>
      <c r="O142" s="1"/>
    </row>
    <row r="143" spans="1:15" ht="12.75" customHeight="1">
      <c r="A143" s="30">
        <v>133</v>
      </c>
      <c r="B143" s="290" t="s">
        <v>862</v>
      </c>
      <c r="C143" s="280">
        <v>403.95</v>
      </c>
      <c r="D143" s="281">
        <v>407.88333333333338</v>
      </c>
      <c r="E143" s="281">
        <v>396.06666666666678</v>
      </c>
      <c r="F143" s="281">
        <v>388.18333333333339</v>
      </c>
      <c r="G143" s="281">
        <v>376.36666666666679</v>
      </c>
      <c r="H143" s="281">
        <v>415.76666666666677</v>
      </c>
      <c r="I143" s="281">
        <v>427.58333333333337</v>
      </c>
      <c r="J143" s="281">
        <v>435.46666666666675</v>
      </c>
      <c r="K143" s="280">
        <v>419.7</v>
      </c>
      <c r="L143" s="280">
        <v>400</v>
      </c>
      <c r="M143" s="280">
        <v>22.392890000000001</v>
      </c>
      <c r="N143" s="1"/>
      <c r="O143" s="1"/>
    </row>
    <row r="144" spans="1:15" ht="12.75" customHeight="1">
      <c r="A144" s="30">
        <v>134</v>
      </c>
      <c r="B144" s="290" t="s">
        <v>346</v>
      </c>
      <c r="C144" s="280">
        <v>57.2</v>
      </c>
      <c r="D144" s="281">
        <v>57.216666666666669</v>
      </c>
      <c r="E144" s="281">
        <v>56.483333333333334</v>
      </c>
      <c r="F144" s="281">
        <v>55.766666666666666</v>
      </c>
      <c r="G144" s="281">
        <v>55.033333333333331</v>
      </c>
      <c r="H144" s="281">
        <v>57.933333333333337</v>
      </c>
      <c r="I144" s="281">
        <v>58.666666666666671</v>
      </c>
      <c r="J144" s="281">
        <v>59.38333333333334</v>
      </c>
      <c r="K144" s="280">
        <v>57.95</v>
      </c>
      <c r="L144" s="280">
        <v>56.5</v>
      </c>
      <c r="M144" s="280">
        <v>8.1863499999999991</v>
      </c>
      <c r="N144" s="1"/>
      <c r="O144" s="1"/>
    </row>
    <row r="145" spans="1:15" ht="12.75" customHeight="1">
      <c r="A145" s="30">
        <v>135</v>
      </c>
      <c r="B145" s="290" t="s">
        <v>99</v>
      </c>
      <c r="C145" s="280">
        <v>3147.6</v>
      </c>
      <c r="D145" s="281">
        <v>3134.7333333333336</v>
      </c>
      <c r="E145" s="281">
        <v>3090.4666666666672</v>
      </c>
      <c r="F145" s="281">
        <v>3033.3333333333335</v>
      </c>
      <c r="G145" s="281">
        <v>2989.0666666666671</v>
      </c>
      <c r="H145" s="281">
        <v>3191.8666666666672</v>
      </c>
      <c r="I145" s="281">
        <v>3236.1333333333337</v>
      </c>
      <c r="J145" s="281">
        <v>3293.2666666666673</v>
      </c>
      <c r="K145" s="280">
        <v>3179</v>
      </c>
      <c r="L145" s="280">
        <v>3077.6</v>
      </c>
      <c r="M145" s="280">
        <v>14.617940000000001</v>
      </c>
      <c r="N145" s="1"/>
      <c r="O145" s="1"/>
    </row>
    <row r="146" spans="1:15" ht="12.75" customHeight="1">
      <c r="A146" s="30">
        <v>136</v>
      </c>
      <c r="B146" s="290" t="s">
        <v>347</v>
      </c>
      <c r="C146" s="280">
        <v>368.3</v>
      </c>
      <c r="D146" s="281">
        <v>369.11666666666662</v>
      </c>
      <c r="E146" s="281">
        <v>364.83333333333326</v>
      </c>
      <c r="F146" s="281">
        <v>361.36666666666662</v>
      </c>
      <c r="G146" s="281">
        <v>357.08333333333326</v>
      </c>
      <c r="H146" s="281">
        <v>372.58333333333326</v>
      </c>
      <c r="I146" s="281">
        <v>376.86666666666667</v>
      </c>
      <c r="J146" s="281">
        <v>380.33333333333326</v>
      </c>
      <c r="K146" s="280">
        <v>373.4</v>
      </c>
      <c r="L146" s="280">
        <v>365.65</v>
      </c>
      <c r="M146" s="280">
        <v>1.63235</v>
      </c>
      <c r="N146" s="1"/>
      <c r="O146" s="1"/>
    </row>
    <row r="147" spans="1:15" ht="12.75" customHeight="1">
      <c r="A147" s="30">
        <v>137</v>
      </c>
      <c r="B147" s="290" t="s">
        <v>253</v>
      </c>
      <c r="C147" s="280">
        <v>469.15</v>
      </c>
      <c r="D147" s="281">
        <v>471.01666666666665</v>
      </c>
      <c r="E147" s="281">
        <v>462.33333333333331</v>
      </c>
      <c r="F147" s="281">
        <v>455.51666666666665</v>
      </c>
      <c r="G147" s="281">
        <v>446.83333333333331</v>
      </c>
      <c r="H147" s="281">
        <v>477.83333333333331</v>
      </c>
      <c r="I147" s="281">
        <v>486.51666666666671</v>
      </c>
      <c r="J147" s="281">
        <v>493.33333333333331</v>
      </c>
      <c r="K147" s="280">
        <v>479.7</v>
      </c>
      <c r="L147" s="280">
        <v>464.2</v>
      </c>
      <c r="M147" s="280">
        <v>2.0908600000000002</v>
      </c>
      <c r="N147" s="1"/>
      <c r="O147" s="1"/>
    </row>
    <row r="148" spans="1:15" ht="12.75" customHeight="1">
      <c r="A148" s="30">
        <v>138</v>
      </c>
      <c r="B148" s="290" t="s">
        <v>254</v>
      </c>
      <c r="C148" s="280">
        <v>1473.6</v>
      </c>
      <c r="D148" s="281">
        <v>1472.8</v>
      </c>
      <c r="E148" s="281">
        <v>1457.85</v>
      </c>
      <c r="F148" s="281">
        <v>1442.1</v>
      </c>
      <c r="G148" s="281">
        <v>1427.1499999999999</v>
      </c>
      <c r="H148" s="281">
        <v>1488.55</v>
      </c>
      <c r="I148" s="281">
        <v>1503.5000000000002</v>
      </c>
      <c r="J148" s="281">
        <v>1519.25</v>
      </c>
      <c r="K148" s="280">
        <v>1487.75</v>
      </c>
      <c r="L148" s="280">
        <v>1457.05</v>
      </c>
      <c r="M148" s="280">
        <v>0.25484000000000001</v>
      </c>
      <c r="N148" s="1"/>
      <c r="O148" s="1"/>
    </row>
    <row r="149" spans="1:15" ht="12.75" customHeight="1">
      <c r="A149" s="30">
        <v>139</v>
      </c>
      <c r="B149" s="290" t="s">
        <v>348</v>
      </c>
      <c r="C149" s="280">
        <v>69</v>
      </c>
      <c r="D149" s="281">
        <v>68.416666666666671</v>
      </c>
      <c r="E149" s="281">
        <v>67.683333333333337</v>
      </c>
      <c r="F149" s="281">
        <v>66.36666666666666</v>
      </c>
      <c r="G149" s="281">
        <v>65.633333333333326</v>
      </c>
      <c r="H149" s="281">
        <v>69.733333333333348</v>
      </c>
      <c r="I149" s="281">
        <v>70.466666666666669</v>
      </c>
      <c r="J149" s="281">
        <v>71.78333333333336</v>
      </c>
      <c r="K149" s="280">
        <v>69.150000000000006</v>
      </c>
      <c r="L149" s="280">
        <v>67.099999999999994</v>
      </c>
      <c r="M149" s="280">
        <v>26.983989999999999</v>
      </c>
      <c r="N149" s="1"/>
      <c r="O149" s="1"/>
    </row>
    <row r="150" spans="1:15" ht="12.75" customHeight="1">
      <c r="A150" s="30">
        <v>140</v>
      </c>
      <c r="B150" s="290" t="s">
        <v>349</v>
      </c>
      <c r="C150" s="280">
        <v>96</v>
      </c>
      <c r="D150" s="281">
        <v>96.09999999999998</v>
      </c>
      <c r="E150" s="281">
        <v>94.499999999999957</v>
      </c>
      <c r="F150" s="281">
        <v>92.999999999999972</v>
      </c>
      <c r="G150" s="281">
        <v>91.399999999999949</v>
      </c>
      <c r="H150" s="281">
        <v>97.599999999999966</v>
      </c>
      <c r="I150" s="281">
        <v>99.199999999999989</v>
      </c>
      <c r="J150" s="281">
        <v>100.69999999999997</v>
      </c>
      <c r="K150" s="280">
        <v>97.7</v>
      </c>
      <c r="L150" s="280">
        <v>94.6</v>
      </c>
      <c r="M150" s="280">
        <v>3.7697600000000002</v>
      </c>
      <c r="N150" s="1"/>
      <c r="O150" s="1"/>
    </row>
    <row r="151" spans="1:15" ht="12.75" customHeight="1">
      <c r="A151" s="30">
        <v>141</v>
      </c>
      <c r="B151" s="290" t="s">
        <v>797</v>
      </c>
      <c r="C151" s="280">
        <v>44.9</v>
      </c>
      <c r="D151" s="281">
        <v>44.466666666666669</v>
      </c>
      <c r="E151" s="281">
        <v>43.583333333333336</v>
      </c>
      <c r="F151" s="281">
        <v>42.266666666666666</v>
      </c>
      <c r="G151" s="281">
        <v>41.383333333333333</v>
      </c>
      <c r="H151" s="281">
        <v>45.783333333333339</v>
      </c>
      <c r="I151" s="281">
        <v>46.666666666666664</v>
      </c>
      <c r="J151" s="281">
        <v>47.983333333333341</v>
      </c>
      <c r="K151" s="280">
        <v>45.35</v>
      </c>
      <c r="L151" s="280">
        <v>43.15</v>
      </c>
      <c r="M151" s="280">
        <v>11.273400000000001</v>
      </c>
      <c r="N151" s="1"/>
      <c r="O151" s="1"/>
    </row>
    <row r="152" spans="1:15" ht="12.75" customHeight="1">
      <c r="A152" s="30">
        <v>142</v>
      </c>
      <c r="B152" s="290" t="s">
        <v>350</v>
      </c>
      <c r="C152" s="280">
        <v>682</v>
      </c>
      <c r="D152" s="281">
        <v>679.08333333333337</v>
      </c>
      <c r="E152" s="281">
        <v>672.91666666666674</v>
      </c>
      <c r="F152" s="281">
        <v>663.83333333333337</v>
      </c>
      <c r="G152" s="281">
        <v>657.66666666666674</v>
      </c>
      <c r="H152" s="281">
        <v>688.16666666666674</v>
      </c>
      <c r="I152" s="281">
        <v>694.33333333333348</v>
      </c>
      <c r="J152" s="281">
        <v>703.41666666666674</v>
      </c>
      <c r="K152" s="280">
        <v>685.25</v>
      </c>
      <c r="L152" s="280">
        <v>670</v>
      </c>
      <c r="M152" s="280">
        <v>0.14971999999999999</v>
      </c>
      <c r="N152" s="1"/>
      <c r="O152" s="1"/>
    </row>
    <row r="153" spans="1:15" ht="12.75" customHeight="1">
      <c r="A153" s="30">
        <v>143</v>
      </c>
      <c r="B153" s="290" t="s">
        <v>100</v>
      </c>
      <c r="C153" s="280">
        <v>1710.75</v>
      </c>
      <c r="D153" s="281">
        <v>1717.5833333333333</v>
      </c>
      <c r="E153" s="281">
        <v>1697.1666666666665</v>
      </c>
      <c r="F153" s="281">
        <v>1683.5833333333333</v>
      </c>
      <c r="G153" s="281">
        <v>1663.1666666666665</v>
      </c>
      <c r="H153" s="281">
        <v>1731.1666666666665</v>
      </c>
      <c r="I153" s="281">
        <v>1751.583333333333</v>
      </c>
      <c r="J153" s="281">
        <v>1765.1666666666665</v>
      </c>
      <c r="K153" s="280">
        <v>1738</v>
      </c>
      <c r="L153" s="280">
        <v>1704</v>
      </c>
      <c r="M153" s="280">
        <v>3.50902</v>
      </c>
      <c r="N153" s="1"/>
      <c r="O153" s="1"/>
    </row>
    <row r="154" spans="1:15" ht="12.75" customHeight="1">
      <c r="A154" s="30">
        <v>144</v>
      </c>
      <c r="B154" s="290" t="s">
        <v>101</v>
      </c>
      <c r="C154" s="280">
        <v>150.85</v>
      </c>
      <c r="D154" s="281">
        <v>151.41666666666666</v>
      </c>
      <c r="E154" s="281">
        <v>149.73333333333332</v>
      </c>
      <c r="F154" s="281">
        <v>148.61666666666667</v>
      </c>
      <c r="G154" s="281">
        <v>146.93333333333334</v>
      </c>
      <c r="H154" s="281">
        <v>152.5333333333333</v>
      </c>
      <c r="I154" s="281">
        <v>154.21666666666664</v>
      </c>
      <c r="J154" s="281">
        <v>155.33333333333329</v>
      </c>
      <c r="K154" s="280">
        <v>153.1</v>
      </c>
      <c r="L154" s="280">
        <v>150.30000000000001</v>
      </c>
      <c r="M154" s="280">
        <v>10.8773</v>
      </c>
      <c r="N154" s="1"/>
      <c r="O154" s="1"/>
    </row>
    <row r="155" spans="1:15" ht="12.75" customHeight="1">
      <c r="A155" s="30">
        <v>145</v>
      </c>
      <c r="B155" s="290" t="s">
        <v>351</v>
      </c>
      <c r="C155" s="280">
        <v>254.45</v>
      </c>
      <c r="D155" s="281">
        <v>254.88333333333333</v>
      </c>
      <c r="E155" s="281">
        <v>252.51666666666665</v>
      </c>
      <c r="F155" s="281">
        <v>250.58333333333331</v>
      </c>
      <c r="G155" s="281">
        <v>248.21666666666664</v>
      </c>
      <c r="H155" s="281">
        <v>256.81666666666666</v>
      </c>
      <c r="I155" s="281">
        <v>259.18333333333334</v>
      </c>
      <c r="J155" s="281">
        <v>261.11666666666667</v>
      </c>
      <c r="K155" s="280">
        <v>257.25</v>
      </c>
      <c r="L155" s="280">
        <v>252.95</v>
      </c>
      <c r="M155" s="280">
        <v>0.36064000000000002</v>
      </c>
      <c r="N155" s="1"/>
      <c r="O155" s="1"/>
    </row>
    <row r="156" spans="1:15" ht="12.75" customHeight="1">
      <c r="A156" s="30">
        <v>146</v>
      </c>
      <c r="B156" s="290" t="s">
        <v>851</v>
      </c>
      <c r="C156" s="280">
        <v>1453.85</v>
      </c>
      <c r="D156" s="281">
        <v>1444.3500000000001</v>
      </c>
      <c r="E156" s="281">
        <v>1424.5000000000002</v>
      </c>
      <c r="F156" s="281">
        <v>1395.15</v>
      </c>
      <c r="G156" s="281">
        <v>1375.3000000000002</v>
      </c>
      <c r="H156" s="281">
        <v>1473.7000000000003</v>
      </c>
      <c r="I156" s="281">
        <v>1493.5500000000002</v>
      </c>
      <c r="J156" s="281">
        <v>1522.9000000000003</v>
      </c>
      <c r="K156" s="280">
        <v>1464.2</v>
      </c>
      <c r="L156" s="280">
        <v>1415</v>
      </c>
      <c r="M156" s="280">
        <v>5.7069799999999997</v>
      </c>
      <c r="N156" s="1"/>
      <c r="O156" s="1"/>
    </row>
    <row r="157" spans="1:15" ht="12.75" customHeight="1">
      <c r="A157" s="30">
        <v>147</v>
      </c>
      <c r="B157" s="290" t="s">
        <v>102</v>
      </c>
      <c r="C157" s="280">
        <v>107.2</v>
      </c>
      <c r="D157" s="281">
        <v>107.33333333333333</v>
      </c>
      <c r="E157" s="281">
        <v>106.31666666666666</v>
      </c>
      <c r="F157" s="281">
        <v>105.43333333333334</v>
      </c>
      <c r="G157" s="281">
        <v>104.41666666666667</v>
      </c>
      <c r="H157" s="281">
        <v>108.21666666666665</v>
      </c>
      <c r="I157" s="281">
        <v>109.23333333333333</v>
      </c>
      <c r="J157" s="281">
        <v>110.11666666666665</v>
      </c>
      <c r="K157" s="280">
        <v>108.35</v>
      </c>
      <c r="L157" s="280">
        <v>106.45</v>
      </c>
      <c r="M157" s="280">
        <v>114.12215999999999</v>
      </c>
      <c r="N157" s="1"/>
      <c r="O157" s="1"/>
    </row>
    <row r="158" spans="1:15" ht="12.75" customHeight="1">
      <c r="A158" s="30">
        <v>148</v>
      </c>
      <c r="B158" s="290" t="s">
        <v>798</v>
      </c>
      <c r="C158" s="280">
        <v>105.55</v>
      </c>
      <c r="D158" s="281">
        <v>105.98333333333333</v>
      </c>
      <c r="E158" s="281">
        <v>103.56666666666666</v>
      </c>
      <c r="F158" s="281">
        <v>101.58333333333333</v>
      </c>
      <c r="G158" s="281">
        <v>99.166666666666657</v>
      </c>
      <c r="H158" s="281">
        <v>107.96666666666667</v>
      </c>
      <c r="I158" s="281">
        <v>110.38333333333333</v>
      </c>
      <c r="J158" s="281">
        <v>112.36666666666667</v>
      </c>
      <c r="K158" s="280">
        <v>108.4</v>
      </c>
      <c r="L158" s="280">
        <v>104</v>
      </c>
      <c r="M158" s="280">
        <v>5.3586600000000004</v>
      </c>
      <c r="N158" s="1"/>
      <c r="O158" s="1"/>
    </row>
    <row r="159" spans="1:15" ht="12.75" customHeight="1">
      <c r="A159" s="30">
        <v>149</v>
      </c>
      <c r="B159" s="290" t="s">
        <v>352</v>
      </c>
      <c r="C159" s="280">
        <v>5167.25</v>
      </c>
      <c r="D159" s="281">
        <v>5131.7666666666664</v>
      </c>
      <c r="E159" s="281">
        <v>5075.5333333333328</v>
      </c>
      <c r="F159" s="281">
        <v>4983.8166666666666</v>
      </c>
      <c r="G159" s="281">
        <v>4927.583333333333</v>
      </c>
      <c r="H159" s="281">
        <v>5223.4833333333327</v>
      </c>
      <c r="I159" s="281">
        <v>5279.7166666666662</v>
      </c>
      <c r="J159" s="281">
        <v>5371.4333333333325</v>
      </c>
      <c r="K159" s="280">
        <v>5188</v>
      </c>
      <c r="L159" s="280">
        <v>5040.05</v>
      </c>
      <c r="M159" s="280">
        <v>0.35802</v>
      </c>
      <c r="N159" s="1"/>
      <c r="O159" s="1"/>
    </row>
    <row r="160" spans="1:15" ht="12.75" customHeight="1">
      <c r="A160" s="30">
        <v>150</v>
      </c>
      <c r="B160" s="290" t="s">
        <v>353</v>
      </c>
      <c r="C160" s="280">
        <v>412.75</v>
      </c>
      <c r="D160" s="281">
        <v>414.40000000000003</v>
      </c>
      <c r="E160" s="281">
        <v>409.40000000000009</v>
      </c>
      <c r="F160" s="281">
        <v>406.05000000000007</v>
      </c>
      <c r="G160" s="281">
        <v>401.05000000000013</v>
      </c>
      <c r="H160" s="281">
        <v>417.75000000000006</v>
      </c>
      <c r="I160" s="281">
        <v>422.74999999999994</v>
      </c>
      <c r="J160" s="281">
        <v>426.1</v>
      </c>
      <c r="K160" s="280">
        <v>419.4</v>
      </c>
      <c r="L160" s="280">
        <v>411.05</v>
      </c>
      <c r="M160" s="280">
        <v>1.6447499999999999</v>
      </c>
      <c r="N160" s="1"/>
      <c r="O160" s="1"/>
    </row>
    <row r="161" spans="1:15" ht="12.75" customHeight="1">
      <c r="A161" s="30">
        <v>151</v>
      </c>
      <c r="B161" s="290" t="s">
        <v>354</v>
      </c>
      <c r="C161" s="280">
        <v>140.05000000000001</v>
      </c>
      <c r="D161" s="281">
        <v>140.15</v>
      </c>
      <c r="E161" s="281">
        <v>139</v>
      </c>
      <c r="F161" s="281">
        <v>137.94999999999999</v>
      </c>
      <c r="G161" s="281">
        <v>136.79999999999998</v>
      </c>
      <c r="H161" s="281">
        <v>141.20000000000002</v>
      </c>
      <c r="I161" s="281">
        <v>142.35000000000005</v>
      </c>
      <c r="J161" s="281">
        <v>143.40000000000003</v>
      </c>
      <c r="K161" s="280">
        <v>141.30000000000001</v>
      </c>
      <c r="L161" s="280">
        <v>139.1</v>
      </c>
      <c r="M161" s="280">
        <v>4.3775899999999996</v>
      </c>
      <c r="N161" s="1"/>
      <c r="O161" s="1"/>
    </row>
    <row r="162" spans="1:15" ht="12.75" customHeight="1">
      <c r="A162" s="30">
        <v>152</v>
      </c>
      <c r="B162" s="290" t="s">
        <v>355</v>
      </c>
      <c r="C162" s="280">
        <v>108.35</v>
      </c>
      <c r="D162" s="281">
        <v>108.73333333333333</v>
      </c>
      <c r="E162" s="281">
        <v>106.61666666666667</v>
      </c>
      <c r="F162" s="281">
        <v>104.88333333333334</v>
      </c>
      <c r="G162" s="281">
        <v>102.76666666666668</v>
      </c>
      <c r="H162" s="281">
        <v>110.46666666666667</v>
      </c>
      <c r="I162" s="281">
        <v>112.58333333333331</v>
      </c>
      <c r="J162" s="281">
        <v>114.31666666666666</v>
      </c>
      <c r="K162" s="280">
        <v>110.85</v>
      </c>
      <c r="L162" s="280">
        <v>107</v>
      </c>
      <c r="M162" s="280">
        <v>34.551540000000003</v>
      </c>
      <c r="N162" s="1"/>
      <c r="O162" s="1"/>
    </row>
    <row r="163" spans="1:15" ht="12.75" customHeight="1">
      <c r="A163" s="30">
        <v>153</v>
      </c>
      <c r="B163" s="290" t="s">
        <v>255</v>
      </c>
      <c r="C163" s="280">
        <v>278.05</v>
      </c>
      <c r="D163" s="281">
        <v>276.7833333333333</v>
      </c>
      <c r="E163" s="281">
        <v>272.56666666666661</v>
      </c>
      <c r="F163" s="281">
        <v>267.08333333333331</v>
      </c>
      <c r="G163" s="281">
        <v>262.86666666666662</v>
      </c>
      <c r="H163" s="281">
        <v>282.26666666666659</v>
      </c>
      <c r="I163" s="281">
        <v>286.48333333333329</v>
      </c>
      <c r="J163" s="281">
        <v>291.96666666666658</v>
      </c>
      <c r="K163" s="280">
        <v>281</v>
      </c>
      <c r="L163" s="280">
        <v>271.3</v>
      </c>
      <c r="M163" s="280">
        <v>7.3840599999999998</v>
      </c>
      <c r="N163" s="1"/>
      <c r="O163" s="1"/>
    </row>
    <row r="164" spans="1:15" ht="12.75" customHeight="1">
      <c r="A164" s="30">
        <v>154</v>
      </c>
      <c r="B164" s="290" t="s">
        <v>863</v>
      </c>
      <c r="C164" s="280">
        <v>1240.95</v>
      </c>
      <c r="D164" s="281">
        <v>1240.0333333333335</v>
      </c>
      <c r="E164" s="281">
        <v>1231.116666666667</v>
      </c>
      <c r="F164" s="281">
        <v>1221.2833333333335</v>
      </c>
      <c r="G164" s="281">
        <v>1212.366666666667</v>
      </c>
      <c r="H164" s="281">
        <v>1249.866666666667</v>
      </c>
      <c r="I164" s="281">
        <v>1258.7833333333335</v>
      </c>
      <c r="J164" s="281">
        <v>1268.616666666667</v>
      </c>
      <c r="K164" s="280">
        <v>1248.95</v>
      </c>
      <c r="L164" s="280">
        <v>1230.2</v>
      </c>
      <c r="M164" s="280">
        <v>6.3049999999999995E-2</v>
      </c>
      <c r="N164" s="1"/>
      <c r="O164" s="1"/>
    </row>
    <row r="165" spans="1:15" ht="12.75" customHeight="1">
      <c r="A165" s="30">
        <v>155</v>
      </c>
      <c r="B165" s="290" t="s">
        <v>103</v>
      </c>
      <c r="C165" s="280">
        <v>141.6</v>
      </c>
      <c r="D165" s="281">
        <v>142.58333333333334</v>
      </c>
      <c r="E165" s="281">
        <v>139.91666666666669</v>
      </c>
      <c r="F165" s="281">
        <v>138.23333333333335</v>
      </c>
      <c r="G165" s="281">
        <v>135.56666666666669</v>
      </c>
      <c r="H165" s="281">
        <v>144.26666666666668</v>
      </c>
      <c r="I165" s="281">
        <v>146.93333333333337</v>
      </c>
      <c r="J165" s="281">
        <v>148.61666666666667</v>
      </c>
      <c r="K165" s="280">
        <v>145.25</v>
      </c>
      <c r="L165" s="280">
        <v>140.9</v>
      </c>
      <c r="M165" s="280">
        <v>82.602249999999998</v>
      </c>
      <c r="N165" s="1"/>
      <c r="O165" s="1"/>
    </row>
    <row r="166" spans="1:15" ht="12.75" customHeight="1">
      <c r="A166" s="30">
        <v>156</v>
      </c>
      <c r="B166" s="290" t="s">
        <v>357</v>
      </c>
      <c r="C166" s="280">
        <v>1458.15</v>
      </c>
      <c r="D166" s="281">
        <v>1454.4166666666667</v>
      </c>
      <c r="E166" s="281">
        <v>1443.7333333333336</v>
      </c>
      <c r="F166" s="281">
        <v>1429.3166666666668</v>
      </c>
      <c r="G166" s="281">
        <v>1418.6333333333337</v>
      </c>
      <c r="H166" s="281">
        <v>1468.8333333333335</v>
      </c>
      <c r="I166" s="281">
        <v>1479.5166666666664</v>
      </c>
      <c r="J166" s="281">
        <v>1493.9333333333334</v>
      </c>
      <c r="K166" s="280">
        <v>1465.1</v>
      </c>
      <c r="L166" s="280">
        <v>1440</v>
      </c>
      <c r="M166" s="280">
        <v>0.47548000000000001</v>
      </c>
      <c r="N166" s="1"/>
      <c r="O166" s="1"/>
    </row>
    <row r="167" spans="1:15" ht="12.75" customHeight="1">
      <c r="A167" s="30">
        <v>157</v>
      </c>
      <c r="B167" s="290" t="s">
        <v>106</v>
      </c>
      <c r="C167" s="280">
        <v>35.25</v>
      </c>
      <c r="D167" s="281">
        <v>35.216666666666669</v>
      </c>
      <c r="E167" s="281">
        <v>34.733333333333334</v>
      </c>
      <c r="F167" s="281">
        <v>34.216666666666669</v>
      </c>
      <c r="G167" s="281">
        <v>33.733333333333334</v>
      </c>
      <c r="H167" s="281">
        <v>35.733333333333334</v>
      </c>
      <c r="I167" s="281">
        <v>36.216666666666669</v>
      </c>
      <c r="J167" s="281">
        <v>36.733333333333334</v>
      </c>
      <c r="K167" s="280">
        <v>35.700000000000003</v>
      </c>
      <c r="L167" s="280">
        <v>34.700000000000003</v>
      </c>
      <c r="M167" s="280">
        <v>62.080530000000003</v>
      </c>
      <c r="N167" s="1"/>
      <c r="O167" s="1"/>
    </row>
    <row r="168" spans="1:15" ht="12.75" customHeight="1">
      <c r="A168" s="30">
        <v>158</v>
      </c>
      <c r="B168" s="290" t="s">
        <v>358</v>
      </c>
      <c r="C168" s="280">
        <v>3033.35</v>
      </c>
      <c r="D168" s="281">
        <v>3039.6</v>
      </c>
      <c r="E168" s="281">
        <v>3015.25</v>
      </c>
      <c r="F168" s="281">
        <v>2997.15</v>
      </c>
      <c r="G168" s="281">
        <v>2972.8</v>
      </c>
      <c r="H168" s="281">
        <v>3057.7</v>
      </c>
      <c r="I168" s="281">
        <v>3082.0499999999993</v>
      </c>
      <c r="J168" s="281">
        <v>3100.1499999999996</v>
      </c>
      <c r="K168" s="280">
        <v>3063.95</v>
      </c>
      <c r="L168" s="280">
        <v>3021.5</v>
      </c>
      <c r="M168" s="280">
        <v>0.13378999999999999</v>
      </c>
      <c r="N168" s="1"/>
      <c r="O168" s="1"/>
    </row>
    <row r="169" spans="1:15" ht="12.75" customHeight="1">
      <c r="A169" s="30">
        <v>159</v>
      </c>
      <c r="B169" s="290" t="s">
        <v>359</v>
      </c>
      <c r="C169" s="280">
        <v>3351.65</v>
      </c>
      <c r="D169" s="281">
        <v>3353.0333333333328</v>
      </c>
      <c r="E169" s="281">
        <v>3312.8166666666657</v>
      </c>
      <c r="F169" s="281">
        <v>3273.9833333333327</v>
      </c>
      <c r="G169" s="281">
        <v>3233.7666666666655</v>
      </c>
      <c r="H169" s="281">
        <v>3391.8666666666659</v>
      </c>
      <c r="I169" s="281">
        <v>3432.083333333333</v>
      </c>
      <c r="J169" s="281">
        <v>3470.9166666666661</v>
      </c>
      <c r="K169" s="280">
        <v>3393.25</v>
      </c>
      <c r="L169" s="280">
        <v>3314.2</v>
      </c>
      <c r="M169" s="280">
        <v>0.10599</v>
      </c>
      <c r="N169" s="1"/>
      <c r="O169" s="1"/>
    </row>
    <row r="170" spans="1:15" ht="12.75" customHeight="1">
      <c r="A170" s="30">
        <v>160</v>
      </c>
      <c r="B170" s="290" t="s">
        <v>360</v>
      </c>
      <c r="C170" s="280">
        <v>117.55</v>
      </c>
      <c r="D170" s="281">
        <v>117.78333333333335</v>
      </c>
      <c r="E170" s="281">
        <v>116.81666666666669</v>
      </c>
      <c r="F170" s="281">
        <v>116.08333333333334</v>
      </c>
      <c r="G170" s="281">
        <v>115.11666666666669</v>
      </c>
      <c r="H170" s="281">
        <v>118.51666666666669</v>
      </c>
      <c r="I170" s="281">
        <v>119.48333333333336</v>
      </c>
      <c r="J170" s="281">
        <v>120.2166666666667</v>
      </c>
      <c r="K170" s="280">
        <v>118.75</v>
      </c>
      <c r="L170" s="280">
        <v>117.05</v>
      </c>
      <c r="M170" s="280">
        <v>0.84145999999999999</v>
      </c>
      <c r="N170" s="1"/>
      <c r="O170" s="1"/>
    </row>
    <row r="171" spans="1:15" ht="12.75" customHeight="1">
      <c r="A171" s="30">
        <v>161</v>
      </c>
      <c r="B171" s="290" t="s">
        <v>256</v>
      </c>
      <c r="C171" s="280">
        <v>2280.4</v>
      </c>
      <c r="D171" s="281">
        <v>2299.6333333333332</v>
      </c>
      <c r="E171" s="281">
        <v>2246.2666666666664</v>
      </c>
      <c r="F171" s="281">
        <v>2212.1333333333332</v>
      </c>
      <c r="G171" s="281">
        <v>2158.7666666666664</v>
      </c>
      <c r="H171" s="281">
        <v>2333.7666666666664</v>
      </c>
      <c r="I171" s="281">
        <v>2387.1333333333332</v>
      </c>
      <c r="J171" s="281">
        <v>2421.2666666666664</v>
      </c>
      <c r="K171" s="280">
        <v>2353</v>
      </c>
      <c r="L171" s="280">
        <v>2265.5</v>
      </c>
      <c r="M171" s="280">
        <v>8.5505600000000008</v>
      </c>
      <c r="N171" s="1"/>
      <c r="O171" s="1"/>
    </row>
    <row r="172" spans="1:15" ht="12.75" customHeight="1">
      <c r="A172" s="30">
        <v>162</v>
      </c>
      <c r="B172" s="290" t="s">
        <v>361</v>
      </c>
      <c r="C172" s="280">
        <v>1505.2</v>
      </c>
      <c r="D172" s="281">
        <v>1502.45</v>
      </c>
      <c r="E172" s="281">
        <v>1494.75</v>
      </c>
      <c r="F172" s="281">
        <v>1484.3</v>
      </c>
      <c r="G172" s="281">
        <v>1476.6</v>
      </c>
      <c r="H172" s="281">
        <v>1512.9</v>
      </c>
      <c r="I172" s="281">
        <v>1520.6000000000004</v>
      </c>
      <c r="J172" s="281">
        <v>1531.0500000000002</v>
      </c>
      <c r="K172" s="280">
        <v>1510.15</v>
      </c>
      <c r="L172" s="280">
        <v>1492</v>
      </c>
      <c r="M172" s="280">
        <v>0.14752999999999999</v>
      </c>
      <c r="N172" s="1"/>
      <c r="O172" s="1"/>
    </row>
    <row r="173" spans="1:15" ht="12.75" customHeight="1">
      <c r="A173" s="30">
        <v>163</v>
      </c>
      <c r="B173" s="290" t="s">
        <v>864</v>
      </c>
      <c r="C173" s="280">
        <v>466.15</v>
      </c>
      <c r="D173" s="281">
        <v>467.25</v>
      </c>
      <c r="E173" s="281">
        <v>460.95</v>
      </c>
      <c r="F173" s="281">
        <v>455.75</v>
      </c>
      <c r="G173" s="281">
        <v>449.45</v>
      </c>
      <c r="H173" s="281">
        <v>472.45</v>
      </c>
      <c r="I173" s="281">
        <v>478.74999999999994</v>
      </c>
      <c r="J173" s="281">
        <v>483.95</v>
      </c>
      <c r="K173" s="280">
        <v>473.55</v>
      </c>
      <c r="L173" s="280">
        <v>462.05</v>
      </c>
      <c r="M173" s="280">
        <v>0.32063999999999998</v>
      </c>
      <c r="N173" s="1"/>
      <c r="O173" s="1"/>
    </row>
    <row r="174" spans="1:15" ht="12.75" customHeight="1">
      <c r="A174" s="30">
        <v>164</v>
      </c>
      <c r="B174" s="290" t="s">
        <v>104</v>
      </c>
      <c r="C174" s="280">
        <v>374.5</v>
      </c>
      <c r="D174" s="281">
        <v>376.5333333333333</v>
      </c>
      <c r="E174" s="281">
        <v>370.06666666666661</v>
      </c>
      <c r="F174" s="281">
        <v>365.63333333333333</v>
      </c>
      <c r="G174" s="281">
        <v>359.16666666666663</v>
      </c>
      <c r="H174" s="281">
        <v>380.96666666666658</v>
      </c>
      <c r="I174" s="281">
        <v>387.43333333333328</v>
      </c>
      <c r="J174" s="281">
        <v>391.86666666666656</v>
      </c>
      <c r="K174" s="280">
        <v>383</v>
      </c>
      <c r="L174" s="280">
        <v>372.1</v>
      </c>
      <c r="M174" s="280">
        <v>8.5017600000000009</v>
      </c>
      <c r="N174" s="1"/>
      <c r="O174" s="1"/>
    </row>
    <row r="175" spans="1:15" ht="12.75" customHeight="1">
      <c r="A175" s="30">
        <v>165</v>
      </c>
      <c r="B175" s="290" t="s">
        <v>865</v>
      </c>
      <c r="C175" s="280">
        <v>991.15</v>
      </c>
      <c r="D175" s="281">
        <v>994.55000000000007</v>
      </c>
      <c r="E175" s="281">
        <v>984.10000000000014</v>
      </c>
      <c r="F175" s="281">
        <v>977.05000000000007</v>
      </c>
      <c r="G175" s="281">
        <v>966.60000000000014</v>
      </c>
      <c r="H175" s="281">
        <v>1001.6000000000001</v>
      </c>
      <c r="I175" s="281">
        <v>1012.0500000000002</v>
      </c>
      <c r="J175" s="281">
        <v>1019.1000000000001</v>
      </c>
      <c r="K175" s="280">
        <v>1005</v>
      </c>
      <c r="L175" s="280">
        <v>987.5</v>
      </c>
      <c r="M175" s="280">
        <v>5.722E-2</v>
      </c>
      <c r="N175" s="1"/>
      <c r="O175" s="1"/>
    </row>
    <row r="176" spans="1:15" ht="12.75" customHeight="1">
      <c r="A176" s="30">
        <v>166</v>
      </c>
      <c r="B176" s="290" t="s">
        <v>362</v>
      </c>
      <c r="C176" s="280">
        <v>1131.1500000000001</v>
      </c>
      <c r="D176" s="281">
        <v>1126.8</v>
      </c>
      <c r="E176" s="281">
        <v>1109.5999999999999</v>
      </c>
      <c r="F176" s="281">
        <v>1088.05</v>
      </c>
      <c r="G176" s="281">
        <v>1070.8499999999999</v>
      </c>
      <c r="H176" s="281">
        <v>1148.3499999999999</v>
      </c>
      <c r="I176" s="281">
        <v>1165.5500000000002</v>
      </c>
      <c r="J176" s="281">
        <v>1187.0999999999999</v>
      </c>
      <c r="K176" s="280">
        <v>1144</v>
      </c>
      <c r="L176" s="280">
        <v>1105.25</v>
      </c>
      <c r="M176" s="280">
        <v>0.55803000000000003</v>
      </c>
      <c r="N176" s="1"/>
      <c r="O176" s="1"/>
    </row>
    <row r="177" spans="1:15" ht="12.75" customHeight="1">
      <c r="A177" s="30">
        <v>167</v>
      </c>
      <c r="B177" s="290" t="s">
        <v>257</v>
      </c>
      <c r="C177" s="280">
        <v>502.8</v>
      </c>
      <c r="D177" s="281">
        <v>505.81666666666661</v>
      </c>
      <c r="E177" s="281">
        <v>499.33333333333326</v>
      </c>
      <c r="F177" s="281">
        <v>495.86666666666667</v>
      </c>
      <c r="G177" s="281">
        <v>489.38333333333333</v>
      </c>
      <c r="H177" s="281">
        <v>509.28333333333319</v>
      </c>
      <c r="I177" s="281">
        <v>515.76666666666654</v>
      </c>
      <c r="J177" s="281">
        <v>519.23333333333312</v>
      </c>
      <c r="K177" s="280">
        <v>512.29999999999995</v>
      </c>
      <c r="L177" s="280">
        <v>502.35</v>
      </c>
      <c r="M177" s="280">
        <v>1.39377</v>
      </c>
      <c r="N177" s="1"/>
      <c r="O177" s="1"/>
    </row>
    <row r="178" spans="1:15" ht="12.75" customHeight="1">
      <c r="A178" s="30">
        <v>168</v>
      </c>
      <c r="B178" s="290" t="s">
        <v>107</v>
      </c>
      <c r="C178" s="280">
        <v>883.35</v>
      </c>
      <c r="D178" s="281">
        <v>878.46666666666658</v>
      </c>
      <c r="E178" s="281">
        <v>870.93333333333317</v>
      </c>
      <c r="F178" s="281">
        <v>858.51666666666654</v>
      </c>
      <c r="G178" s="281">
        <v>850.98333333333312</v>
      </c>
      <c r="H178" s="281">
        <v>890.88333333333321</v>
      </c>
      <c r="I178" s="281">
        <v>898.41666666666674</v>
      </c>
      <c r="J178" s="281">
        <v>910.83333333333326</v>
      </c>
      <c r="K178" s="280">
        <v>886</v>
      </c>
      <c r="L178" s="280">
        <v>866.05</v>
      </c>
      <c r="M178" s="280">
        <v>9.5794499999999996</v>
      </c>
      <c r="N178" s="1"/>
      <c r="O178" s="1"/>
    </row>
    <row r="179" spans="1:15" ht="12.75" customHeight="1">
      <c r="A179" s="30">
        <v>169</v>
      </c>
      <c r="B179" s="290" t="s">
        <v>258</v>
      </c>
      <c r="C179" s="280">
        <v>461.05</v>
      </c>
      <c r="D179" s="281">
        <v>460.66666666666669</v>
      </c>
      <c r="E179" s="281">
        <v>455.68333333333339</v>
      </c>
      <c r="F179" s="281">
        <v>450.31666666666672</v>
      </c>
      <c r="G179" s="281">
        <v>445.33333333333343</v>
      </c>
      <c r="H179" s="281">
        <v>466.03333333333336</v>
      </c>
      <c r="I179" s="281">
        <v>471.01666666666659</v>
      </c>
      <c r="J179" s="281">
        <v>476.38333333333333</v>
      </c>
      <c r="K179" s="280">
        <v>465.65</v>
      </c>
      <c r="L179" s="280">
        <v>455.3</v>
      </c>
      <c r="M179" s="280">
        <v>0.52700000000000002</v>
      </c>
      <c r="N179" s="1"/>
      <c r="O179" s="1"/>
    </row>
    <row r="180" spans="1:15" ht="12.75" customHeight="1">
      <c r="A180" s="30">
        <v>170</v>
      </c>
      <c r="B180" s="290" t="s">
        <v>108</v>
      </c>
      <c r="C180" s="280">
        <v>1448.95</v>
      </c>
      <c r="D180" s="281">
        <v>1455.1000000000001</v>
      </c>
      <c r="E180" s="281">
        <v>1438.8500000000004</v>
      </c>
      <c r="F180" s="281">
        <v>1428.7500000000002</v>
      </c>
      <c r="G180" s="281">
        <v>1412.5000000000005</v>
      </c>
      <c r="H180" s="281">
        <v>1465.2000000000003</v>
      </c>
      <c r="I180" s="281">
        <v>1481.4499999999998</v>
      </c>
      <c r="J180" s="281">
        <v>1491.5500000000002</v>
      </c>
      <c r="K180" s="280">
        <v>1471.35</v>
      </c>
      <c r="L180" s="280">
        <v>1445</v>
      </c>
      <c r="M180" s="280">
        <v>5.9073599999999997</v>
      </c>
      <c r="N180" s="1"/>
      <c r="O180" s="1"/>
    </row>
    <row r="181" spans="1:15" ht="12.75" customHeight="1">
      <c r="A181" s="30">
        <v>171</v>
      </c>
      <c r="B181" s="290" t="s">
        <v>109</v>
      </c>
      <c r="C181" s="280">
        <v>302.85000000000002</v>
      </c>
      <c r="D181" s="281">
        <v>303.73333333333335</v>
      </c>
      <c r="E181" s="281">
        <v>296.9666666666667</v>
      </c>
      <c r="F181" s="281">
        <v>291.08333333333337</v>
      </c>
      <c r="G181" s="281">
        <v>284.31666666666672</v>
      </c>
      <c r="H181" s="281">
        <v>309.61666666666667</v>
      </c>
      <c r="I181" s="281">
        <v>316.38333333333333</v>
      </c>
      <c r="J181" s="281">
        <v>322.26666666666665</v>
      </c>
      <c r="K181" s="280">
        <v>310.5</v>
      </c>
      <c r="L181" s="280">
        <v>297.85000000000002</v>
      </c>
      <c r="M181" s="280">
        <v>16.219550000000002</v>
      </c>
      <c r="N181" s="1"/>
      <c r="O181" s="1"/>
    </row>
    <row r="182" spans="1:15" ht="12.75" customHeight="1">
      <c r="A182" s="30">
        <v>172</v>
      </c>
      <c r="B182" s="290" t="s">
        <v>363</v>
      </c>
      <c r="C182" s="280">
        <v>414.35</v>
      </c>
      <c r="D182" s="281">
        <v>415.15000000000003</v>
      </c>
      <c r="E182" s="281">
        <v>410.90000000000009</v>
      </c>
      <c r="F182" s="281">
        <v>407.45000000000005</v>
      </c>
      <c r="G182" s="281">
        <v>403.2000000000001</v>
      </c>
      <c r="H182" s="281">
        <v>418.60000000000008</v>
      </c>
      <c r="I182" s="281">
        <v>422.84999999999997</v>
      </c>
      <c r="J182" s="281">
        <v>426.30000000000007</v>
      </c>
      <c r="K182" s="280">
        <v>419.4</v>
      </c>
      <c r="L182" s="280">
        <v>411.7</v>
      </c>
      <c r="M182" s="280">
        <v>3.9693499999999999</v>
      </c>
      <c r="N182" s="1"/>
      <c r="O182" s="1"/>
    </row>
    <row r="183" spans="1:15" ht="12.75" customHeight="1">
      <c r="A183" s="30">
        <v>173</v>
      </c>
      <c r="B183" s="290" t="s">
        <v>110</v>
      </c>
      <c r="C183" s="280">
        <v>1521.35</v>
      </c>
      <c r="D183" s="281">
        <v>1502.8166666666666</v>
      </c>
      <c r="E183" s="281">
        <v>1475.6333333333332</v>
      </c>
      <c r="F183" s="281">
        <v>1429.9166666666665</v>
      </c>
      <c r="G183" s="281">
        <v>1402.7333333333331</v>
      </c>
      <c r="H183" s="281">
        <v>1548.5333333333333</v>
      </c>
      <c r="I183" s="281">
        <v>1575.7166666666667</v>
      </c>
      <c r="J183" s="281">
        <v>1621.4333333333334</v>
      </c>
      <c r="K183" s="280">
        <v>1530</v>
      </c>
      <c r="L183" s="280">
        <v>1457.1</v>
      </c>
      <c r="M183" s="280">
        <v>16.435390000000002</v>
      </c>
      <c r="N183" s="1"/>
      <c r="O183" s="1"/>
    </row>
    <row r="184" spans="1:15" ht="12.75" customHeight="1">
      <c r="A184" s="30">
        <v>174</v>
      </c>
      <c r="B184" s="290" t="s">
        <v>364</v>
      </c>
      <c r="C184" s="280">
        <v>458.95</v>
      </c>
      <c r="D184" s="281">
        <v>457.8</v>
      </c>
      <c r="E184" s="281">
        <v>448.65000000000003</v>
      </c>
      <c r="F184" s="281">
        <v>438.35</v>
      </c>
      <c r="G184" s="281">
        <v>429.20000000000005</v>
      </c>
      <c r="H184" s="281">
        <v>468.1</v>
      </c>
      <c r="I184" s="281">
        <v>477.25</v>
      </c>
      <c r="J184" s="281">
        <v>487.55</v>
      </c>
      <c r="K184" s="280">
        <v>466.95</v>
      </c>
      <c r="L184" s="280">
        <v>447.5</v>
      </c>
      <c r="M184" s="280">
        <v>7.8030299999999997</v>
      </c>
      <c r="N184" s="1"/>
      <c r="O184" s="1"/>
    </row>
    <row r="185" spans="1:15" ht="12.75" customHeight="1">
      <c r="A185" s="30">
        <v>175</v>
      </c>
      <c r="B185" s="290" t="s">
        <v>366</v>
      </c>
      <c r="C185" s="280">
        <v>1734.8</v>
      </c>
      <c r="D185" s="281">
        <v>1728.5</v>
      </c>
      <c r="E185" s="281">
        <v>1709.05</v>
      </c>
      <c r="F185" s="281">
        <v>1683.3</v>
      </c>
      <c r="G185" s="281">
        <v>1663.85</v>
      </c>
      <c r="H185" s="281">
        <v>1754.25</v>
      </c>
      <c r="I185" s="281">
        <v>1773.6999999999998</v>
      </c>
      <c r="J185" s="281">
        <v>1799.45</v>
      </c>
      <c r="K185" s="280">
        <v>1747.95</v>
      </c>
      <c r="L185" s="280">
        <v>1702.75</v>
      </c>
      <c r="M185" s="280">
        <v>0.42419000000000001</v>
      </c>
      <c r="N185" s="1"/>
      <c r="O185" s="1"/>
    </row>
    <row r="186" spans="1:15" ht="12.75" customHeight="1">
      <c r="A186" s="30">
        <v>176</v>
      </c>
      <c r="B186" s="290" t="s">
        <v>367</v>
      </c>
      <c r="C186" s="280">
        <v>730.1</v>
      </c>
      <c r="D186" s="281">
        <v>725.75</v>
      </c>
      <c r="E186" s="281">
        <v>714.5</v>
      </c>
      <c r="F186" s="281">
        <v>698.9</v>
      </c>
      <c r="G186" s="281">
        <v>687.65</v>
      </c>
      <c r="H186" s="281">
        <v>741.35</v>
      </c>
      <c r="I186" s="281">
        <v>752.6</v>
      </c>
      <c r="J186" s="281">
        <v>768.2</v>
      </c>
      <c r="K186" s="280">
        <v>737</v>
      </c>
      <c r="L186" s="280">
        <v>710.15</v>
      </c>
      <c r="M186" s="280">
        <v>6.2443499999999998</v>
      </c>
      <c r="N186" s="1"/>
      <c r="O186" s="1"/>
    </row>
    <row r="187" spans="1:15" ht="12.75" customHeight="1">
      <c r="A187" s="30">
        <v>177</v>
      </c>
      <c r="B187" s="290" t="s">
        <v>368</v>
      </c>
      <c r="C187" s="280">
        <v>308.85000000000002</v>
      </c>
      <c r="D187" s="281">
        <v>308.34999999999997</v>
      </c>
      <c r="E187" s="281">
        <v>304.69999999999993</v>
      </c>
      <c r="F187" s="281">
        <v>300.54999999999995</v>
      </c>
      <c r="G187" s="281">
        <v>296.89999999999992</v>
      </c>
      <c r="H187" s="281">
        <v>312.49999999999994</v>
      </c>
      <c r="I187" s="281">
        <v>316.14999999999992</v>
      </c>
      <c r="J187" s="281">
        <v>320.29999999999995</v>
      </c>
      <c r="K187" s="280">
        <v>312</v>
      </c>
      <c r="L187" s="280">
        <v>304.2</v>
      </c>
      <c r="M187" s="280">
        <v>1.66418</v>
      </c>
      <c r="N187" s="1"/>
      <c r="O187" s="1"/>
    </row>
    <row r="188" spans="1:15" ht="12.75" customHeight="1">
      <c r="A188" s="30">
        <v>178</v>
      </c>
      <c r="B188" s="290" t="s">
        <v>369</v>
      </c>
      <c r="C188" s="280">
        <v>3248.7</v>
      </c>
      <c r="D188" s="281">
        <v>3259.1333333333332</v>
      </c>
      <c r="E188" s="281">
        <v>3209.5666666666666</v>
      </c>
      <c r="F188" s="281">
        <v>3170.4333333333334</v>
      </c>
      <c r="G188" s="281">
        <v>3120.8666666666668</v>
      </c>
      <c r="H188" s="281">
        <v>3298.2666666666664</v>
      </c>
      <c r="I188" s="281">
        <v>3347.833333333333</v>
      </c>
      <c r="J188" s="281">
        <v>3386.9666666666662</v>
      </c>
      <c r="K188" s="280">
        <v>3308.7</v>
      </c>
      <c r="L188" s="280">
        <v>3220</v>
      </c>
      <c r="M188" s="280">
        <v>1.37914</v>
      </c>
      <c r="N188" s="1"/>
      <c r="O188" s="1"/>
    </row>
    <row r="189" spans="1:15" ht="12.75" customHeight="1">
      <c r="A189" s="30">
        <v>179</v>
      </c>
      <c r="B189" s="290" t="s">
        <v>111</v>
      </c>
      <c r="C189" s="280">
        <v>453.45</v>
      </c>
      <c r="D189" s="281">
        <v>455.36666666666662</v>
      </c>
      <c r="E189" s="281">
        <v>448.13333333333321</v>
      </c>
      <c r="F189" s="281">
        <v>442.81666666666661</v>
      </c>
      <c r="G189" s="281">
        <v>435.5833333333332</v>
      </c>
      <c r="H189" s="281">
        <v>460.68333333333322</v>
      </c>
      <c r="I189" s="281">
        <v>467.91666666666669</v>
      </c>
      <c r="J189" s="281">
        <v>473.23333333333323</v>
      </c>
      <c r="K189" s="280">
        <v>462.6</v>
      </c>
      <c r="L189" s="280">
        <v>450.05</v>
      </c>
      <c r="M189" s="280">
        <v>7.0471000000000004</v>
      </c>
      <c r="N189" s="1"/>
      <c r="O189" s="1"/>
    </row>
    <row r="190" spans="1:15" ht="12.75" customHeight="1">
      <c r="A190" s="30">
        <v>180</v>
      </c>
      <c r="B190" s="290" t="s">
        <v>370</v>
      </c>
      <c r="C190" s="280">
        <v>669.8</v>
      </c>
      <c r="D190" s="281">
        <v>668.85</v>
      </c>
      <c r="E190" s="281">
        <v>660.95</v>
      </c>
      <c r="F190" s="281">
        <v>652.1</v>
      </c>
      <c r="G190" s="281">
        <v>644.20000000000005</v>
      </c>
      <c r="H190" s="281">
        <v>677.7</v>
      </c>
      <c r="I190" s="281">
        <v>685.59999999999991</v>
      </c>
      <c r="J190" s="281">
        <v>694.45</v>
      </c>
      <c r="K190" s="280">
        <v>676.75</v>
      </c>
      <c r="L190" s="280">
        <v>660</v>
      </c>
      <c r="M190" s="280">
        <v>19.627179999999999</v>
      </c>
      <c r="N190" s="1"/>
      <c r="O190" s="1"/>
    </row>
    <row r="191" spans="1:15" ht="12.75" customHeight="1">
      <c r="A191" s="30">
        <v>181</v>
      </c>
      <c r="B191" s="290" t="s">
        <v>371</v>
      </c>
      <c r="C191" s="280">
        <v>82.35</v>
      </c>
      <c r="D191" s="281">
        <v>82.333333333333329</v>
      </c>
      <c r="E191" s="281">
        <v>81.966666666666654</v>
      </c>
      <c r="F191" s="281">
        <v>81.583333333333329</v>
      </c>
      <c r="G191" s="281">
        <v>81.216666666666654</v>
      </c>
      <c r="H191" s="281">
        <v>82.716666666666654</v>
      </c>
      <c r="I191" s="281">
        <v>83.083333333333329</v>
      </c>
      <c r="J191" s="281">
        <v>83.466666666666654</v>
      </c>
      <c r="K191" s="280">
        <v>82.7</v>
      </c>
      <c r="L191" s="280">
        <v>81.95</v>
      </c>
      <c r="M191" s="280">
        <v>10.06038</v>
      </c>
      <c r="N191" s="1"/>
      <c r="O191" s="1"/>
    </row>
    <row r="192" spans="1:15" ht="12.75" customHeight="1">
      <c r="A192" s="30">
        <v>182</v>
      </c>
      <c r="B192" s="290" t="s">
        <v>372</v>
      </c>
      <c r="C192" s="280">
        <v>163.75</v>
      </c>
      <c r="D192" s="281">
        <v>161.1</v>
      </c>
      <c r="E192" s="281">
        <v>153.94999999999999</v>
      </c>
      <c r="F192" s="281">
        <v>144.15</v>
      </c>
      <c r="G192" s="281">
        <v>137</v>
      </c>
      <c r="H192" s="281">
        <v>170.89999999999998</v>
      </c>
      <c r="I192" s="281">
        <v>178.05</v>
      </c>
      <c r="J192" s="281">
        <v>187.84999999999997</v>
      </c>
      <c r="K192" s="280">
        <v>168.25</v>
      </c>
      <c r="L192" s="280">
        <v>151.30000000000001</v>
      </c>
      <c r="M192" s="280">
        <v>355.79390999999998</v>
      </c>
      <c r="N192" s="1"/>
      <c r="O192" s="1"/>
    </row>
    <row r="193" spans="1:15" ht="12.75" customHeight="1">
      <c r="A193" s="30">
        <v>183</v>
      </c>
      <c r="B193" s="290" t="s">
        <v>259</v>
      </c>
      <c r="C193" s="280">
        <v>239.7</v>
      </c>
      <c r="D193" s="281">
        <v>236.93333333333331</v>
      </c>
      <c r="E193" s="281">
        <v>231.56666666666661</v>
      </c>
      <c r="F193" s="281">
        <v>223.43333333333331</v>
      </c>
      <c r="G193" s="281">
        <v>218.06666666666661</v>
      </c>
      <c r="H193" s="281">
        <v>245.06666666666661</v>
      </c>
      <c r="I193" s="281">
        <v>250.43333333333334</v>
      </c>
      <c r="J193" s="281">
        <v>258.56666666666661</v>
      </c>
      <c r="K193" s="280">
        <v>242.3</v>
      </c>
      <c r="L193" s="280">
        <v>228.8</v>
      </c>
      <c r="M193" s="280">
        <v>26.571490000000001</v>
      </c>
      <c r="N193" s="1"/>
      <c r="O193" s="1"/>
    </row>
    <row r="194" spans="1:15" ht="12.75" customHeight="1">
      <c r="A194" s="30">
        <v>184</v>
      </c>
      <c r="B194" s="290" t="s">
        <v>374</v>
      </c>
      <c r="C194" s="280">
        <v>1111.1500000000001</v>
      </c>
      <c r="D194" s="281">
        <v>1111.8500000000001</v>
      </c>
      <c r="E194" s="281">
        <v>1101.3000000000002</v>
      </c>
      <c r="F194" s="281">
        <v>1091.45</v>
      </c>
      <c r="G194" s="281">
        <v>1080.9000000000001</v>
      </c>
      <c r="H194" s="281">
        <v>1121.7000000000003</v>
      </c>
      <c r="I194" s="281">
        <v>1132.25</v>
      </c>
      <c r="J194" s="281">
        <v>1142.1000000000004</v>
      </c>
      <c r="K194" s="280">
        <v>1122.4000000000001</v>
      </c>
      <c r="L194" s="280">
        <v>1102</v>
      </c>
      <c r="M194" s="280">
        <v>0.78676999999999997</v>
      </c>
      <c r="N194" s="1"/>
      <c r="O194" s="1"/>
    </row>
    <row r="195" spans="1:15" ht="12.75" customHeight="1">
      <c r="A195" s="30">
        <v>185</v>
      </c>
      <c r="B195" s="290" t="s">
        <v>113</v>
      </c>
      <c r="C195" s="280">
        <v>920.25</v>
      </c>
      <c r="D195" s="281">
        <v>920.38333333333333</v>
      </c>
      <c r="E195" s="281">
        <v>908.86666666666667</v>
      </c>
      <c r="F195" s="281">
        <v>897.48333333333335</v>
      </c>
      <c r="G195" s="281">
        <v>885.9666666666667</v>
      </c>
      <c r="H195" s="281">
        <v>931.76666666666665</v>
      </c>
      <c r="I195" s="281">
        <v>943.2833333333333</v>
      </c>
      <c r="J195" s="281">
        <v>954.66666666666663</v>
      </c>
      <c r="K195" s="280">
        <v>931.9</v>
      </c>
      <c r="L195" s="280">
        <v>909</v>
      </c>
      <c r="M195" s="280">
        <v>35.146590000000003</v>
      </c>
      <c r="N195" s="1"/>
      <c r="O195" s="1"/>
    </row>
    <row r="196" spans="1:15" ht="12.75" customHeight="1">
      <c r="A196" s="30">
        <v>186</v>
      </c>
      <c r="B196" s="290" t="s">
        <v>115</v>
      </c>
      <c r="C196" s="280">
        <v>1901.75</v>
      </c>
      <c r="D196" s="281">
        <v>1904.5166666666667</v>
      </c>
      <c r="E196" s="281">
        <v>1869.2333333333333</v>
      </c>
      <c r="F196" s="281">
        <v>1836.7166666666667</v>
      </c>
      <c r="G196" s="281">
        <v>1801.4333333333334</v>
      </c>
      <c r="H196" s="281">
        <v>1937.0333333333333</v>
      </c>
      <c r="I196" s="281">
        <v>1972.3166666666666</v>
      </c>
      <c r="J196" s="281">
        <v>2004.8333333333333</v>
      </c>
      <c r="K196" s="280">
        <v>1939.8</v>
      </c>
      <c r="L196" s="280">
        <v>1872</v>
      </c>
      <c r="M196" s="280">
        <v>6.7344400000000002</v>
      </c>
      <c r="N196" s="1"/>
      <c r="O196" s="1"/>
    </row>
    <row r="197" spans="1:15" ht="12.75" customHeight="1">
      <c r="A197" s="30">
        <v>187</v>
      </c>
      <c r="B197" s="290" t="s">
        <v>116</v>
      </c>
      <c r="C197" s="280">
        <v>1392.5</v>
      </c>
      <c r="D197" s="281">
        <v>1383.9666666666665</v>
      </c>
      <c r="E197" s="281">
        <v>1370.9333333333329</v>
      </c>
      <c r="F197" s="281">
        <v>1349.3666666666666</v>
      </c>
      <c r="G197" s="281">
        <v>1336.333333333333</v>
      </c>
      <c r="H197" s="281">
        <v>1405.5333333333328</v>
      </c>
      <c r="I197" s="281">
        <v>1418.5666666666662</v>
      </c>
      <c r="J197" s="281">
        <v>1440.1333333333328</v>
      </c>
      <c r="K197" s="280">
        <v>1397</v>
      </c>
      <c r="L197" s="280">
        <v>1362.4</v>
      </c>
      <c r="M197" s="280">
        <v>63.647959999999998</v>
      </c>
      <c r="N197" s="1"/>
      <c r="O197" s="1"/>
    </row>
    <row r="198" spans="1:15" ht="12.75" customHeight="1">
      <c r="A198" s="30">
        <v>188</v>
      </c>
      <c r="B198" s="290" t="s">
        <v>117</v>
      </c>
      <c r="C198" s="280">
        <v>535</v>
      </c>
      <c r="D198" s="281">
        <v>533.5</v>
      </c>
      <c r="E198" s="281">
        <v>530.04999999999995</v>
      </c>
      <c r="F198" s="281">
        <v>525.09999999999991</v>
      </c>
      <c r="G198" s="281">
        <v>521.64999999999986</v>
      </c>
      <c r="H198" s="281">
        <v>538.45000000000005</v>
      </c>
      <c r="I198" s="281">
        <v>541.90000000000009</v>
      </c>
      <c r="J198" s="281">
        <v>546.85000000000014</v>
      </c>
      <c r="K198" s="280">
        <v>536.95000000000005</v>
      </c>
      <c r="L198" s="280">
        <v>528.54999999999995</v>
      </c>
      <c r="M198" s="280">
        <v>29.442869999999999</v>
      </c>
      <c r="N198" s="1"/>
      <c r="O198" s="1"/>
    </row>
    <row r="199" spans="1:15" ht="12.75" customHeight="1">
      <c r="A199" s="30">
        <v>189</v>
      </c>
      <c r="B199" s="290" t="s">
        <v>375</v>
      </c>
      <c r="C199" s="280">
        <v>68.400000000000006</v>
      </c>
      <c r="D199" s="281">
        <v>68.766666666666666</v>
      </c>
      <c r="E199" s="281">
        <v>67.333333333333329</v>
      </c>
      <c r="F199" s="281">
        <v>66.266666666666666</v>
      </c>
      <c r="G199" s="281">
        <v>64.833333333333329</v>
      </c>
      <c r="H199" s="281">
        <v>69.833333333333329</v>
      </c>
      <c r="I199" s="281">
        <v>71.266666666666666</v>
      </c>
      <c r="J199" s="281">
        <v>72.333333333333329</v>
      </c>
      <c r="K199" s="280">
        <v>70.2</v>
      </c>
      <c r="L199" s="280">
        <v>67.7</v>
      </c>
      <c r="M199" s="280">
        <v>54.891889999999997</v>
      </c>
      <c r="N199" s="1"/>
      <c r="O199" s="1"/>
    </row>
    <row r="200" spans="1:15" ht="12.75" customHeight="1">
      <c r="A200" s="30">
        <v>190</v>
      </c>
      <c r="B200" s="290" t="s">
        <v>866</v>
      </c>
      <c r="C200" s="280">
        <v>3282.6</v>
      </c>
      <c r="D200" s="281">
        <v>3292.0833333333335</v>
      </c>
      <c r="E200" s="281">
        <v>3241.5666666666671</v>
      </c>
      <c r="F200" s="281">
        <v>3200.5333333333338</v>
      </c>
      <c r="G200" s="281">
        <v>3150.0166666666673</v>
      </c>
      <c r="H200" s="281">
        <v>3333.1166666666668</v>
      </c>
      <c r="I200" s="281">
        <v>3383.6333333333332</v>
      </c>
      <c r="J200" s="281">
        <v>3424.6666666666665</v>
      </c>
      <c r="K200" s="280">
        <v>3342.6</v>
      </c>
      <c r="L200" s="280">
        <v>3251.05</v>
      </c>
      <c r="M200" s="280">
        <v>5.7169999999999999E-2</v>
      </c>
      <c r="N200" s="1"/>
      <c r="O200" s="1"/>
    </row>
    <row r="201" spans="1:15" ht="12.75" customHeight="1">
      <c r="A201" s="30">
        <v>191</v>
      </c>
      <c r="B201" s="290" t="s">
        <v>376</v>
      </c>
      <c r="C201" s="280">
        <v>998.6</v>
      </c>
      <c r="D201" s="281">
        <v>1004.4</v>
      </c>
      <c r="E201" s="281">
        <v>981.05</v>
      </c>
      <c r="F201" s="281">
        <v>963.5</v>
      </c>
      <c r="G201" s="281">
        <v>940.15</v>
      </c>
      <c r="H201" s="281">
        <v>1021.9499999999999</v>
      </c>
      <c r="I201" s="281">
        <v>1045.3000000000002</v>
      </c>
      <c r="J201" s="281">
        <v>1062.8499999999999</v>
      </c>
      <c r="K201" s="280">
        <v>1027.75</v>
      </c>
      <c r="L201" s="280">
        <v>986.85</v>
      </c>
      <c r="M201" s="280">
        <v>20.136140000000001</v>
      </c>
      <c r="N201" s="1"/>
      <c r="O201" s="1"/>
    </row>
    <row r="202" spans="1:15" ht="12.75" customHeight="1">
      <c r="A202" s="30">
        <v>192</v>
      </c>
      <c r="B202" s="290" t="s">
        <v>799</v>
      </c>
      <c r="C202" s="280">
        <v>17.25</v>
      </c>
      <c r="D202" s="281">
        <v>17.2</v>
      </c>
      <c r="E202" s="281">
        <v>16.75</v>
      </c>
      <c r="F202" s="281">
        <v>16.25</v>
      </c>
      <c r="G202" s="281">
        <v>15.8</v>
      </c>
      <c r="H202" s="281">
        <v>17.7</v>
      </c>
      <c r="I202" s="281">
        <v>18.149999999999995</v>
      </c>
      <c r="J202" s="281">
        <v>18.649999999999999</v>
      </c>
      <c r="K202" s="280">
        <v>17.649999999999999</v>
      </c>
      <c r="L202" s="280">
        <v>16.7</v>
      </c>
      <c r="M202" s="280">
        <v>40.981879999999997</v>
      </c>
      <c r="N202" s="1"/>
      <c r="O202" s="1"/>
    </row>
    <row r="203" spans="1:15" ht="12.75" customHeight="1">
      <c r="A203" s="30">
        <v>193</v>
      </c>
      <c r="B203" s="290" t="s">
        <v>377</v>
      </c>
      <c r="C203" s="280">
        <v>910.7</v>
      </c>
      <c r="D203" s="281">
        <v>915.85</v>
      </c>
      <c r="E203" s="281">
        <v>900.2</v>
      </c>
      <c r="F203" s="281">
        <v>889.7</v>
      </c>
      <c r="G203" s="281">
        <v>874.05000000000007</v>
      </c>
      <c r="H203" s="281">
        <v>926.35</v>
      </c>
      <c r="I203" s="281">
        <v>941.99999999999989</v>
      </c>
      <c r="J203" s="281">
        <v>952.5</v>
      </c>
      <c r="K203" s="280">
        <v>931.5</v>
      </c>
      <c r="L203" s="280">
        <v>905.35</v>
      </c>
      <c r="M203" s="280">
        <v>0.14973</v>
      </c>
      <c r="N203" s="1"/>
      <c r="O203" s="1"/>
    </row>
    <row r="204" spans="1:15" ht="12.75" customHeight="1">
      <c r="A204" s="30">
        <v>194</v>
      </c>
      <c r="B204" s="290" t="s">
        <v>112</v>
      </c>
      <c r="C204" s="280">
        <v>1226.45</v>
      </c>
      <c r="D204" s="281">
        <v>1234.9166666666667</v>
      </c>
      <c r="E204" s="281">
        <v>1209.9333333333334</v>
      </c>
      <c r="F204" s="281">
        <v>1193.4166666666667</v>
      </c>
      <c r="G204" s="281">
        <v>1168.4333333333334</v>
      </c>
      <c r="H204" s="281">
        <v>1251.4333333333334</v>
      </c>
      <c r="I204" s="281">
        <v>1276.4166666666665</v>
      </c>
      <c r="J204" s="281">
        <v>1292.9333333333334</v>
      </c>
      <c r="K204" s="280">
        <v>1259.9000000000001</v>
      </c>
      <c r="L204" s="280">
        <v>1218.4000000000001</v>
      </c>
      <c r="M204" s="280">
        <v>13.801880000000001</v>
      </c>
      <c r="N204" s="1"/>
      <c r="O204" s="1"/>
    </row>
    <row r="205" spans="1:15" ht="12.75" customHeight="1">
      <c r="A205" s="30">
        <v>195</v>
      </c>
      <c r="B205" s="290" t="s">
        <v>379</v>
      </c>
      <c r="C205" s="280">
        <v>104.45</v>
      </c>
      <c r="D205" s="281">
        <v>105.05</v>
      </c>
      <c r="E205" s="281">
        <v>103.5</v>
      </c>
      <c r="F205" s="281">
        <v>102.55</v>
      </c>
      <c r="G205" s="281">
        <v>101</v>
      </c>
      <c r="H205" s="281">
        <v>106</v>
      </c>
      <c r="I205" s="281">
        <v>107.54999999999998</v>
      </c>
      <c r="J205" s="281">
        <v>108.5</v>
      </c>
      <c r="K205" s="280">
        <v>106.6</v>
      </c>
      <c r="L205" s="280">
        <v>104.1</v>
      </c>
      <c r="M205" s="280">
        <v>4.6056800000000004</v>
      </c>
      <c r="N205" s="1"/>
      <c r="O205" s="1"/>
    </row>
    <row r="206" spans="1:15" ht="12.75" customHeight="1">
      <c r="A206" s="30">
        <v>196</v>
      </c>
      <c r="B206" s="290" t="s">
        <v>118</v>
      </c>
      <c r="C206" s="280">
        <v>2871.6</v>
      </c>
      <c r="D206" s="281">
        <v>2865.1</v>
      </c>
      <c r="E206" s="281">
        <v>2846.7999999999997</v>
      </c>
      <c r="F206" s="281">
        <v>2822</v>
      </c>
      <c r="G206" s="281">
        <v>2803.7</v>
      </c>
      <c r="H206" s="281">
        <v>2889.8999999999996</v>
      </c>
      <c r="I206" s="281">
        <v>2908.2</v>
      </c>
      <c r="J206" s="281">
        <v>2932.9999999999995</v>
      </c>
      <c r="K206" s="280">
        <v>2883.4</v>
      </c>
      <c r="L206" s="280">
        <v>2840.3</v>
      </c>
      <c r="M206" s="280">
        <v>5.7626999999999997</v>
      </c>
      <c r="N206" s="1"/>
      <c r="O206" s="1"/>
    </row>
    <row r="207" spans="1:15" ht="12.75" customHeight="1">
      <c r="A207" s="30">
        <v>197</v>
      </c>
      <c r="B207" s="290" t="s">
        <v>789</v>
      </c>
      <c r="C207" s="280">
        <v>260.14999999999998</v>
      </c>
      <c r="D207" s="281">
        <v>261.48333333333335</v>
      </c>
      <c r="E207" s="281">
        <v>257.86666666666667</v>
      </c>
      <c r="F207" s="281">
        <v>255.58333333333331</v>
      </c>
      <c r="G207" s="281">
        <v>251.96666666666664</v>
      </c>
      <c r="H207" s="281">
        <v>263.76666666666671</v>
      </c>
      <c r="I207" s="281">
        <v>267.38333333333338</v>
      </c>
      <c r="J207" s="281">
        <v>269.66666666666674</v>
      </c>
      <c r="K207" s="280">
        <v>265.10000000000002</v>
      </c>
      <c r="L207" s="280">
        <v>259.2</v>
      </c>
      <c r="M207" s="280">
        <v>3.53817</v>
      </c>
      <c r="N207" s="1"/>
      <c r="O207" s="1"/>
    </row>
    <row r="208" spans="1:15" ht="12.75" customHeight="1">
      <c r="A208" s="30">
        <v>198</v>
      </c>
      <c r="B208" s="290" t="s">
        <v>120</v>
      </c>
      <c r="C208" s="280">
        <v>381.25</v>
      </c>
      <c r="D208" s="281">
        <v>380</v>
      </c>
      <c r="E208" s="281">
        <v>378</v>
      </c>
      <c r="F208" s="281">
        <v>374.75</v>
      </c>
      <c r="G208" s="281">
        <v>372.75</v>
      </c>
      <c r="H208" s="281">
        <v>383.25</v>
      </c>
      <c r="I208" s="281">
        <v>385.25</v>
      </c>
      <c r="J208" s="281">
        <v>388.5</v>
      </c>
      <c r="K208" s="280">
        <v>382</v>
      </c>
      <c r="L208" s="280">
        <v>376.75</v>
      </c>
      <c r="M208" s="280">
        <v>94.980419999999995</v>
      </c>
      <c r="N208" s="1"/>
      <c r="O208" s="1"/>
    </row>
    <row r="209" spans="1:15" ht="12.75" customHeight="1">
      <c r="A209" s="30">
        <v>199</v>
      </c>
      <c r="B209" s="290" t="s">
        <v>800</v>
      </c>
      <c r="C209" s="280">
        <v>1294.6500000000001</v>
      </c>
      <c r="D209" s="281">
        <v>1288.1000000000001</v>
      </c>
      <c r="E209" s="281">
        <v>1276.7500000000002</v>
      </c>
      <c r="F209" s="281">
        <v>1258.8500000000001</v>
      </c>
      <c r="G209" s="281">
        <v>1247.5000000000002</v>
      </c>
      <c r="H209" s="281">
        <v>1306.0000000000002</v>
      </c>
      <c r="I209" s="281">
        <v>1317.3500000000001</v>
      </c>
      <c r="J209" s="281">
        <v>1335.2500000000002</v>
      </c>
      <c r="K209" s="280">
        <v>1299.45</v>
      </c>
      <c r="L209" s="280">
        <v>1270.2</v>
      </c>
      <c r="M209" s="280">
        <v>0.66342999999999996</v>
      </c>
      <c r="N209" s="1"/>
      <c r="O209" s="1"/>
    </row>
    <row r="210" spans="1:15" ht="12.75" customHeight="1">
      <c r="A210" s="30">
        <v>200</v>
      </c>
      <c r="B210" s="290" t="s">
        <v>260</v>
      </c>
      <c r="C210" s="280">
        <v>1868.95</v>
      </c>
      <c r="D210" s="281">
        <v>1874.9666666666665</v>
      </c>
      <c r="E210" s="281">
        <v>1849.9833333333329</v>
      </c>
      <c r="F210" s="281">
        <v>1831.0166666666664</v>
      </c>
      <c r="G210" s="281">
        <v>1806.0333333333328</v>
      </c>
      <c r="H210" s="281">
        <v>1893.9333333333329</v>
      </c>
      <c r="I210" s="281">
        <v>1918.9166666666665</v>
      </c>
      <c r="J210" s="281">
        <v>1937.883333333333</v>
      </c>
      <c r="K210" s="280">
        <v>1899.95</v>
      </c>
      <c r="L210" s="280">
        <v>1856</v>
      </c>
      <c r="M210" s="280">
        <v>14.88781</v>
      </c>
      <c r="N210" s="1"/>
      <c r="O210" s="1"/>
    </row>
    <row r="211" spans="1:15" ht="12.75" customHeight="1">
      <c r="A211" s="30">
        <v>201</v>
      </c>
      <c r="B211" s="290" t="s">
        <v>380</v>
      </c>
      <c r="C211" s="280">
        <v>95.75</v>
      </c>
      <c r="D211" s="281">
        <v>95.933333333333337</v>
      </c>
      <c r="E211" s="281">
        <v>94.866666666666674</v>
      </c>
      <c r="F211" s="281">
        <v>93.983333333333334</v>
      </c>
      <c r="G211" s="281">
        <v>92.916666666666671</v>
      </c>
      <c r="H211" s="281">
        <v>96.816666666666677</v>
      </c>
      <c r="I211" s="281">
        <v>97.88333333333334</v>
      </c>
      <c r="J211" s="281">
        <v>98.76666666666668</v>
      </c>
      <c r="K211" s="280">
        <v>97</v>
      </c>
      <c r="L211" s="280">
        <v>95.05</v>
      </c>
      <c r="M211" s="280">
        <v>30.649799999999999</v>
      </c>
      <c r="N211" s="1"/>
      <c r="O211" s="1"/>
    </row>
    <row r="212" spans="1:15" ht="12.75" customHeight="1">
      <c r="A212" s="30">
        <v>202</v>
      </c>
      <c r="B212" s="290" t="s">
        <v>121</v>
      </c>
      <c r="C212" s="280">
        <v>234.35</v>
      </c>
      <c r="D212" s="281">
        <v>235.51666666666665</v>
      </c>
      <c r="E212" s="281">
        <v>232.0333333333333</v>
      </c>
      <c r="F212" s="281">
        <v>229.71666666666664</v>
      </c>
      <c r="G212" s="281">
        <v>226.23333333333329</v>
      </c>
      <c r="H212" s="281">
        <v>237.83333333333331</v>
      </c>
      <c r="I212" s="281">
        <v>241.31666666666666</v>
      </c>
      <c r="J212" s="281">
        <v>243.63333333333333</v>
      </c>
      <c r="K212" s="280">
        <v>239</v>
      </c>
      <c r="L212" s="280">
        <v>233.2</v>
      </c>
      <c r="M212" s="280">
        <v>20.821539999999999</v>
      </c>
      <c r="N212" s="1"/>
      <c r="O212" s="1"/>
    </row>
    <row r="213" spans="1:15" ht="12.75" customHeight="1">
      <c r="A213" s="30">
        <v>203</v>
      </c>
      <c r="B213" s="290" t="s">
        <v>122</v>
      </c>
      <c r="C213" s="280">
        <v>2640.6</v>
      </c>
      <c r="D213" s="281">
        <v>2631.6166666666663</v>
      </c>
      <c r="E213" s="281">
        <v>2620.0333333333328</v>
      </c>
      <c r="F213" s="281">
        <v>2599.4666666666667</v>
      </c>
      <c r="G213" s="281">
        <v>2587.8833333333332</v>
      </c>
      <c r="H213" s="281">
        <v>2652.1833333333325</v>
      </c>
      <c r="I213" s="281">
        <v>2663.7666666666655</v>
      </c>
      <c r="J213" s="281">
        <v>2684.3333333333321</v>
      </c>
      <c r="K213" s="280">
        <v>2643.2</v>
      </c>
      <c r="L213" s="280">
        <v>2611.0500000000002</v>
      </c>
      <c r="M213" s="280">
        <v>19.0578</v>
      </c>
      <c r="N213" s="1"/>
      <c r="O213" s="1"/>
    </row>
    <row r="214" spans="1:15" ht="12.75" customHeight="1">
      <c r="A214" s="30">
        <v>204</v>
      </c>
      <c r="B214" s="290" t="s">
        <v>261</v>
      </c>
      <c r="C214" s="280">
        <v>277.25</v>
      </c>
      <c r="D214" s="281">
        <v>279.63333333333333</v>
      </c>
      <c r="E214" s="281">
        <v>274.11666666666667</v>
      </c>
      <c r="F214" s="281">
        <v>270.98333333333335</v>
      </c>
      <c r="G214" s="281">
        <v>265.4666666666667</v>
      </c>
      <c r="H214" s="281">
        <v>282.76666666666665</v>
      </c>
      <c r="I214" s="281">
        <v>288.2833333333333</v>
      </c>
      <c r="J214" s="281">
        <v>291.41666666666663</v>
      </c>
      <c r="K214" s="280">
        <v>285.14999999999998</v>
      </c>
      <c r="L214" s="280">
        <v>276.5</v>
      </c>
      <c r="M214" s="280">
        <v>14.16962</v>
      </c>
      <c r="N214" s="1"/>
      <c r="O214" s="1"/>
    </row>
    <row r="215" spans="1:15" ht="12.75" customHeight="1">
      <c r="A215" s="30">
        <v>205</v>
      </c>
      <c r="B215" s="290" t="s">
        <v>289</v>
      </c>
      <c r="C215" s="280">
        <v>3170.2</v>
      </c>
      <c r="D215" s="281">
        <v>3220.7666666666664</v>
      </c>
      <c r="E215" s="281">
        <v>3083.8833333333328</v>
      </c>
      <c r="F215" s="281">
        <v>2997.5666666666662</v>
      </c>
      <c r="G215" s="281">
        <v>2860.6833333333325</v>
      </c>
      <c r="H215" s="281">
        <v>3307.083333333333</v>
      </c>
      <c r="I215" s="281">
        <v>3443.9666666666662</v>
      </c>
      <c r="J215" s="281">
        <v>3530.2833333333333</v>
      </c>
      <c r="K215" s="280">
        <v>3357.65</v>
      </c>
      <c r="L215" s="280">
        <v>3134.45</v>
      </c>
      <c r="M215" s="280">
        <v>1.26054</v>
      </c>
      <c r="N215" s="1"/>
      <c r="O215" s="1"/>
    </row>
    <row r="216" spans="1:15" ht="12.75" customHeight="1">
      <c r="A216" s="30">
        <v>206</v>
      </c>
      <c r="B216" s="290" t="s">
        <v>801</v>
      </c>
      <c r="C216" s="280">
        <v>817</v>
      </c>
      <c r="D216" s="281">
        <v>809.33333333333337</v>
      </c>
      <c r="E216" s="281">
        <v>794.66666666666674</v>
      </c>
      <c r="F216" s="281">
        <v>772.33333333333337</v>
      </c>
      <c r="G216" s="281">
        <v>757.66666666666674</v>
      </c>
      <c r="H216" s="281">
        <v>831.66666666666674</v>
      </c>
      <c r="I216" s="281">
        <v>846.33333333333348</v>
      </c>
      <c r="J216" s="281">
        <v>868.66666666666674</v>
      </c>
      <c r="K216" s="280">
        <v>824</v>
      </c>
      <c r="L216" s="280">
        <v>787</v>
      </c>
      <c r="M216" s="280">
        <v>1.74315</v>
      </c>
      <c r="N216" s="1"/>
      <c r="O216" s="1"/>
    </row>
    <row r="217" spans="1:15" ht="12.75" customHeight="1">
      <c r="A217" s="30">
        <v>207</v>
      </c>
      <c r="B217" s="290" t="s">
        <v>381</v>
      </c>
      <c r="C217" s="280">
        <v>39312.15</v>
      </c>
      <c r="D217" s="281">
        <v>39054.049999999996</v>
      </c>
      <c r="E217" s="281">
        <v>38658.099999999991</v>
      </c>
      <c r="F217" s="281">
        <v>38004.049999999996</v>
      </c>
      <c r="G217" s="281">
        <v>37608.099999999991</v>
      </c>
      <c r="H217" s="281">
        <v>39708.099999999991</v>
      </c>
      <c r="I217" s="281">
        <v>40104.049999999988</v>
      </c>
      <c r="J217" s="281">
        <v>40758.099999999991</v>
      </c>
      <c r="K217" s="280">
        <v>39450</v>
      </c>
      <c r="L217" s="280">
        <v>38400</v>
      </c>
      <c r="M217" s="280">
        <v>4.3630000000000002E-2</v>
      </c>
      <c r="N217" s="1"/>
      <c r="O217" s="1"/>
    </row>
    <row r="218" spans="1:15" ht="12.75" customHeight="1">
      <c r="A218" s="30">
        <v>208</v>
      </c>
      <c r="B218" s="290" t="s">
        <v>382</v>
      </c>
      <c r="C218" s="280">
        <v>36.15</v>
      </c>
      <c r="D218" s="281">
        <v>36.166666666666664</v>
      </c>
      <c r="E218" s="281">
        <v>35.93333333333333</v>
      </c>
      <c r="F218" s="281">
        <v>35.716666666666669</v>
      </c>
      <c r="G218" s="281">
        <v>35.483333333333334</v>
      </c>
      <c r="H218" s="281">
        <v>36.383333333333326</v>
      </c>
      <c r="I218" s="281">
        <v>36.61666666666666</v>
      </c>
      <c r="J218" s="281">
        <v>36.833333333333321</v>
      </c>
      <c r="K218" s="280">
        <v>36.4</v>
      </c>
      <c r="L218" s="280">
        <v>35.950000000000003</v>
      </c>
      <c r="M218" s="280">
        <v>4.0583200000000001</v>
      </c>
      <c r="N218" s="1"/>
      <c r="O218" s="1"/>
    </row>
    <row r="219" spans="1:15" ht="12.75" customHeight="1">
      <c r="A219" s="30">
        <v>209</v>
      </c>
      <c r="B219" s="290" t="s">
        <v>114</v>
      </c>
      <c r="C219" s="280">
        <v>2295.9499999999998</v>
      </c>
      <c r="D219" s="281">
        <v>2282.8666666666668</v>
      </c>
      <c r="E219" s="281">
        <v>2263.6833333333334</v>
      </c>
      <c r="F219" s="281">
        <v>2231.4166666666665</v>
      </c>
      <c r="G219" s="281">
        <v>2212.2333333333331</v>
      </c>
      <c r="H219" s="281">
        <v>2315.1333333333337</v>
      </c>
      <c r="I219" s="281">
        <v>2334.3166666666671</v>
      </c>
      <c r="J219" s="281">
        <v>2366.5833333333339</v>
      </c>
      <c r="K219" s="280">
        <v>2302.0500000000002</v>
      </c>
      <c r="L219" s="280">
        <v>2250.6</v>
      </c>
      <c r="M219" s="280">
        <v>30.594139999999999</v>
      </c>
      <c r="N219" s="1"/>
      <c r="O219" s="1"/>
    </row>
    <row r="220" spans="1:15" ht="12.75" customHeight="1">
      <c r="A220" s="30">
        <v>210</v>
      </c>
      <c r="B220" s="290" t="s">
        <v>124</v>
      </c>
      <c r="C220" s="280">
        <v>800.05</v>
      </c>
      <c r="D220" s="281">
        <v>797.68333333333328</v>
      </c>
      <c r="E220" s="281">
        <v>791.46666666666658</v>
      </c>
      <c r="F220" s="281">
        <v>782.88333333333333</v>
      </c>
      <c r="G220" s="281">
        <v>776.66666666666663</v>
      </c>
      <c r="H220" s="281">
        <v>806.26666666666654</v>
      </c>
      <c r="I220" s="281">
        <v>812.48333333333323</v>
      </c>
      <c r="J220" s="281">
        <v>821.06666666666649</v>
      </c>
      <c r="K220" s="280">
        <v>803.9</v>
      </c>
      <c r="L220" s="280">
        <v>789.1</v>
      </c>
      <c r="M220" s="280">
        <v>122.67898</v>
      </c>
      <c r="N220" s="1"/>
      <c r="O220" s="1"/>
    </row>
    <row r="221" spans="1:15" ht="12.75" customHeight="1">
      <c r="A221" s="30">
        <v>211</v>
      </c>
      <c r="B221" s="290" t="s">
        <v>125</v>
      </c>
      <c r="C221" s="280">
        <v>1215.05</v>
      </c>
      <c r="D221" s="281">
        <v>1218.0333333333335</v>
      </c>
      <c r="E221" s="281">
        <v>1201.0666666666671</v>
      </c>
      <c r="F221" s="281">
        <v>1187.0833333333335</v>
      </c>
      <c r="G221" s="281">
        <v>1170.116666666667</v>
      </c>
      <c r="H221" s="281">
        <v>1232.0166666666671</v>
      </c>
      <c r="I221" s="281">
        <v>1248.9833333333338</v>
      </c>
      <c r="J221" s="281">
        <v>1262.9666666666672</v>
      </c>
      <c r="K221" s="280">
        <v>1235</v>
      </c>
      <c r="L221" s="280">
        <v>1204.05</v>
      </c>
      <c r="M221" s="280">
        <v>4.9706599999999996</v>
      </c>
      <c r="N221" s="1"/>
      <c r="O221" s="1"/>
    </row>
    <row r="222" spans="1:15" ht="12.75" customHeight="1">
      <c r="A222" s="30">
        <v>212</v>
      </c>
      <c r="B222" s="290" t="s">
        <v>126</v>
      </c>
      <c r="C222" s="280">
        <v>532.25</v>
      </c>
      <c r="D222" s="281">
        <v>530.23333333333335</v>
      </c>
      <c r="E222" s="281">
        <v>526.51666666666665</v>
      </c>
      <c r="F222" s="281">
        <v>520.7833333333333</v>
      </c>
      <c r="G222" s="281">
        <v>517.06666666666661</v>
      </c>
      <c r="H222" s="281">
        <v>535.9666666666667</v>
      </c>
      <c r="I222" s="281">
        <v>539.68333333333339</v>
      </c>
      <c r="J222" s="281">
        <v>545.41666666666674</v>
      </c>
      <c r="K222" s="280">
        <v>533.95000000000005</v>
      </c>
      <c r="L222" s="280">
        <v>524.5</v>
      </c>
      <c r="M222" s="280">
        <v>6.3274999999999997</v>
      </c>
      <c r="N222" s="1"/>
      <c r="O222" s="1"/>
    </row>
    <row r="223" spans="1:15" ht="12.75" customHeight="1">
      <c r="A223" s="30">
        <v>213</v>
      </c>
      <c r="B223" s="290" t="s">
        <v>262</v>
      </c>
      <c r="C223" s="280">
        <v>474.55</v>
      </c>
      <c r="D223" s="281">
        <v>467.75</v>
      </c>
      <c r="E223" s="281">
        <v>458</v>
      </c>
      <c r="F223" s="281">
        <v>441.45</v>
      </c>
      <c r="G223" s="281">
        <v>431.7</v>
      </c>
      <c r="H223" s="281">
        <v>484.3</v>
      </c>
      <c r="I223" s="281">
        <v>494.05</v>
      </c>
      <c r="J223" s="281">
        <v>510.6</v>
      </c>
      <c r="K223" s="280">
        <v>477.5</v>
      </c>
      <c r="L223" s="280">
        <v>451.2</v>
      </c>
      <c r="M223" s="280">
        <v>7.5356500000000004</v>
      </c>
      <c r="N223" s="1"/>
      <c r="O223" s="1"/>
    </row>
    <row r="224" spans="1:15" ht="12.75" customHeight="1">
      <c r="A224" s="30">
        <v>214</v>
      </c>
      <c r="B224" s="290" t="s">
        <v>384</v>
      </c>
      <c r="C224" s="280">
        <v>36.6</v>
      </c>
      <c r="D224" s="281">
        <v>36.766666666666673</v>
      </c>
      <c r="E224" s="281">
        <v>36.183333333333344</v>
      </c>
      <c r="F224" s="281">
        <v>35.766666666666673</v>
      </c>
      <c r="G224" s="281">
        <v>35.183333333333344</v>
      </c>
      <c r="H224" s="281">
        <v>37.183333333333344</v>
      </c>
      <c r="I224" s="281">
        <v>37.766666666666673</v>
      </c>
      <c r="J224" s="281">
        <v>38.183333333333344</v>
      </c>
      <c r="K224" s="280">
        <v>37.35</v>
      </c>
      <c r="L224" s="280">
        <v>36.35</v>
      </c>
      <c r="M224" s="280">
        <v>48.812350000000002</v>
      </c>
      <c r="N224" s="1"/>
      <c r="O224" s="1"/>
    </row>
    <row r="225" spans="1:15" ht="12.75" customHeight="1">
      <c r="A225" s="30">
        <v>215</v>
      </c>
      <c r="B225" s="290" t="s">
        <v>128</v>
      </c>
      <c r="C225" s="280">
        <v>35.75</v>
      </c>
      <c r="D225" s="281">
        <v>35.800000000000004</v>
      </c>
      <c r="E225" s="281">
        <v>35.45000000000001</v>
      </c>
      <c r="F225" s="281">
        <v>35.150000000000006</v>
      </c>
      <c r="G225" s="281">
        <v>34.800000000000011</v>
      </c>
      <c r="H225" s="281">
        <v>36.100000000000009</v>
      </c>
      <c r="I225" s="281">
        <v>36.450000000000003</v>
      </c>
      <c r="J225" s="281">
        <v>36.750000000000007</v>
      </c>
      <c r="K225" s="280">
        <v>36.15</v>
      </c>
      <c r="L225" s="280">
        <v>35.5</v>
      </c>
      <c r="M225" s="280">
        <v>171.78638000000001</v>
      </c>
      <c r="N225" s="1"/>
      <c r="O225" s="1"/>
    </row>
    <row r="226" spans="1:15" ht="12.75" customHeight="1">
      <c r="A226" s="30">
        <v>216</v>
      </c>
      <c r="B226" s="290" t="s">
        <v>385</v>
      </c>
      <c r="C226" s="280">
        <v>55.6</v>
      </c>
      <c r="D226" s="281">
        <v>55.233333333333327</v>
      </c>
      <c r="E226" s="281">
        <v>54.566666666666656</v>
      </c>
      <c r="F226" s="281">
        <v>53.533333333333331</v>
      </c>
      <c r="G226" s="281">
        <v>52.86666666666666</v>
      </c>
      <c r="H226" s="281">
        <v>56.266666666666652</v>
      </c>
      <c r="I226" s="281">
        <v>56.933333333333323</v>
      </c>
      <c r="J226" s="281">
        <v>57.966666666666647</v>
      </c>
      <c r="K226" s="280">
        <v>55.9</v>
      </c>
      <c r="L226" s="280">
        <v>54.2</v>
      </c>
      <c r="M226" s="280">
        <v>52.111640000000001</v>
      </c>
      <c r="N226" s="1"/>
      <c r="O226" s="1"/>
    </row>
    <row r="227" spans="1:15" ht="12.75" customHeight="1">
      <c r="A227" s="30">
        <v>217</v>
      </c>
      <c r="B227" s="290" t="s">
        <v>386</v>
      </c>
      <c r="C227" s="280">
        <v>938.9</v>
      </c>
      <c r="D227" s="281">
        <v>943.05000000000007</v>
      </c>
      <c r="E227" s="281">
        <v>926.95000000000016</v>
      </c>
      <c r="F227" s="281">
        <v>915.00000000000011</v>
      </c>
      <c r="G227" s="281">
        <v>898.9000000000002</v>
      </c>
      <c r="H227" s="281">
        <v>955.00000000000011</v>
      </c>
      <c r="I227" s="281">
        <v>971.1</v>
      </c>
      <c r="J227" s="281">
        <v>983.05000000000007</v>
      </c>
      <c r="K227" s="280">
        <v>959.15</v>
      </c>
      <c r="L227" s="280">
        <v>931.1</v>
      </c>
      <c r="M227" s="280">
        <v>0.14765</v>
      </c>
      <c r="N227" s="1"/>
      <c r="O227" s="1"/>
    </row>
    <row r="228" spans="1:15" ht="12.75" customHeight="1">
      <c r="A228" s="30">
        <v>218</v>
      </c>
      <c r="B228" s="290" t="s">
        <v>387</v>
      </c>
      <c r="C228" s="280">
        <v>342.9</v>
      </c>
      <c r="D228" s="281">
        <v>345.38333333333338</v>
      </c>
      <c r="E228" s="281">
        <v>336.26666666666677</v>
      </c>
      <c r="F228" s="281">
        <v>329.63333333333338</v>
      </c>
      <c r="G228" s="281">
        <v>320.51666666666677</v>
      </c>
      <c r="H228" s="281">
        <v>352.01666666666677</v>
      </c>
      <c r="I228" s="281">
        <v>361.13333333333344</v>
      </c>
      <c r="J228" s="281">
        <v>367.76666666666677</v>
      </c>
      <c r="K228" s="280">
        <v>354.5</v>
      </c>
      <c r="L228" s="280">
        <v>338.75</v>
      </c>
      <c r="M228" s="280">
        <v>4.97532</v>
      </c>
      <c r="N228" s="1"/>
      <c r="O228" s="1"/>
    </row>
    <row r="229" spans="1:15" ht="12.75" customHeight="1">
      <c r="A229" s="30">
        <v>219</v>
      </c>
      <c r="B229" s="290" t="s">
        <v>388</v>
      </c>
      <c r="C229" s="280">
        <v>1636.95</v>
      </c>
      <c r="D229" s="281">
        <v>1626.4666666666665</v>
      </c>
      <c r="E229" s="281">
        <v>1604.6833333333329</v>
      </c>
      <c r="F229" s="281">
        <v>1572.4166666666665</v>
      </c>
      <c r="G229" s="281">
        <v>1550.633333333333</v>
      </c>
      <c r="H229" s="281">
        <v>1658.7333333333329</v>
      </c>
      <c r="I229" s="281">
        <v>1680.5166666666662</v>
      </c>
      <c r="J229" s="281">
        <v>1712.7833333333328</v>
      </c>
      <c r="K229" s="280">
        <v>1648.25</v>
      </c>
      <c r="L229" s="280">
        <v>1594.2</v>
      </c>
      <c r="M229" s="280">
        <v>0.13100000000000001</v>
      </c>
      <c r="N229" s="1"/>
      <c r="O229" s="1"/>
    </row>
    <row r="230" spans="1:15" ht="12.75" customHeight="1">
      <c r="A230" s="30">
        <v>220</v>
      </c>
      <c r="B230" s="290" t="s">
        <v>389</v>
      </c>
      <c r="C230" s="280">
        <v>213.8</v>
      </c>
      <c r="D230" s="281">
        <v>214.25</v>
      </c>
      <c r="E230" s="281">
        <v>210.55</v>
      </c>
      <c r="F230" s="281">
        <v>207.3</v>
      </c>
      <c r="G230" s="281">
        <v>203.60000000000002</v>
      </c>
      <c r="H230" s="281">
        <v>217.5</v>
      </c>
      <c r="I230" s="281">
        <v>221.2</v>
      </c>
      <c r="J230" s="281">
        <v>224.45</v>
      </c>
      <c r="K230" s="280">
        <v>217.95</v>
      </c>
      <c r="L230" s="280">
        <v>211</v>
      </c>
      <c r="M230" s="280">
        <v>18.098890000000001</v>
      </c>
      <c r="N230" s="1"/>
      <c r="O230" s="1"/>
    </row>
    <row r="231" spans="1:15" ht="12.75" customHeight="1">
      <c r="A231" s="30">
        <v>221</v>
      </c>
      <c r="B231" s="290" t="s">
        <v>390</v>
      </c>
      <c r="C231" s="280">
        <v>37.950000000000003</v>
      </c>
      <c r="D231" s="281">
        <v>37.950000000000003</v>
      </c>
      <c r="E231" s="281">
        <v>37.800000000000004</v>
      </c>
      <c r="F231" s="281">
        <v>37.65</v>
      </c>
      <c r="G231" s="281">
        <v>37.5</v>
      </c>
      <c r="H231" s="281">
        <v>38.100000000000009</v>
      </c>
      <c r="I231" s="281">
        <v>38.250000000000014</v>
      </c>
      <c r="J231" s="281">
        <v>38.400000000000013</v>
      </c>
      <c r="K231" s="280">
        <v>38.1</v>
      </c>
      <c r="L231" s="280">
        <v>37.799999999999997</v>
      </c>
      <c r="M231" s="280">
        <v>3.13449</v>
      </c>
      <c r="N231" s="1"/>
      <c r="O231" s="1"/>
    </row>
    <row r="232" spans="1:15" ht="12.75" customHeight="1">
      <c r="A232" s="30">
        <v>222</v>
      </c>
      <c r="B232" s="290" t="s">
        <v>137</v>
      </c>
      <c r="C232" s="280">
        <v>300.55</v>
      </c>
      <c r="D232" s="281">
        <v>300.38333333333333</v>
      </c>
      <c r="E232" s="281">
        <v>298.26666666666665</v>
      </c>
      <c r="F232" s="281">
        <v>295.98333333333335</v>
      </c>
      <c r="G232" s="281">
        <v>293.86666666666667</v>
      </c>
      <c r="H232" s="281">
        <v>302.66666666666663</v>
      </c>
      <c r="I232" s="281">
        <v>304.7833333333333</v>
      </c>
      <c r="J232" s="281">
        <v>307.06666666666661</v>
      </c>
      <c r="K232" s="280">
        <v>302.5</v>
      </c>
      <c r="L232" s="280">
        <v>298.10000000000002</v>
      </c>
      <c r="M232" s="280">
        <v>99.675449999999998</v>
      </c>
      <c r="N232" s="1"/>
      <c r="O232" s="1"/>
    </row>
    <row r="233" spans="1:15" ht="12.75" customHeight="1">
      <c r="A233" s="30">
        <v>223</v>
      </c>
      <c r="B233" s="290" t="s">
        <v>391</v>
      </c>
      <c r="C233" s="280">
        <v>120.75</v>
      </c>
      <c r="D233" s="281">
        <v>122.51666666666667</v>
      </c>
      <c r="E233" s="281">
        <v>117.98333333333333</v>
      </c>
      <c r="F233" s="281">
        <v>115.21666666666667</v>
      </c>
      <c r="G233" s="281">
        <v>110.68333333333334</v>
      </c>
      <c r="H233" s="281">
        <v>125.28333333333333</v>
      </c>
      <c r="I233" s="281">
        <v>129.81666666666666</v>
      </c>
      <c r="J233" s="281">
        <v>132.58333333333331</v>
      </c>
      <c r="K233" s="280">
        <v>127.05</v>
      </c>
      <c r="L233" s="280">
        <v>119.75</v>
      </c>
      <c r="M233" s="280">
        <v>25.9754</v>
      </c>
      <c r="N233" s="1"/>
      <c r="O233" s="1"/>
    </row>
    <row r="234" spans="1:15" ht="12.75" customHeight="1">
      <c r="A234" s="30">
        <v>224</v>
      </c>
      <c r="B234" s="290" t="s">
        <v>392</v>
      </c>
      <c r="C234" s="280">
        <v>187.75</v>
      </c>
      <c r="D234" s="281">
        <v>185.20000000000002</v>
      </c>
      <c r="E234" s="281">
        <v>180.90000000000003</v>
      </c>
      <c r="F234" s="281">
        <v>174.05</v>
      </c>
      <c r="G234" s="281">
        <v>169.75000000000003</v>
      </c>
      <c r="H234" s="281">
        <v>192.05000000000004</v>
      </c>
      <c r="I234" s="281">
        <v>196.35000000000005</v>
      </c>
      <c r="J234" s="281">
        <v>203.20000000000005</v>
      </c>
      <c r="K234" s="280">
        <v>189.5</v>
      </c>
      <c r="L234" s="280">
        <v>178.35</v>
      </c>
      <c r="M234" s="280">
        <v>60.902749999999997</v>
      </c>
      <c r="N234" s="1"/>
      <c r="O234" s="1"/>
    </row>
    <row r="235" spans="1:15" ht="12.75" customHeight="1">
      <c r="A235" s="30">
        <v>225</v>
      </c>
      <c r="B235" s="290" t="s">
        <v>123</v>
      </c>
      <c r="C235" s="280">
        <v>100.45</v>
      </c>
      <c r="D235" s="281">
        <v>101.03333333333335</v>
      </c>
      <c r="E235" s="281">
        <v>98.816666666666691</v>
      </c>
      <c r="F235" s="281">
        <v>97.183333333333351</v>
      </c>
      <c r="G235" s="281">
        <v>94.966666666666697</v>
      </c>
      <c r="H235" s="281">
        <v>102.66666666666669</v>
      </c>
      <c r="I235" s="281">
        <v>104.88333333333335</v>
      </c>
      <c r="J235" s="281">
        <v>106.51666666666668</v>
      </c>
      <c r="K235" s="280">
        <v>103.25</v>
      </c>
      <c r="L235" s="280">
        <v>99.4</v>
      </c>
      <c r="M235" s="280">
        <v>153.54545999999999</v>
      </c>
      <c r="N235" s="1"/>
      <c r="O235" s="1"/>
    </row>
    <row r="236" spans="1:15" ht="12.75" customHeight="1">
      <c r="A236" s="30">
        <v>226</v>
      </c>
      <c r="B236" s="290" t="s">
        <v>393</v>
      </c>
      <c r="C236" s="280">
        <v>71.900000000000006</v>
      </c>
      <c r="D236" s="281">
        <v>71.850000000000009</v>
      </c>
      <c r="E236" s="281">
        <v>71.100000000000023</v>
      </c>
      <c r="F236" s="281">
        <v>70.300000000000011</v>
      </c>
      <c r="G236" s="281">
        <v>69.550000000000026</v>
      </c>
      <c r="H236" s="281">
        <v>72.65000000000002</v>
      </c>
      <c r="I236" s="281">
        <v>73.399999999999991</v>
      </c>
      <c r="J236" s="281">
        <v>74.200000000000017</v>
      </c>
      <c r="K236" s="280">
        <v>72.599999999999994</v>
      </c>
      <c r="L236" s="280">
        <v>71.05</v>
      </c>
      <c r="M236" s="280">
        <v>67.620540000000005</v>
      </c>
      <c r="N236" s="1"/>
      <c r="O236" s="1"/>
    </row>
    <row r="237" spans="1:15" ht="12.75" customHeight="1">
      <c r="A237" s="30">
        <v>227</v>
      </c>
      <c r="B237" s="290" t="s">
        <v>263</v>
      </c>
      <c r="C237" s="280">
        <v>4074.45</v>
      </c>
      <c r="D237" s="281">
        <v>4101.9666666666662</v>
      </c>
      <c r="E237" s="281">
        <v>4022.4833333333327</v>
      </c>
      <c r="F237" s="281">
        <v>3970.5166666666664</v>
      </c>
      <c r="G237" s="281">
        <v>3891.0333333333328</v>
      </c>
      <c r="H237" s="281">
        <v>4153.9333333333325</v>
      </c>
      <c r="I237" s="281">
        <v>4233.4166666666661</v>
      </c>
      <c r="J237" s="281">
        <v>4285.3833333333323</v>
      </c>
      <c r="K237" s="280">
        <v>4181.45</v>
      </c>
      <c r="L237" s="280">
        <v>4050</v>
      </c>
      <c r="M237" s="280">
        <v>4.8172699999999997</v>
      </c>
      <c r="N237" s="1"/>
      <c r="O237" s="1"/>
    </row>
    <row r="238" spans="1:15" ht="12.75" customHeight="1">
      <c r="A238" s="30">
        <v>228</v>
      </c>
      <c r="B238" s="290" t="s">
        <v>394</v>
      </c>
      <c r="C238" s="280">
        <v>178.35</v>
      </c>
      <c r="D238" s="281">
        <v>178.4666666666667</v>
      </c>
      <c r="E238" s="281">
        <v>176.43333333333339</v>
      </c>
      <c r="F238" s="281">
        <v>174.51666666666671</v>
      </c>
      <c r="G238" s="281">
        <v>172.48333333333341</v>
      </c>
      <c r="H238" s="281">
        <v>180.38333333333338</v>
      </c>
      <c r="I238" s="281">
        <v>182.41666666666669</v>
      </c>
      <c r="J238" s="281">
        <v>184.33333333333337</v>
      </c>
      <c r="K238" s="280">
        <v>180.5</v>
      </c>
      <c r="L238" s="280">
        <v>176.55</v>
      </c>
      <c r="M238" s="280">
        <v>17.10913</v>
      </c>
      <c r="N238" s="1"/>
      <c r="O238" s="1"/>
    </row>
    <row r="239" spans="1:15" ht="12.75" customHeight="1">
      <c r="A239" s="30">
        <v>229</v>
      </c>
      <c r="B239" s="290" t="s">
        <v>395</v>
      </c>
      <c r="C239" s="280">
        <v>160.94999999999999</v>
      </c>
      <c r="D239" s="281">
        <v>161.96666666666667</v>
      </c>
      <c r="E239" s="281">
        <v>159.38333333333333</v>
      </c>
      <c r="F239" s="281">
        <v>157.81666666666666</v>
      </c>
      <c r="G239" s="281">
        <v>155.23333333333332</v>
      </c>
      <c r="H239" s="281">
        <v>163.53333333333333</v>
      </c>
      <c r="I239" s="281">
        <v>166.11666666666665</v>
      </c>
      <c r="J239" s="281">
        <v>167.68333333333334</v>
      </c>
      <c r="K239" s="280">
        <v>164.55</v>
      </c>
      <c r="L239" s="280">
        <v>160.4</v>
      </c>
      <c r="M239" s="280">
        <v>53.48507</v>
      </c>
      <c r="N239" s="1"/>
      <c r="O239" s="1"/>
    </row>
    <row r="240" spans="1:15" ht="12.75" customHeight="1">
      <c r="A240" s="30">
        <v>230</v>
      </c>
      <c r="B240" s="290" t="s">
        <v>130</v>
      </c>
      <c r="C240" s="280">
        <v>252.65</v>
      </c>
      <c r="D240" s="281">
        <v>252.23333333333335</v>
      </c>
      <c r="E240" s="281">
        <v>250.4666666666667</v>
      </c>
      <c r="F240" s="281">
        <v>248.28333333333336</v>
      </c>
      <c r="G240" s="281">
        <v>246.51666666666671</v>
      </c>
      <c r="H240" s="281">
        <v>254.41666666666669</v>
      </c>
      <c r="I240" s="281">
        <v>256.18333333333334</v>
      </c>
      <c r="J240" s="281">
        <v>258.36666666666667</v>
      </c>
      <c r="K240" s="280">
        <v>254</v>
      </c>
      <c r="L240" s="280">
        <v>250.05</v>
      </c>
      <c r="M240" s="280">
        <v>34.047820000000002</v>
      </c>
      <c r="N240" s="1"/>
      <c r="O240" s="1"/>
    </row>
    <row r="241" spans="1:15" ht="12.75" customHeight="1">
      <c r="A241" s="30">
        <v>231</v>
      </c>
      <c r="B241" s="290" t="s">
        <v>135</v>
      </c>
      <c r="C241" s="280">
        <v>72.150000000000006</v>
      </c>
      <c r="D241" s="281">
        <v>72.366666666666674</v>
      </c>
      <c r="E241" s="281">
        <v>71.783333333333346</v>
      </c>
      <c r="F241" s="281">
        <v>71.416666666666671</v>
      </c>
      <c r="G241" s="281">
        <v>70.833333333333343</v>
      </c>
      <c r="H241" s="281">
        <v>72.733333333333348</v>
      </c>
      <c r="I241" s="281">
        <v>73.316666666666663</v>
      </c>
      <c r="J241" s="281">
        <v>73.683333333333351</v>
      </c>
      <c r="K241" s="280">
        <v>72.95</v>
      </c>
      <c r="L241" s="280">
        <v>72</v>
      </c>
      <c r="M241" s="280">
        <v>87.400509999999997</v>
      </c>
      <c r="N241" s="1"/>
      <c r="O241" s="1"/>
    </row>
    <row r="242" spans="1:15" ht="12.75" customHeight="1">
      <c r="A242" s="30">
        <v>232</v>
      </c>
      <c r="B242" s="290" t="s">
        <v>396</v>
      </c>
      <c r="C242" s="280">
        <v>17.600000000000001</v>
      </c>
      <c r="D242" s="281">
        <v>17.766666666666666</v>
      </c>
      <c r="E242" s="281">
        <v>17.333333333333332</v>
      </c>
      <c r="F242" s="281">
        <v>17.066666666666666</v>
      </c>
      <c r="G242" s="281">
        <v>16.633333333333333</v>
      </c>
      <c r="H242" s="281">
        <v>18.033333333333331</v>
      </c>
      <c r="I242" s="281">
        <v>18.466666666666669</v>
      </c>
      <c r="J242" s="281">
        <v>18.733333333333331</v>
      </c>
      <c r="K242" s="280">
        <v>18.2</v>
      </c>
      <c r="L242" s="280">
        <v>17.5</v>
      </c>
      <c r="M242" s="280">
        <v>16.330960000000001</v>
      </c>
      <c r="N242" s="1"/>
      <c r="O242" s="1"/>
    </row>
    <row r="243" spans="1:15" ht="12.75" customHeight="1">
      <c r="A243" s="30">
        <v>233</v>
      </c>
      <c r="B243" s="290" t="s">
        <v>136</v>
      </c>
      <c r="C243" s="280">
        <v>609.75</v>
      </c>
      <c r="D243" s="281">
        <v>611.19999999999993</v>
      </c>
      <c r="E243" s="281">
        <v>605.59999999999991</v>
      </c>
      <c r="F243" s="281">
        <v>601.44999999999993</v>
      </c>
      <c r="G243" s="281">
        <v>595.84999999999991</v>
      </c>
      <c r="H243" s="281">
        <v>615.34999999999991</v>
      </c>
      <c r="I243" s="281">
        <v>620.95000000000005</v>
      </c>
      <c r="J243" s="281">
        <v>625.09999999999991</v>
      </c>
      <c r="K243" s="280">
        <v>616.79999999999995</v>
      </c>
      <c r="L243" s="280">
        <v>607.04999999999995</v>
      </c>
      <c r="M243" s="280">
        <v>14.65991</v>
      </c>
      <c r="N243" s="1"/>
      <c r="O243" s="1"/>
    </row>
    <row r="244" spans="1:15" ht="12.75" customHeight="1">
      <c r="A244" s="30">
        <v>234</v>
      </c>
      <c r="B244" s="290" t="s">
        <v>795</v>
      </c>
      <c r="C244" s="280">
        <v>20.75</v>
      </c>
      <c r="D244" s="281">
        <v>20.75</v>
      </c>
      <c r="E244" s="281">
        <v>20.55</v>
      </c>
      <c r="F244" s="281">
        <v>20.350000000000001</v>
      </c>
      <c r="G244" s="281">
        <v>20.150000000000002</v>
      </c>
      <c r="H244" s="281">
        <v>20.95</v>
      </c>
      <c r="I244" s="281">
        <v>21.150000000000002</v>
      </c>
      <c r="J244" s="281">
        <v>21.349999999999998</v>
      </c>
      <c r="K244" s="280">
        <v>20.95</v>
      </c>
      <c r="L244" s="280">
        <v>20.55</v>
      </c>
      <c r="M244" s="280">
        <v>26.91375</v>
      </c>
      <c r="N244" s="1"/>
      <c r="O244" s="1"/>
    </row>
    <row r="245" spans="1:15" ht="12.75" customHeight="1">
      <c r="A245" s="30">
        <v>235</v>
      </c>
      <c r="B245" s="290" t="s">
        <v>802</v>
      </c>
      <c r="C245" s="280">
        <v>1393.3</v>
      </c>
      <c r="D245" s="281">
        <v>1397.0833333333333</v>
      </c>
      <c r="E245" s="281">
        <v>1386.2166666666665</v>
      </c>
      <c r="F245" s="281">
        <v>1379.1333333333332</v>
      </c>
      <c r="G245" s="281">
        <v>1368.2666666666664</v>
      </c>
      <c r="H245" s="281">
        <v>1404.1666666666665</v>
      </c>
      <c r="I245" s="281">
        <v>1415.0333333333333</v>
      </c>
      <c r="J245" s="281">
        <v>1422.1166666666666</v>
      </c>
      <c r="K245" s="280">
        <v>1407.95</v>
      </c>
      <c r="L245" s="280">
        <v>1390</v>
      </c>
      <c r="M245" s="280">
        <v>0.14795</v>
      </c>
      <c r="N245" s="1"/>
      <c r="O245" s="1"/>
    </row>
    <row r="246" spans="1:15" ht="12.75" customHeight="1">
      <c r="A246" s="30">
        <v>236</v>
      </c>
      <c r="B246" s="290" t="s">
        <v>397</v>
      </c>
      <c r="C246" s="280">
        <v>144.69999999999999</v>
      </c>
      <c r="D246" s="281">
        <v>144.70000000000002</v>
      </c>
      <c r="E246" s="281">
        <v>142.00000000000003</v>
      </c>
      <c r="F246" s="281">
        <v>139.30000000000001</v>
      </c>
      <c r="G246" s="281">
        <v>136.60000000000002</v>
      </c>
      <c r="H246" s="281">
        <v>147.40000000000003</v>
      </c>
      <c r="I246" s="281">
        <v>150.10000000000002</v>
      </c>
      <c r="J246" s="281">
        <v>152.80000000000004</v>
      </c>
      <c r="K246" s="280">
        <v>147.4</v>
      </c>
      <c r="L246" s="280">
        <v>142</v>
      </c>
      <c r="M246" s="280">
        <v>5.2337999999999996</v>
      </c>
      <c r="N246" s="1"/>
      <c r="O246" s="1"/>
    </row>
    <row r="247" spans="1:15" ht="12.75" customHeight="1">
      <c r="A247" s="30">
        <v>237</v>
      </c>
      <c r="B247" s="290" t="s">
        <v>398</v>
      </c>
      <c r="C247" s="280">
        <v>383.25</v>
      </c>
      <c r="D247" s="281">
        <v>385.84999999999997</v>
      </c>
      <c r="E247" s="281">
        <v>379.39999999999992</v>
      </c>
      <c r="F247" s="281">
        <v>375.54999999999995</v>
      </c>
      <c r="G247" s="281">
        <v>369.09999999999991</v>
      </c>
      <c r="H247" s="281">
        <v>389.69999999999993</v>
      </c>
      <c r="I247" s="281">
        <v>396.15</v>
      </c>
      <c r="J247" s="281">
        <v>399.99999999999994</v>
      </c>
      <c r="K247" s="280">
        <v>392.3</v>
      </c>
      <c r="L247" s="280">
        <v>382</v>
      </c>
      <c r="M247" s="280">
        <v>0.77039999999999997</v>
      </c>
      <c r="N247" s="1"/>
      <c r="O247" s="1"/>
    </row>
    <row r="248" spans="1:15" ht="12.75" customHeight="1">
      <c r="A248" s="30">
        <v>238</v>
      </c>
      <c r="B248" s="290" t="s">
        <v>129</v>
      </c>
      <c r="C248" s="280">
        <v>369.35</v>
      </c>
      <c r="D248" s="281">
        <v>371.08333333333331</v>
      </c>
      <c r="E248" s="281">
        <v>365.26666666666665</v>
      </c>
      <c r="F248" s="281">
        <v>361.18333333333334</v>
      </c>
      <c r="G248" s="281">
        <v>355.36666666666667</v>
      </c>
      <c r="H248" s="281">
        <v>375.16666666666663</v>
      </c>
      <c r="I248" s="281">
        <v>380.98333333333335</v>
      </c>
      <c r="J248" s="281">
        <v>385.06666666666661</v>
      </c>
      <c r="K248" s="280">
        <v>376.9</v>
      </c>
      <c r="L248" s="280">
        <v>367</v>
      </c>
      <c r="M248" s="280">
        <v>7.5558699999999996</v>
      </c>
      <c r="N248" s="1"/>
      <c r="O248" s="1"/>
    </row>
    <row r="249" spans="1:15" ht="12.75" customHeight="1">
      <c r="A249" s="30">
        <v>239</v>
      </c>
      <c r="B249" s="290" t="s">
        <v>133</v>
      </c>
      <c r="C249" s="280">
        <v>223.3</v>
      </c>
      <c r="D249" s="281">
        <v>223.35000000000002</v>
      </c>
      <c r="E249" s="281">
        <v>221.55000000000004</v>
      </c>
      <c r="F249" s="281">
        <v>219.8</v>
      </c>
      <c r="G249" s="281">
        <v>218.00000000000003</v>
      </c>
      <c r="H249" s="281">
        <v>225.10000000000005</v>
      </c>
      <c r="I249" s="281">
        <v>226.9</v>
      </c>
      <c r="J249" s="281">
        <v>228.65000000000006</v>
      </c>
      <c r="K249" s="280">
        <v>225.15</v>
      </c>
      <c r="L249" s="280">
        <v>221.6</v>
      </c>
      <c r="M249" s="280">
        <v>13.789490000000001</v>
      </c>
      <c r="N249" s="1"/>
      <c r="O249" s="1"/>
    </row>
    <row r="250" spans="1:15" ht="12.75" customHeight="1">
      <c r="A250" s="30">
        <v>240</v>
      </c>
      <c r="B250" s="290" t="s">
        <v>132</v>
      </c>
      <c r="C250" s="280">
        <v>942.45</v>
      </c>
      <c r="D250" s="281">
        <v>945.69999999999993</v>
      </c>
      <c r="E250" s="281">
        <v>935.39999999999986</v>
      </c>
      <c r="F250" s="281">
        <v>928.34999999999991</v>
      </c>
      <c r="G250" s="281">
        <v>918.04999999999984</v>
      </c>
      <c r="H250" s="281">
        <v>952.74999999999989</v>
      </c>
      <c r="I250" s="281">
        <v>963.04999999999984</v>
      </c>
      <c r="J250" s="281">
        <v>970.09999999999991</v>
      </c>
      <c r="K250" s="280">
        <v>956</v>
      </c>
      <c r="L250" s="280">
        <v>938.65</v>
      </c>
      <c r="M250" s="280">
        <v>48.421219999999998</v>
      </c>
      <c r="N250" s="1"/>
      <c r="O250" s="1"/>
    </row>
    <row r="251" spans="1:15" ht="12.75" customHeight="1">
      <c r="A251" s="30">
        <v>241</v>
      </c>
      <c r="B251" s="290" t="s">
        <v>399</v>
      </c>
      <c r="C251" s="280">
        <v>13.9</v>
      </c>
      <c r="D251" s="281">
        <v>13.883333333333333</v>
      </c>
      <c r="E251" s="281">
        <v>13.616666666666665</v>
      </c>
      <c r="F251" s="281">
        <v>13.333333333333332</v>
      </c>
      <c r="G251" s="281">
        <v>13.066666666666665</v>
      </c>
      <c r="H251" s="281">
        <v>14.166666666666666</v>
      </c>
      <c r="I251" s="281">
        <v>14.433333333333332</v>
      </c>
      <c r="J251" s="281">
        <v>14.716666666666667</v>
      </c>
      <c r="K251" s="280">
        <v>14.15</v>
      </c>
      <c r="L251" s="280">
        <v>13.6</v>
      </c>
      <c r="M251" s="280">
        <v>40.352469999999997</v>
      </c>
      <c r="N251" s="1"/>
      <c r="O251" s="1"/>
    </row>
    <row r="252" spans="1:15" ht="12.75" customHeight="1">
      <c r="A252" s="30">
        <v>242</v>
      </c>
      <c r="B252" s="290" t="s">
        <v>164</v>
      </c>
      <c r="C252" s="280">
        <v>4104.55</v>
      </c>
      <c r="D252" s="281">
        <v>4123.5333333333328</v>
      </c>
      <c r="E252" s="281">
        <v>4063.0666666666657</v>
      </c>
      <c r="F252" s="281">
        <v>4021.583333333333</v>
      </c>
      <c r="G252" s="281">
        <v>3961.1166666666659</v>
      </c>
      <c r="H252" s="281">
        <v>4165.0166666666655</v>
      </c>
      <c r="I252" s="281">
        <v>4225.4833333333327</v>
      </c>
      <c r="J252" s="281">
        <v>4266.9666666666653</v>
      </c>
      <c r="K252" s="280">
        <v>4184</v>
      </c>
      <c r="L252" s="280">
        <v>4082.05</v>
      </c>
      <c r="M252" s="280">
        <v>1.9544299999999999</v>
      </c>
      <c r="N252" s="1"/>
      <c r="O252" s="1"/>
    </row>
    <row r="253" spans="1:15" ht="12.75" customHeight="1">
      <c r="A253" s="30">
        <v>243</v>
      </c>
      <c r="B253" s="290" t="s">
        <v>134</v>
      </c>
      <c r="C253" s="280">
        <v>1506.3</v>
      </c>
      <c r="D253" s="281">
        <v>1512.8166666666668</v>
      </c>
      <c r="E253" s="281">
        <v>1485.6333333333337</v>
      </c>
      <c r="F253" s="281">
        <v>1464.9666666666669</v>
      </c>
      <c r="G253" s="281">
        <v>1437.7833333333338</v>
      </c>
      <c r="H253" s="281">
        <v>1533.4833333333336</v>
      </c>
      <c r="I253" s="281">
        <v>1560.6666666666665</v>
      </c>
      <c r="J253" s="281">
        <v>1581.3333333333335</v>
      </c>
      <c r="K253" s="280">
        <v>1540</v>
      </c>
      <c r="L253" s="280">
        <v>1492.15</v>
      </c>
      <c r="M253" s="280">
        <v>70.206419999999994</v>
      </c>
      <c r="N253" s="1"/>
      <c r="O253" s="1"/>
    </row>
    <row r="254" spans="1:15" ht="12.75" customHeight="1">
      <c r="A254" s="30">
        <v>244</v>
      </c>
      <c r="B254" s="290" t="s">
        <v>400</v>
      </c>
      <c r="C254" s="280">
        <v>546.4</v>
      </c>
      <c r="D254" s="281">
        <v>548.2833333333333</v>
      </c>
      <c r="E254" s="281">
        <v>541.66666666666663</v>
      </c>
      <c r="F254" s="281">
        <v>536.93333333333328</v>
      </c>
      <c r="G254" s="281">
        <v>530.31666666666661</v>
      </c>
      <c r="H254" s="281">
        <v>553.01666666666665</v>
      </c>
      <c r="I254" s="281">
        <v>559.63333333333344</v>
      </c>
      <c r="J254" s="281">
        <v>564.36666666666667</v>
      </c>
      <c r="K254" s="280">
        <v>554.9</v>
      </c>
      <c r="L254" s="280">
        <v>543.54999999999995</v>
      </c>
      <c r="M254" s="280">
        <v>5.4185800000000004</v>
      </c>
      <c r="N254" s="1"/>
      <c r="O254" s="1"/>
    </row>
    <row r="255" spans="1:15" ht="12.75" customHeight="1">
      <c r="A255" s="30">
        <v>245</v>
      </c>
      <c r="B255" s="290" t="s">
        <v>401</v>
      </c>
      <c r="C255" s="280">
        <v>690.15</v>
      </c>
      <c r="D255" s="281">
        <v>696.75</v>
      </c>
      <c r="E255" s="281">
        <v>678.85</v>
      </c>
      <c r="F255" s="281">
        <v>667.55000000000007</v>
      </c>
      <c r="G255" s="281">
        <v>649.65000000000009</v>
      </c>
      <c r="H255" s="281">
        <v>708.05</v>
      </c>
      <c r="I255" s="281">
        <v>725.95</v>
      </c>
      <c r="J255" s="281">
        <v>737.24999999999989</v>
      </c>
      <c r="K255" s="280">
        <v>714.65</v>
      </c>
      <c r="L255" s="280">
        <v>685.45</v>
      </c>
      <c r="M255" s="280">
        <v>4.3585200000000004</v>
      </c>
      <c r="N255" s="1"/>
      <c r="O255" s="1"/>
    </row>
    <row r="256" spans="1:15" ht="12.75" customHeight="1">
      <c r="A256" s="30">
        <v>246</v>
      </c>
      <c r="B256" s="290" t="s">
        <v>131</v>
      </c>
      <c r="C256" s="280">
        <v>1815.45</v>
      </c>
      <c r="D256" s="281">
        <v>1819</v>
      </c>
      <c r="E256" s="281">
        <v>1801.5</v>
      </c>
      <c r="F256" s="281">
        <v>1787.55</v>
      </c>
      <c r="G256" s="281">
        <v>1770.05</v>
      </c>
      <c r="H256" s="281">
        <v>1832.95</v>
      </c>
      <c r="I256" s="281">
        <v>1850.45</v>
      </c>
      <c r="J256" s="281">
        <v>1864.4</v>
      </c>
      <c r="K256" s="280">
        <v>1836.5</v>
      </c>
      <c r="L256" s="280">
        <v>1805.05</v>
      </c>
      <c r="M256" s="280">
        <v>4.3356500000000002</v>
      </c>
      <c r="N256" s="1"/>
      <c r="O256" s="1"/>
    </row>
    <row r="257" spans="1:15" ht="12.75" customHeight="1">
      <c r="A257" s="30">
        <v>247</v>
      </c>
      <c r="B257" s="290" t="s">
        <v>264</v>
      </c>
      <c r="C257" s="280">
        <v>987.25</v>
      </c>
      <c r="D257" s="281">
        <v>992.66666666666663</v>
      </c>
      <c r="E257" s="281">
        <v>975.83333333333326</v>
      </c>
      <c r="F257" s="281">
        <v>964.41666666666663</v>
      </c>
      <c r="G257" s="281">
        <v>947.58333333333326</v>
      </c>
      <c r="H257" s="281">
        <v>1004.0833333333333</v>
      </c>
      <c r="I257" s="281">
        <v>1020.9166666666665</v>
      </c>
      <c r="J257" s="281">
        <v>1032.3333333333333</v>
      </c>
      <c r="K257" s="280">
        <v>1009.5</v>
      </c>
      <c r="L257" s="280">
        <v>981.25</v>
      </c>
      <c r="M257" s="280">
        <v>2.50787</v>
      </c>
      <c r="N257" s="1"/>
      <c r="O257" s="1"/>
    </row>
    <row r="258" spans="1:15" ht="12.75" customHeight="1">
      <c r="A258" s="30">
        <v>248</v>
      </c>
      <c r="B258" s="290" t="s">
        <v>402</v>
      </c>
      <c r="C258" s="280">
        <v>1725.85</v>
      </c>
      <c r="D258" s="281">
        <v>1707.7</v>
      </c>
      <c r="E258" s="281">
        <v>1677.4</v>
      </c>
      <c r="F258" s="281">
        <v>1628.95</v>
      </c>
      <c r="G258" s="281">
        <v>1598.65</v>
      </c>
      <c r="H258" s="281">
        <v>1756.15</v>
      </c>
      <c r="I258" s="281">
        <v>1786.4499999999998</v>
      </c>
      <c r="J258" s="281">
        <v>1834.9</v>
      </c>
      <c r="K258" s="280">
        <v>1738</v>
      </c>
      <c r="L258" s="280">
        <v>1659.25</v>
      </c>
      <c r="M258" s="280">
        <v>0.72491000000000005</v>
      </c>
      <c r="N258" s="1"/>
      <c r="O258" s="1"/>
    </row>
    <row r="259" spans="1:15" ht="12.75" customHeight="1">
      <c r="A259" s="30">
        <v>249</v>
      </c>
      <c r="B259" s="290" t="s">
        <v>403</v>
      </c>
      <c r="C259" s="280">
        <v>2332.5</v>
      </c>
      <c r="D259" s="281">
        <v>2316.4333333333334</v>
      </c>
      <c r="E259" s="281">
        <v>2265.0666666666666</v>
      </c>
      <c r="F259" s="281">
        <v>2197.6333333333332</v>
      </c>
      <c r="G259" s="281">
        <v>2146.2666666666664</v>
      </c>
      <c r="H259" s="281">
        <v>2383.8666666666668</v>
      </c>
      <c r="I259" s="281">
        <v>2435.2333333333336</v>
      </c>
      <c r="J259" s="281">
        <v>2502.666666666667</v>
      </c>
      <c r="K259" s="280">
        <v>2367.8000000000002</v>
      </c>
      <c r="L259" s="280">
        <v>2249</v>
      </c>
      <c r="M259" s="280">
        <v>2.4119100000000002</v>
      </c>
      <c r="N259" s="1"/>
      <c r="O259" s="1"/>
    </row>
    <row r="260" spans="1:15" ht="12.75" customHeight="1">
      <c r="A260" s="30">
        <v>250</v>
      </c>
      <c r="B260" s="290" t="s">
        <v>404</v>
      </c>
      <c r="C260" s="280">
        <v>460.65</v>
      </c>
      <c r="D260" s="281">
        <v>459.25</v>
      </c>
      <c r="E260" s="281">
        <v>451.5</v>
      </c>
      <c r="F260" s="281">
        <v>442.35</v>
      </c>
      <c r="G260" s="281">
        <v>434.6</v>
      </c>
      <c r="H260" s="281">
        <v>468.4</v>
      </c>
      <c r="I260" s="281">
        <v>476.15</v>
      </c>
      <c r="J260" s="281">
        <v>485.29999999999995</v>
      </c>
      <c r="K260" s="280">
        <v>467</v>
      </c>
      <c r="L260" s="280">
        <v>450.1</v>
      </c>
      <c r="M260" s="280">
        <v>5.00617</v>
      </c>
      <c r="N260" s="1"/>
      <c r="O260" s="1"/>
    </row>
    <row r="261" spans="1:15" ht="12.75" customHeight="1">
      <c r="A261" s="30">
        <v>251</v>
      </c>
      <c r="B261" s="290" t="s">
        <v>405</v>
      </c>
      <c r="C261" s="280">
        <v>329.55</v>
      </c>
      <c r="D261" s="281">
        <v>330.83333333333331</v>
      </c>
      <c r="E261" s="281">
        <v>325.71666666666664</v>
      </c>
      <c r="F261" s="281">
        <v>321.88333333333333</v>
      </c>
      <c r="G261" s="281">
        <v>316.76666666666665</v>
      </c>
      <c r="H261" s="281">
        <v>334.66666666666663</v>
      </c>
      <c r="I261" s="281">
        <v>339.7833333333333</v>
      </c>
      <c r="J261" s="281">
        <v>343.61666666666662</v>
      </c>
      <c r="K261" s="280">
        <v>335.95</v>
      </c>
      <c r="L261" s="280">
        <v>327</v>
      </c>
      <c r="M261" s="280">
        <v>8.5077300000000005</v>
      </c>
      <c r="N261" s="1"/>
      <c r="O261" s="1"/>
    </row>
    <row r="262" spans="1:15" ht="12.75" customHeight="1">
      <c r="A262" s="30">
        <v>252</v>
      </c>
      <c r="B262" s="290" t="s">
        <v>406</v>
      </c>
      <c r="C262" s="280">
        <v>64.95</v>
      </c>
      <c r="D262" s="281">
        <v>65.016666666666666</v>
      </c>
      <c r="E262" s="281">
        <v>63.533333333333331</v>
      </c>
      <c r="F262" s="281">
        <v>62.116666666666667</v>
      </c>
      <c r="G262" s="281">
        <v>60.633333333333333</v>
      </c>
      <c r="H262" s="281">
        <v>66.433333333333337</v>
      </c>
      <c r="I262" s="281">
        <v>67.916666666666657</v>
      </c>
      <c r="J262" s="281">
        <v>69.333333333333329</v>
      </c>
      <c r="K262" s="280">
        <v>66.5</v>
      </c>
      <c r="L262" s="280">
        <v>63.6</v>
      </c>
      <c r="M262" s="280">
        <v>6.6277600000000003</v>
      </c>
      <c r="N262" s="1"/>
      <c r="O262" s="1"/>
    </row>
    <row r="263" spans="1:15" ht="12.75" customHeight="1">
      <c r="A263" s="30">
        <v>253</v>
      </c>
      <c r="B263" s="290" t="s">
        <v>265</v>
      </c>
      <c r="C263" s="280">
        <v>237.55</v>
      </c>
      <c r="D263" s="281">
        <v>240.81666666666669</v>
      </c>
      <c r="E263" s="281">
        <v>231.73333333333338</v>
      </c>
      <c r="F263" s="281">
        <v>225.91666666666669</v>
      </c>
      <c r="G263" s="281">
        <v>216.83333333333337</v>
      </c>
      <c r="H263" s="281">
        <v>246.63333333333338</v>
      </c>
      <c r="I263" s="281">
        <v>255.7166666666667</v>
      </c>
      <c r="J263" s="281">
        <v>261.53333333333342</v>
      </c>
      <c r="K263" s="280">
        <v>249.9</v>
      </c>
      <c r="L263" s="280">
        <v>235</v>
      </c>
      <c r="M263" s="280">
        <v>49.902340000000002</v>
      </c>
      <c r="N263" s="1"/>
      <c r="O263" s="1"/>
    </row>
    <row r="264" spans="1:15" ht="12.75" customHeight="1">
      <c r="A264" s="30">
        <v>254</v>
      </c>
      <c r="B264" s="290" t="s">
        <v>139</v>
      </c>
      <c r="C264" s="280">
        <v>582.45000000000005</v>
      </c>
      <c r="D264" s="281">
        <v>584.73333333333335</v>
      </c>
      <c r="E264" s="281">
        <v>576.91666666666674</v>
      </c>
      <c r="F264" s="281">
        <v>571.38333333333344</v>
      </c>
      <c r="G264" s="281">
        <v>563.56666666666683</v>
      </c>
      <c r="H264" s="281">
        <v>590.26666666666665</v>
      </c>
      <c r="I264" s="281">
        <v>598.08333333333326</v>
      </c>
      <c r="J264" s="281">
        <v>603.61666666666656</v>
      </c>
      <c r="K264" s="280">
        <v>592.54999999999995</v>
      </c>
      <c r="L264" s="280">
        <v>579.20000000000005</v>
      </c>
      <c r="M264" s="280">
        <v>43.514580000000002</v>
      </c>
      <c r="N264" s="1"/>
      <c r="O264" s="1"/>
    </row>
    <row r="265" spans="1:15" ht="12.75" customHeight="1">
      <c r="A265" s="30">
        <v>255</v>
      </c>
      <c r="B265" s="290" t="s">
        <v>407</v>
      </c>
      <c r="C265" s="280">
        <v>125.45</v>
      </c>
      <c r="D265" s="281">
        <v>126.39999999999999</v>
      </c>
      <c r="E265" s="281">
        <v>124.04999999999998</v>
      </c>
      <c r="F265" s="281">
        <v>122.64999999999999</v>
      </c>
      <c r="G265" s="281">
        <v>120.29999999999998</v>
      </c>
      <c r="H265" s="281">
        <v>127.79999999999998</v>
      </c>
      <c r="I265" s="281">
        <v>130.14999999999998</v>
      </c>
      <c r="J265" s="281">
        <v>131.54999999999998</v>
      </c>
      <c r="K265" s="280">
        <v>128.75</v>
      </c>
      <c r="L265" s="280">
        <v>125</v>
      </c>
      <c r="M265" s="280">
        <v>11.200989999999999</v>
      </c>
      <c r="N265" s="1"/>
      <c r="O265" s="1"/>
    </row>
    <row r="266" spans="1:15" ht="12.75" customHeight="1">
      <c r="A266" s="30">
        <v>256</v>
      </c>
      <c r="B266" s="290" t="s">
        <v>408</v>
      </c>
      <c r="C266" s="280">
        <v>120</v>
      </c>
      <c r="D266" s="281">
        <v>118.71666666666665</v>
      </c>
      <c r="E266" s="281">
        <v>116.68333333333331</v>
      </c>
      <c r="F266" s="281">
        <v>113.36666666666666</v>
      </c>
      <c r="G266" s="281">
        <v>111.33333333333331</v>
      </c>
      <c r="H266" s="281">
        <v>122.0333333333333</v>
      </c>
      <c r="I266" s="281">
        <v>124.06666666666663</v>
      </c>
      <c r="J266" s="281">
        <v>127.3833333333333</v>
      </c>
      <c r="K266" s="280">
        <v>120.75</v>
      </c>
      <c r="L266" s="280">
        <v>115.4</v>
      </c>
      <c r="M266" s="280">
        <v>12.424910000000001</v>
      </c>
      <c r="N266" s="1"/>
      <c r="O266" s="1"/>
    </row>
    <row r="267" spans="1:15" ht="12.75" customHeight="1">
      <c r="A267" s="30">
        <v>257</v>
      </c>
      <c r="B267" s="290" t="s">
        <v>138</v>
      </c>
      <c r="C267" s="280">
        <v>360.2</v>
      </c>
      <c r="D267" s="281">
        <v>361.34999999999997</v>
      </c>
      <c r="E267" s="281">
        <v>355.54999999999995</v>
      </c>
      <c r="F267" s="281">
        <v>350.9</v>
      </c>
      <c r="G267" s="281">
        <v>345.09999999999997</v>
      </c>
      <c r="H267" s="281">
        <v>365.99999999999994</v>
      </c>
      <c r="I267" s="281">
        <v>371.8</v>
      </c>
      <c r="J267" s="281">
        <v>376.44999999999993</v>
      </c>
      <c r="K267" s="280">
        <v>367.15</v>
      </c>
      <c r="L267" s="280">
        <v>356.7</v>
      </c>
      <c r="M267" s="280">
        <v>47.981879999999997</v>
      </c>
      <c r="N267" s="1"/>
      <c r="O267" s="1"/>
    </row>
    <row r="268" spans="1:15" ht="12.75" customHeight="1">
      <c r="A268" s="30">
        <v>258</v>
      </c>
      <c r="B268" s="290" t="s">
        <v>140</v>
      </c>
      <c r="C268" s="280">
        <v>581.04999999999995</v>
      </c>
      <c r="D268" s="281">
        <v>580.30000000000007</v>
      </c>
      <c r="E268" s="281">
        <v>574.60000000000014</v>
      </c>
      <c r="F268" s="281">
        <v>568.15000000000009</v>
      </c>
      <c r="G268" s="281">
        <v>562.45000000000016</v>
      </c>
      <c r="H268" s="281">
        <v>586.75000000000011</v>
      </c>
      <c r="I268" s="281">
        <v>592.45000000000016</v>
      </c>
      <c r="J268" s="281">
        <v>598.90000000000009</v>
      </c>
      <c r="K268" s="280">
        <v>586</v>
      </c>
      <c r="L268" s="280">
        <v>573.85</v>
      </c>
      <c r="M268" s="280">
        <v>21.838270000000001</v>
      </c>
      <c r="N268" s="1"/>
      <c r="O268" s="1"/>
    </row>
    <row r="269" spans="1:15" ht="12.75" customHeight="1">
      <c r="A269" s="30">
        <v>259</v>
      </c>
      <c r="B269" s="290" t="s">
        <v>803</v>
      </c>
      <c r="C269" s="280">
        <v>541.70000000000005</v>
      </c>
      <c r="D269" s="281">
        <v>543.73333333333335</v>
      </c>
      <c r="E269" s="281">
        <v>535.4666666666667</v>
      </c>
      <c r="F269" s="281">
        <v>529.23333333333335</v>
      </c>
      <c r="G269" s="281">
        <v>520.9666666666667</v>
      </c>
      <c r="H269" s="281">
        <v>549.9666666666667</v>
      </c>
      <c r="I269" s="281">
        <v>558.23333333333335</v>
      </c>
      <c r="J269" s="281">
        <v>564.4666666666667</v>
      </c>
      <c r="K269" s="280">
        <v>552</v>
      </c>
      <c r="L269" s="280">
        <v>537.5</v>
      </c>
      <c r="M269" s="280">
        <v>4.3986299999999998</v>
      </c>
      <c r="N269" s="1"/>
      <c r="O269" s="1"/>
    </row>
    <row r="270" spans="1:15" ht="12.75" customHeight="1">
      <c r="A270" s="30">
        <v>260</v>
      </c>
      <c r="B270" s="290" t="s">
        <v>804</v>
      </c>
      <c r="C270" s="280">
        <v>367.45</v>
      </c>
      <c r="D270" s="281">
        <v>368.43333333333334</v>
      </c>
      <c r="E270" s="281">
        <v>364.01666666666665</v>
      </c>
      <c r="F270" s="281">
        <v>360.58333333333331</v>
      </c>
      <c r="G270" s="281">
        <v>356.16666666666663</v>
      </c>
      <c r="H270" s="281">
        <v>371.86666666666667</v>
      </c>
      <c r="I270" s="281">
        <v>376.2833333333333</v>
      </c>
      <c r="J270" s="281">
        <v>379.7166666666667</v>
      </c>
      <c r="K270" s="280">
        <v>372.85</v>
      </c>
      <c r="L270" s="280">
        <v>365</v>
      </c>
      <c r="M270" s="280">
        <v>1.13171</v>
      </c>
      <c r="N270" s="1"/>
      <c r="O270" s="1"/>
    </row>
    <row r="271" spans="1:15" ht="12.75" customHeight="1">
      <c r="A271" s="30">
        <v>261</v>
      </c>
      <c r="B271" s="290" t="s">
        <v>409</v>
      </c>
      <c r="C271" s="280">
        <v>591.15</v>
      </c>
      <c r="D271" s="281">
        <v>590.38333333333333</v>
      </c>
      <c r="E271" s="281">
        <v>583.76666666666665</v>
      </c>
      <c r="F271" s="281">
        <v>576.38333333333333</v>
      </c>
      <c r="G271" s="281">
        <v>569.76666666666665</v>
      </c>
      <c r="H271" s="281">
        <v>597.76666666666665</v>
      </c>
      <c r="I271" s="281">
        <v>604.38333333333321</v>
      </c>
      <c r="J271" s="281">
        <v>611.76666666666665</v>
      </c>
      <c r="K271" s="280">
        <v>597</v>
      </c>
      <c r="L271" s="280">
        <v>583</v>
      </c>
      <c r="M271" s="280">
        <v>2.4912100000000001</v>
      </c>
      <c r="N271" s="1"/>
      <c r="O271" s="1"/>
    </row>
    <row r="272" spans="1:15" ht="12.75" customHeight="1">
      <c r="A272" s="30">
        <v>262</v>
      </c>
      <c r="B272" s="290" t="s">
        <v>410</v>
      </c>
      <c r="C272" s="280">
        <v>164.2</v>
      </c>
      <c r="D272" s="281">
        <v>165.04999999999998</v>
      </c>
      <c r="E272" s="281">
        <v>162.39999999999998</v>
      </c>
      <c r="F272" s="281">
        <v>160.6</v>
      </c>
      <c r="G272" s="281">
        <v>157.94999999999999</v>
      </c>
      <c r="H272" s="281">
        <v>166.84999999999997</v>
      </c>
      <c r="I272" s="281">
        <v>169.5</v>
      </c>
      <c r="J272" s="281">
        <v>171.29999999999995</v>
      </c>
      <c r="K272" s="280">
        <v>167.7</v>
      </c>
      <c r="L272" s="280">
        <v>163.25</v>
      </c>
      <c r="M272" s="280">
        <v>1.82026</v>
      </c>
      <c r="N272" s="1"/>
      <c r="O272" s="1"/>
    </row>
    <row r="273" spans="1:15" ht="12.75" customHeight="1">
      <c r="A273" s="30">
        <v>263</v>
      </c>
      <c r="B273" s="290" t="s">
        <v>411</v>
      </c>
      <c r="C273" s="280">
        <v>573.6</v>
      </c>
      <c r="D273" s="281">
        <v>579.5333333333333</v>
      </c>
      <c r="E273" s="281">
        <v>565.06666666666661</v>
      </c>
      <c r="F273" s="281">
        <v>556.5333333333333</v>
      </c>
      <c r="G273" s="281">
        <v>542.06666666666661</v>
      </c>
      <c r="H273" s="281">
        <v>588.06666666666661</v>
      </c>
      <c r="I273" s="281">
        <v>602.5333333333333</v>
      </c>
      <c r="J273" s="281">
        <v>611.06666666666661</v>
      </c>
      <c r="K273" s="280">
        <v>594</v>
      </c>
      <c r="L273" s="280">
        <v>571</v>
      </c>
      <c r="M273" s="280">
        <v>5.2711699999999997</v>
      </c>
      <c r="N273" s="1"/>
      <c r="O273" s="1"/>
    </row>
    <row r="274" spans="1:15" ht="12.75" customHeight="1">
      <c r="A274" s="30">
        <v>264</v>
      </c>
      <c r="B274" s="290" t="s">
        <v>412</v>
      </c>
      <c r="C274" s="280">
        <v>1187.6500000000001</v>
      </c>
      <c r="D274" s="281">
        <v>1189.8666666666668</v>
      </c>
      <c r="E274" s="281">
        <v>1179.7833333333335</v>
      </c>
      <c r="F274" s="281">
        <v>1171.9166666666667</v>
      </c>
      <c r="G274" s="281">
        <v>1161.8333333333335</v>
      </c>
      <c r="H274" s="281">
        <v>1197.7333333333336</v>
      </c>
      <c r="I274" s="281">
        <v>1207.8166666666666</v>
      </c>
      <c r="J274" s="281">
        <v>1215.6833333333336</v>
      </c>
      <c r="K274" s="280">
        <v>1199.95</v>
      </c>
      <c r="L274" s="280">
        <v>1182</v>
      </c>
      <c r="M274" s="280">
        <v>0.86182000000000003</v>
      </c>
      <c r="N274" s="1"/>
      <c r="O274" s="1"/>
    </row>
    <row r="275" spans="1:15" ht="12.75" customHeight="1">
      <c r="A275" s="30">
        <v>265</v>
      </c>
      <c r="B275" s="290" t="s">
        <v>413</v>
      </c>
      <c r="C275" s="280">
        <v>252.65</v>
      </c>
      <c r="D275" s="281">
        <v>252.81666666666669</v>
      </c>
      <c r="E275" s="281">
        <v>251.68333333333339</v>
      </c>
      <c r="F275" s="281">
        <v>250.7166666666667</v>
      </c>
      <c r="G275" s="281">
        <v>249.5833333333334</v>
      </c>
      <c r="H275" s="281">
        <v>253.78333333333339</v>
      </c>
      <c r="I275" s="281">
        <v>254.91666666666666</v>
      </c>
      <c r="J275" s="281">
        <v>255.88333333333338</v>
      </c>
      <c r="K275" s="280">
        <v>253.95</v>
      </c>
      <c r="L275" s="280">
        <v>251.85</v>
      </c>
      <c r="M275" s="280">
        <v>1.4037200000000001</v>
      </c>
      <c r="N275" s="1"/>
      <c r="O275" s="1"/>
    </row>
    <row r="276" spans="1:15" ht="12.75" customHeight="1">
      <c r="A276" s="30">
        <v>266</v>
      </c>
      <c r="B276" s="290" t="s">
        <v>414</v>
      </c>
      <c r="C276" s="280">
        <v>533.70000000000005</v>
      </c>
      <c r="D276" s="281">
        <v>534.90000000000009</v>
      </c>
      <c r="E276" s="281">
        <v>525.95000000000016</v>
      </c>
      <c r="F276" s="281">
        <v>518.20000000000005</v>
      </c>
      <c r="G276" s="281">
        <v>509.25000000000011</v>
      </c>
      <c r="H276" s="281">
        <v>542.6500000000002</v>
      </c>
      <c r="I276" s="281">
        <v>551.6</v>
      </c>
      <c r="J276" s="281">
        <v>559.35000000000025</v>
      </c>
      <c r="K276" s="280">
        <v>543.85</v>
      </c>
      <c r="L276" s="280">
        <v>527.15</v>
      </c>
      <c r="M276" s="280">
        <v>9.1188400000000005</v>
      </c>
      <c r="N276" s="1"/>
      <c r="O276" s="1"/>
    </row>
    <row r="277" spans="1:15" ht="12.75" customHeight="1">
      <c r="A277" s="30">
        <v>267</v>
      </c>
      <c r="B277" s="290" t="s">
        <v>415</v>
      </c>
      <c r="C277" s="280">
        <v>250.45</v>
      </c>
      <c r="D277" s="281">
        <v>252.93333333333331</v>
      </c>
      <c r="E277" s="281">
        <v>246.56666666666661</v>
      </c>
      <c r="F277" s="281">
        <v>242.68333333333331</v>
      </c>
      <c r="G277" s="281">
        <v>236.31666666666661</v>
      </c>
      <c r="H277" s="281">
        <v>256.81666666666661</v>
      </c>
      <c r="I277" s="281">
        <v>263.18333333333334</v>
      </c>
      <c r="J277" s="281">
        <v>267.06666666666661</v>
      </c>
      <c r="K277" s="280">
        <v>259.3</v>
      </c>
      <c r="L277" s="280">
        <v>249.05</v>
      </c>
      <c r="M277" s="280">
        <v>4.1099500000000004</v>
      </c>
      <c r="N277" s="1"/>
      <c r="O277" s="1"/>
    </row>
    <row r="278" spans="1:15" ht="12.75" customHeight="1">
      <c r="A278" s="30">
        <v>268</v>
      </c>
      <c r="B278" s="290" t="s">
        <v>416</v>
      </c>
      <c r="C278" s="280">
        <v>1128.0999999999999</v>
      </c>
      <c r="D278" s="281">
        <v>1107.0333333333333</v>
      </c>
      <c r="E278" s="281">
        <v>1079.0666666666666</v>
      </c>
      <c r="F278" s="281">
        <v>1030.0333333333333</v>
      </c>
      <c r="G278" s="281">
        <v>1002.0666666666666</v>
      </c>
      <c r="H278" s="281">
        <v>1156.0666666666666</v>
      </c>
      <c r="I278" s="281">
        <v>1184.0333333333333</v>
      </c>
      <c r="J278" s="281">
        <v>1233.0666666666666</v>
      </c>
      <c r="K278" s="280">
        <v>1135</v>
      </c>
      <c r="L278" s="280">
        <v>1058</v>
      </c>
      <c r="M278" s="280">
        <v>9.0156700000000001</v>
      </c>
      <c r="N278" s="1"/>
      <c r="O278" s="1"/>
    </row>
    <row r="279" spans="1:15" ht="12.75" customHeight="1">
      <c r="A279" s="30">
        <v>269</v>
      </c>
      <c r="B279" s="290" t="s">
        <v>417</v>
      </c>
      <c r="C279" s="280">
        <v>370.7</v>
      </c>
      <c r="D279" s="281">
        <v>370.90000000000003</v>
      </c>
      <c r="E279" s="281">
        <v>367.60000000000008</v>
      </c>
      <c r="F279" s="281">
        <v>364.50000000000006</v>
      </c>
      <c r="G279" s="281">
        <v>361.2000000000001</v>
      </c>
      <c r="H279" s="281">
        <v>374.00000000000006</v>
      </c>
      <c r="I279" s="281">
        <v>377.3</v>
      </c>
      <c r="J279" s="281">
        <v>380.40000000000003</v>
      </c>
      <c r="K279" s="280">
        <v>374.2</v>
      </c>
      <c r="L279" s="280">
        <v>367.8</v>
      </c>
      <c r="M279" s="280">
        <v>0.36052000000000001</v>
      </c>
      <c r="N279" s="1"/>
      <c r="O279" s="1"/>
    </row>
    <row r="280" spans="1:15" ht="12.75" customHeight="1">
      <c r="A280" s="30">
        <v>270</v>
      </c>
      <c r="B280" s="290" t="s">
        <v>805</v>
      </c>
      <c r="C280" s="280">
        <v>64.849999999999994</v>
      </c>
      <c r="D280" s="281">
        <v>64.783333333333346</v>
      </c>
      <c r="E280" s="281">
        <v>64.366666666666688</v>
      </c>
      <c r="F280" s="281">
        <v>63.88333333333334</v>
      </c>
      <c r="G280" s="281">
        <v>63.466666666666683</v>
      </c>
      <c r="H280" s="281">
        <v>65.266666666666694</v>
      </c>
      <c r="I280" s="281">
        <v>65.683333333333351</v>
      </c>
      <c r="J280" s="281">
        <v>66.1666666666667</v>
      </c>
      <c r="K280" s="280">
        <v>65.2</v>
      </c>
      <c r="L280" s="280">
        <v>64.3</v>
      </c>
      <c r="M280" s="280">
        <v>7.6989400000000003</v>
      </c>
      <c r="N280" s="1"/>
      <c r="O280" s="1"/>
    </row>
    <row r="281" spans="1:15" ht="12.75" customHeight="1">
      <c r="A281" s="30">
        <v>271</v>
      </c>
      <c r="B281" s="290" t="s">
        <v>418</v>
      </c>
      <c r="C281" s="280">
        <v>402.15</v>
      </c>
      <c r="D281" s="281">
        <v>400.45</v>
      </c>
      <c r="E281" s="281">
        <v>397.15</v>
      </c>
      <c r="F281" s="281">
        <v>392.15</v>
      </c>
      <c r="G281" s="281">
        <v>388.84999999999997</v>
      </c>
      <c r="H281" s="281">
        <v>405.45</v>
      </c>
      <c r="I281" s="281">
        <v>408.75000000000006</v>
      </c>
      <c r="J281" s="281">
        <v>413.75</v>
      </c>
      <c r="K281" s="280">
        <v>403.75</v>
      </c>
      <c r="L281" s="280">
        <v>395.45</v>
      </c>
      <c r="M281" s="280">
        <v>1.17675</v>
      </c>
      <c r="N281" s="1"/>
      <c r="O281" s="1"/>
    </row>
    <row r="282" spans="1:15" ht="12.75" customHeight="1">
      <c r="A282" s="30">
        <v>272</v>
      </c>
      <c r="B282" s="290" t="s">
        <v>419</v>
      </c>
      <c r="C282" s="280">
        <v>53.85</v>
      </c>
      <c r="D282" s="281">
        <v>53</v>
      </c>
      <c r="E282" s="281">
        <v>51.85</v>
      </c>
      <c r="F282" s="281">
        <v>49.85</v>
      </c>
      <c r="G282" s="281">
        <v>48.7</v>
      </c>
      <c r="H282" s="281">
        <v>55</v>
      </c>
      <c r="I282" s="281">
        <v>56.150000000000006</v>
      </c>
      <c r="J282" s="281">
        <v>58.15</v>
      </c>
      <c r="K282" s="280">
        <v>54.15</v>
      </c>
      <c r="L282" s="280">
        <v>51</v>
      </c>
      <c r="M282" s="280">
        <v>89.843429999999998</v>
      </c>
      <c r="N282" s="1"/>
      <c r="O282" s="1"/>
    </row>
    <row r="283" spans="1:15" ht="12.75" customHeight="1">
      <c r="A283" s="30">
        <v>273</v>
      </c>
      <c r="B283" s="290" t="s">
        <v>420</v>
      </c>
      <c r="C283" s="280">
        <v>459.55</v>
      </c>
      <c r="D283" s="281">
        <v>459.98333333333335</v>
      </c>
      <c r="E283" s="281">
        <v>454.66666666666669</v>
      </c>
      <c r="F283" s="281">
        <v>449.78333333333336</v>
      </c>
      <c r="G283" s="281">
        <v>444.4666666666667</v>
      </c>
      <c r="H283" s="281">
        <v>464.86666666666667</v>
      </c>
      <c r="I283" s="281">
        <v>470.18333333333328</v>
      </c>
      <c r="J283" s="281">
        <v>475.06666666666666</v>
      </c>
      <c r="K283" s="280">
        <v>465.3</v>
      </c>
      <c r="L283" s="280">
        <v>455.1</v>
      </c>
      <c r="M283" s="280">
        <v>2.57151</v>
      </c>
      <c r="N283" s="1"/>
      <c r="O283" s="1"/>
    </row>
    <row r="284" spans="1:15" ht="12.75" customHeight="1">
      <c r="A284" s="30">
        <v>274</v>
      </c>
      <c r="B284" s="290" t="s">
        <v>141</v>
      </c>
      <c r="C284" s="280">
        <v>1827.1</v>
      </c>
      <c r="D284" s="281">
        <v>1819.6000000000001</v>
      </c>
      <c r="E284" s="281">
        <v>1797.2000000000003</v>
      </c>
      <c r="F284" s="281">
        <v>1767.3000000000002</v>
      </c>
      <c r="G284" s="281">
        <v>1744.9000000000003</v>
      </c>
      <c r="H284" s="281">
        <v>1849.5000000000002</v>
      </c>
      <c r="I284" s="281">
        <v>1871.9000000000003</v>
      </c>
      <c r="J284" s="281">
        <v>1901.8000000000002</v>
      </c>
      <c r="K284" s="280">
        <v>1842</v>
      </c>
      <c r="L284" s="280">
        <v>1789.7</v>
      </c>
      <c r="M284" s="280">
        <v>33.495800000000003</v>
      </c>
      <c r="N284" s="1"/>
      <c r="O284" s="1"/>
    </row>
    <row r="285" spans="1:15" ht="12.75" customHeight="1">
      <c r="A285" s="30">
        <v>275</v>
      </c>
      <c r="B285" s="290" t="s">
        <v>786</v>
      </c>
      <c r="C285" s="280">
        <v>1197.7</v>
      </c>
      <c r="D285" s="281">
        <v>1201.2333333333333</v>
      </c>
      <c r="E285" s="281">
        <v>1184.4666666666667</v>
      </c>
      <c r="F285" s="281">
        <v>1171.2333333333333</v>
      </c>
      <c r="G285" s="281">
        <v>1154.4666666666667</v>
      </c>
      <c r="H285" s="281">
        <v>1214.4666666666667</v>
      </c>
      <c r="I285" s="281">
        <v>1231.2333333333336</v>
      </c>
      <c r="J285" s="281">
        <v>1244.4666666666667</v>
      </c>
      <c r="K285" s="280">
        <v>1218</v>
      </c>
      <c r="L285" s="280">
        <v>1188</v>
      </c>
      <c r="M285" s="280">
        <v>0.10571999999999999</v>
      </c>
      <c r="N285" s="1"/>
      <c r="O285" s="1"/>
    </row>
    <row r="286" spans="1:15" ht="12.75" customHeight="1">
      <c r="A286" s="30">
        <v>276</v>
      </c>
      <c r="B286" s="290" t="s">
        <v>142</v>
      </c>
      <c r="C286" s="280">
        <v>72.400000000000006</v>
      </c>
      <c r="D286" s="281">
        <v>72.650000000000006</v>
      </c>
      <c r="E286" s="281">
        <v>71.900000000000006</v>
      </c>
      <c r="F286" s="281">
        <v>71.400000000000006</v>
      </c>
      <c r="G286" s="281">
        <v>70.650000000000006</v>
      </c>
      <c r="H286" s="281">
        <v>73.150000000000006</v>
      </c>
      <c r="I286" s="281">
        <v>73.900000000000006</v>
      </c>
      <c r="J286" s="281">
        <v>74.400000000000006</v>
      </c>
      <c r="K286" s="280">
        <v>73.400000000000006</v>
      </c>
      <c r="L286" s="280">
        <v>72.150000000000006</v>
      </c>
      <c r="M286" s="280">
        <v>52.450279999999999</v>
      </c>
      <c r="N286" s="1"/>
      <c r="O286" s="1"/>
    </row>
    <row r="287" spans="1:15" ht="12.75" customHeight="1">
      <c r="A287" s="30">
        <v>277</v>
      </c>
      <c r="B287" s="290" t="s">
        <v>147</v>
      </c>
      <c r="C287" s="280">
        <v>3422.25</v>
      </c>
      <c r="D287" s="281">
        <v>3418.8166666666671</v>
      </c>
      <c r="E287" s="281">
        <v>3389.6333333333341</v>
      </c>
      <c r="F287" s="281">
        <v>3357.0166666666669</v>
      </c>
      <c r="G287" s="281">
        <v>3327.8333333333339</v>
      </c>
      <c r="H287" s="281">
        <v>3451.4333333333343</v>
      </c>
      <c r="I287" s="281">
        <v>3480.6166666666677</v>
      </c>
      <c r="J287" s="281">
        <v>3513.2333333333345</v>
      </c>
      <c r="K287" s="280">
        <v>3448</v>
      </c>
      <c r="L287" s="280">
        <v>3386.2</v>
      </c>
      <c r="M287" s="280">
        <v>3.8313899999999999</v>
      </c>
      <c r="N287" s="1"/>
      <c r="O287" s="1"/>
    </row>
    <row r="288" spans="1:15" ht="12.75" customHeight="1">
      <c r="A288" s="30">
        <v>278</v>
      </c>
      <c r="B288" s="290" t="s">
        <v>144</v>
      </c>
      <c r="C288" s="280">
        <v>376.5</v>
      </c>
      <c r="D288" s="281">
        <v>378.59999999999997</v>
      </c>
      <c r="E288" s="281">
        <v>367.89999999999992</v>
      </c>
      <c r="F288" s="281">
        <v>359.29999999999995</v>
      </c>
      <c r="G288" s="281">
        <v>348.59999999999991</v>
      </c>
      <c r="H288" s="281">
        <v>387.19999999999993</v>
      </c>
      <c r="I288" s="281">
        <v>397.9</v>
      </c>
      <c r="J288" s="281">
        <v>406.49999999999994</v>
      </c>
      <c r="K288" s="280">
        <v>389.3</v>
      </c>
      <c r="L288" s="280">
        <v>370</v>
      </c>
      <c r="M288" s="280">
        <v>49.754510000000003</v>
      </c>
      <c r="N288" s="1"/>
      <c r="O288" s="1"/>
    </row>
    <row r="289" spans="1:15" ht="12.75" customHeight="1">
      <c r="A289" s="30">
        <v>279</v>
      </c>
      <c r="B289" s="290" t="s">
        <v>421</v>
      </c>
      <c r="C289" s="280">
        <v>10023.75</v>
      </c>
      <c r="D289" s="281">
        <v>10016.25</v>
      </c>
      <c r="E289" s="281">
        <v>9977.5</v>
      </c>
      <c r="F289" s="281">
        <v>9931.25</v>
      </c>
      <c r="G289" s="281">
        <v>9892.5</v>
      </c>
      <c r="H289" s="281">
        <v>10062.5</v>
      </c>
      <c r="I289" s="281">
        <v>10101.25</v>
      </c>
      <c r="J289" s="281">
        <v>10147.5</v>
      </c>
      <c r="K289" s="280">
        <v>10055</v>
      </c>
      <c r="L289" s="280">
        <v>9970</v>
      </c>
      <c r="M289" s="280">
        <v>3.1419999999999997E-2</v>
      </c>
      <c r="N289" s="1"/>
      <c r="O289" s="1"/>
    </row>
    <row r="290" spans="1:15" ht="12.75" customHeight="1">
      <c r="A290" s="30">
        <v>280</v>
      </c>
      <c r="B290" s="290" t="s">
        <v>146</v>
      </c>
      <c r="C290" s="280">
        <v>4504.8</v>
      </c>
      <c r="D290" s="281">
        <v>4514.916666666667</v>
      </c>
      <c r="E290" s="281">
        <v>4469.9333333333343</v>
      </c>
      <c r="F290" s="281">
        <v>4435.0666666666675</v>
      </c>
      <c r="G290" s="281">
        <v>4390.0833333333348</v>
      </c>
      <c r="H290" s="281">
        <v>4549.7833333333338</v>
      </c>
      <c r="I290" s="281">
        <v>4594.7666666666655</v>
      </c>
      <c r="J290" s="281">
        <v>4629.6333333333332</v>
      </c>
      <c r="K290" s="280">
        <v>4559.8999999999996</v>
      </c>
      <c r="L290" s="280">
        <v>4480.05</v>
      </c>
      <c r="M290" s="280">
        <v>4.5729800000000003</v>
      </c>
      <c r="N290" s="1"/>
      <c r="O290" s="1"/>
    </row>
    <row r="291" spans="1:15" ht="12.75" customHeight="1">
      <c r="A291" s="30">
        <v>281</v>
      </c>
      <c r="B291" s="290" t="s">
        <v>145</v>
      </c>
      <c r="C291" s="280">
        <v>1767.75</v>
      </c>
      <c r="D291" s="281">
        <v>1766.6166666666668</v>
      </c>
      <c r="E291" s="281">
        <v>1753.6833333333336</v>
      </c>
      <c r="F291" s="281">
        <v>1739.6166666666668</v>
      </c>
      <c r="G291" s="281">
        <v>1726.6833333333336</v>
      </c>
      <c r="H291" s="281">
        <v>1780.6833333333336</v>
      </c>
      <c r="I291" s="281">
        <v>1793.616666666667</v>
      </c>
      <c r="J291" s="281">
        <v>1807.6833333333336</v>
      </c>
      <c r="K291" s="280">
        <v>1779.55</v>
      </c>
      <c r="L291" s="280">
        <v>1752.55</v>
      </c>
      <c r="M291" s="280">
        <v>14.956289999999999</v>
      </c>
      <c r="N291" s="1"/>
      <c r="O291" s="1"/>
    </row>
    <row r="292" spans="1:15" ht="12.75" customHeight="1">
      <c r="A292" s="30">
        <v>282</v>
      </c>
      <c r="B292" s="290" t="s">
        <v>867</v>
      </c>
      <c r="C292" s="280">
        <v>372.05</v>
      </c>
      <c r="D292" s="281">
        <v>371.23333333333335</v>
      </c>
      <c r="E292" s="281">
        <v>367.81666666666672</v>
      </c>
      <c r="F292" s="281">
        <v>363.58333333333337</v>
      </c>
      <c r="G292" s="281">
        <v>360.16666666666674</v>
      </c>
      <c r="H292" s="281">
        <v>375.4666666666667</v>
      </c>
      <c r="I292" s="281">
        <v>378.88333333333333</v>
      </c>
      <c r="J292" s="281">
        <v>383.11666666666667</v>
      </c>
      <c r="K292" s="280">
        <v>374.65</v>
      </c>
      <c r="L292" s="280">
        <v>367</v>
      </c>
      <c r="M292" s="280">
        <v>3.8177699999999999</v>
      </c>
      <c r="N292" s="1"/>
      <c r="O292" s="1"/>
    </row>
    <row r="293" spans="1:15" ht="12.75" customHeight="1">
      <c r="A293" s="30">
        <v>283</v>
      </c>
      <c r="B293" s="290" t="s">
        <v>266</v>
      </c>
      <c r="C293" s="280">
        <v>509.1</v>
      </c>
      <c r="D293" s="281">
        <v>510.63333333333338</v>
      </c>
      <c r="E293" s="281">
        <v>505.46666666666681</v>
      </c>
      <c r="F293" s="281">
        <v>501.83333333333343</v>
      </c>
      <c r="G293" s="281">
        <v>496.66666666666686</v>
      </c>
      <c r="H293" s="281">
        <v>514.26666666666677</v>
      </c>
      <c r="I293" s="281">
        <v>519.43333333333339</v>
      </c>
      <c r="J293" s="281">
        <v>523.06666666666672</v>
      </c>
      <c r="K293" s="280">
        <v>515.79999999999995</v>
      </c>
      <c r="L293" s="280">
        <v>507</v>
      </c>
      <c r="M293" s="280">
        <v>6.8910099999999996</v>
      </c>
      <c r="N293" s="1"/>
      <c r="O293" s="1"/>
    </row>
    <row r="294" spans="1:15" ht="12.75" customHeight="1">
      <c r="A294" s="30">
        <v>284</v>
      </c>
      <c r="B294" s="290" t="s">
        <v>807</v>
      </c>
      <c r="C294" s="280">
        <v>323.75</v>
      </c>
      <c r="D294" s="281">
        <v>326.23333333333329</v>
      </c>
      <c r="E294" s="281">
        <v>318.66666666666657</v>
      </c>
      <c r="F294" s="281">
        <v>313.58333333333326</v>
      </c>
      <c r="G294" s="281">
        <v>306.01666666666654</v>
      </c>
      <c r="H294" s="281">
        <v>331.31666666666661</v>
      </c>
      <c r="I294" s="281">
        <v>338.88333333333333</v>
      </c>
      <c r="J294" s="281">
        <v>343.96666666666664</v>
      </c>
      <c r="K294" s="280">
        <v>333.8</v>
      </c>
      <c r="L294" s="280">
        <v>321.14999999999998</v>
      </c>
      <c r="M294" s="280">
        <v>20.470849999999999</v>
      </c>
      <c r="N294" s="1"/>
      <c r="O294" s="1"/>
    </row>
    <row r="295" spans="1:15" ht="12.75" customHeight="1">
      <c r="A295" s="30">
        <v>285</v>
      </c>
      <c r="B295" s="290" t="s">
        <v>422</v>
      </c>
      <c r="C295" s="280">
        <v>3566.7</v>
      </c>
      <c r="D295" s="281">
        <v>3562.7000000000003</v>
      </c>
      <c r="E295" s="281">
        <v>3527.4000000000005</v>
      </c>
      <c r="F295" s="281">
        <v>3488.1000000000004</v>
      </c>
      <c r="G295" s="281">
        <v>3452.8000000000006</v>
      </c>
      <c r="H295" s="281">
        <v>3602.0000000000005</v>
      </c>
      <c r="I295" s="281">
        <v>3637.3000000000006</v>
      </c>
      <c r="J295" s="281">
        <v>3676.6000000000004</v>
      </c>
      <c r="K295" s="280">
        <v>3598</v>
      </c>
      <c r="L295" s="280">
        <v>3523.4</v>
      </c>
      <c r="M295" s="280">
        <v>0.49201</v>
      </c>
      <c r="N295" s="1"/>
      <c r="O295" s="1"/>
    </row>
    <row r="296" spans="1:15" ht="12.75" customHeight="1">
      <c r="A296" s="30">
        <v>286</v>
      </c>
      <c r="B296" s="290" t="s">
        <v>148</v>
      </c>
      <c r="C296" s="280">
        <v>639.45000000000005</v>
      </c>
      <c r="D296" s="281">
        <v>643.15</v>
      </c>
      <c r="E296" s="281">
        <v>632.29999999999995</v>
      </c>
      <c r="F296" s="281">
        <v>625.15</v>
      </c>
      <c r="G296" s="281">
        <v>614.29999999999995</v>
      </c>
      <c r="H296" s="281">
        <v>650.29999999999995</v>
      </c>
      <c r="I296" s="281">
        <v>661.15000000000009</v>
      </c>
      <c r="J296" s="281">
        <v>668.3</v>
      </c>
      <c r="K296" s="280">
        <v>654</v>
      </c>
      <c r="L296" s="280">
        <v>636</v>
      </c>
      <c r="M296" s="280">
        <v>8.6845199999999991</v>
      </c>
      <c r="N296" s="1"/>
      <c r="O296" s="1"/>
    </row>
    <row r="297" spans="1:15" ht="12.75" customHeight="1">
      <c r="A297" s="30">
        <v>287</v>
      </c>
      <c r="B297" s="290" t="s">
        <v>423</v>
      </c>
      <c r="C297" s="280">
        <v>1931.75</v>
      </c>
      <c r="D297" s="281">
        <v>1938.25</v>
      </c>
      <c r="E297" s="281">
        <v>1921.5</v>
      </c>
      <c r="F297" s="281">
        <v>1911.25</v>
      </c>
      <c r="G297" s="281">
        <v>1894.5</v>
      </c>
      <c r="H297" s="281">
        <v>1948.5</v>
      </c>
      <c r="I297" s="281">
        <v>1965.25</v>
      </c>
      <c r="J297" s="281">
        <v>1975.5</v>
      </c>
      <c r="K297" s="280">
        <v>1955</v>
      </c>
      <c r="L297" s="280">
        <v>1928</v>
      </c>
      <c r="M297" s="280">
        <v>0.31630000000000003</v>
      </c>
      <c r="N297" s="1"/>
      <c r="O297" s="1"/>
    </row>
    <row r="298" spans="1:15" ht="12.75" customHeight="1">
      <c r="A298" s="30">
        <v>288</v>
      </c>
      <c r="B298" s="290" t="s">
        <v>424</v>
      </c>
      <c r="C298" s="280">
        <v>38.9</v>
      </c>
      <c r="D298" s="281">
        <v>39.116666666666667</v>
      </c>
      <c r="E298" s="281">
        <v>38.533333333333331</v>
      </c>
      <c r="F298" s="281">
        <v>38.166666666666664</v>
      </c>
      <c r="G298" s="281">
        <v>37.583333333333329</v>
      </c>
      <c r="H298" s="281">
        <v>39.483333333333334</v>
      </c>
      <c r="I298" s="281">
        <v>40.066666666666663</v>
      </c>
      <c r="J298" s="281">
        <v>40.433333333333337</v>
      </c>
      <c r="K298" s="280">
        <v>39.700000000000003</v>
      </c>
      <c r="L298" s="280">
        <v>38.75</v>
      </c>
      <c r="M298" s="280">
        <v>7.9338800000000003</v>
      </c>
      <c r="N298" s="1"/>
      <c r="O298" s="1"/>
    </row>
    <row r="299" spans="1:15" ht="12.75" customHeight="1">
      <c r="A299" s="30">
        <v>289</v>
      </c>
      <c r="B299" s="290" t="s">
        <v>425</v>
      </c>
      <c r="C299" s="280">
        <v>161</v>
      </c>
      <c r="D299" s="281">
        <v>158.66666666666666</v>
      </c>
      <c r="E299" s="281">
        <v>151.0333333333333</v>
      </c>
      <c r="F299" s="281">
        <v>141.06666666666663</v>
      </c>
      <c r="G299" s="281">
        <v>133.43333333333328</v>
      </c>
      <c r="H299" s="281">
        <v>168.63333333333333</v>
      </c>
      <c r="I299" s="281">
        <v>176.26666666666671</v>
      </c>
      <c r="J299" s="281">
        <v>186.23333333333335</v>
      </c>
      <c r="K299" s="280">
        <v>166.3</v>
      </c>
      <c r="L299" s="280">
        <v>148.69999999999999</v>
      </c>
      <c r="M299" s="280">
        <v>26.046970000000002</v>
      </c>
      <c r="N299" s="1"/>
      <c r="O299" s="1"/>
    </row>
    <row r="300" spans="1:15" ht="12.75" customHeight="1">
      <c r="A300" s="30">
        <v>290</v>
      </c>
      <c r="B300" s="290" t="s">
        <v>160</v>
      </c>
      <c r="C300" s="280">
        <v>79400.600000000006</v>
      </c>
      <c r="D300" s="281">
        <v>79758.3</v>
      </c>
      <c r="E300" s="281">
        <v>78778.600000000006</v>
      </c>
      <c r="F300" s="281">
        <v>78156.600000000006</v>
      </c>
      <c r="G300" s="281">
        <v>77176.900000000009</v>
      </c>
      <c r="H300" s="281">
        <v>80380.3</v>
      </c>
      <c r="I300" s="281">
        <v>81359.999999999985</v>
      </c>
      <c r="J300" s="281">
        <v>81982</v>
      </c>
      <c r="K300" s="280">
        <v>80738</v>
      </c>
      <c r="L300" s="280">
        <v>79136.3</v>
      </c>
      <c r="M300" s="280">
        <v>6.5369999999999998E-2</v>
      </c>
      <c r="N300" s="1"/>
      <c r="O300" s="1"/>
    </row>
    <row r="301" spans="1:15" ht="12.75" customHeight="1">
      <c r="A301" s="30">
        <v>291</v>
      </c>
      <c r="B301" s="290" t="s">
        <v>868</v>
      </c>
      <c r="C301" s="280">
        <v>1293.8</v>
      </c>
      <c r="D301" s="281">
        <v>1288.7333333333333</v>
      </c>
      <c r="E301" s="281">
        <v>1270.1166666666668</v>
      </c>
      <c r="F301" s="281">
        <v>1246.4333333333334</v>
      </c>
      <c r="G301" s="281">
        <v>1227.8166666666668</v>
      </c>
      <c r="H301" s="281">
        <v>1312.4166666666667</v>
      </c>
      <c r="I301" s="281">
        <v>1331.0333333333331</v>
      </c>
      <c r="J301" s="281">
        <v>1354.7166666666667</v>
      </c>
      <c r="K301" s="280">
        <v>1307.3499999999999</v>
      </c>
      <c r="L301" s="280">
        <v>1265.05</v>
      </c>
      <c r="M301" s="280">
        <v>3.5408400000000002</v>
      </c>
      <c r="N301" s="1"/>
      <c r="O301" s="1"/>
    </row>
    <row r="302" spans="1:15" ht="12.75" customHeight="1">
      <c r="A302" s="30">
        <v>292</v>
      </c>
      <c r="B302" s="290" t="s">
        <v>806</v>
      </c>
      <c r="C302" s="280">
        <v>1128.2</v>
      </c>
      <c r="D302" s="281">
        <v>1128.3333333333333</v>
      </c>
      <c r="E302" s="281">
        <v>1113.6666666666665</v>
      </c>
      <c r="F302" s="281">
        <v>1099.1333333333332</v>
      </c>
      <c r="G302" s="281">
        <v>1084.4666666666665</v>
      </c>
      <c r="H302" s="281">
        <v>1142.8666666666666</v>
      </c>
      <c r="I302" s="281">
        <v>1157.5333333333331</v>
      </c>
      <c r="J302" s="281">
        <v>1172.0666666666666</v>
      </c>
      <c r="K302" s="280">
        <v>1143</v>
      </c>
      <c r="L302" s="280">
        <v>1113.8</v>
      </c>
      <c r="M302" s="280">
        <v>2.0209899999999998</v>
      </c>
      <c r="N302" s="1"/>
      <c r="O302" s="1"/>
    </row>
    <row r="303" spans="1:15" ht="12.75" customHeight="1">
      <c r="A303" s="30">
        <v>293</v>
      </c>
      <c r="B303" s="290" t="s">
        <v>157</v>
      </c>
      <c r="C303" s="280">
        <v>752</v>
      </c>
      <c r="D303" s="281">
        <v>759.33333333333337</v>
      </c>
      <c r="E303" s="281">
        <v>742.66666666666674</v>
      </c>
      <c r="F303" s="281">
        <v>733.33333333333337</v>
      </c>
      <c r="G303" s="281">
        <v>716.66666666666674</v>
      </c>
      <c r="H303" s="281">
        <v>768.66666666666674</v>
      </c>
      <c r="I303" s="281">
        <v>785.33333333333348</v>
      </c>
      <c r="J303" s="281">
        <v>794.66666666666674</v>
      </c>
      <c r="K303" s="280">
        <v>776</v>
      </c>
      <c r="L303" s="280">
        <v>750</v>
      </c>
      <c r="M303" s="280">
        <v>4.8693299999999997</v>
      </c>
      <c r="N303" s="1"/>
      <c r="O303" s="1"/>
    </row>
    <row r="304" spans="1:15" ht="12.75" customHeight="1">
      <c r="A304" s="30">
        <v>294</v>
      </c>
      <c r="B304" s="290" t="s">
        <v>150</v>
      </c>
      <c r="C304" s="280">
        <v>211.05</v>
      </c>
      <c r="D304" s="281">
        <v>210.70000000000002</v>
      </c>
      <c r="E304" s="281">
        <v>208.90000000000003</v>
      </c>
      <c r="F304" s="281">
        <v>206.75000000000003</v>
      </c>
      <c r="G304" s="281">
        <v>204.95000000000005</v>
      </c>
      <c r="H304" s="281">
        <v>212.85000000000002</v>
      </c>
      <c r="I304" s="281">
        <v>214.65000000000003</v>
      </c>
      <c r="J304" s="281">
        <v>216.8</v>
      </c>
      <c r="K304" s="280">
        <v>212.5</v>
      </c>
      <c r="L304" s="280">
        <v>208.55</v>
      </c>
      <c r="M304" s="280">
        <v>44.366729999999997</v>
      </c>
      <c r="N304" s="1"/>
      <c r="O304" s="1"/>
    </row>
    <row r="305" spans="1:15" ht="12.75" customHeight="1">
      <c r="A305" s="30">
        <v>295</v>
      </c>
      <c r="B305" s="290" t="s">
        <v>149</v>
      </c>
      <c r="C305" s="280">
        <v>1181.0999999999999</v>
      </c>
      <c r="D305" s="281">
        <v>1179.1000000000001</v>
      </c>
      <c r="E305" s="281">
        <v>1172.3000000000002</v>
      </c>
      <c r="F305" s="281">
        <v>1163.5</v>
      </c>
      <c r="G305" s="281">
        <v>1156.7</v>
      </c>
      <c r="H305" s="281">
        <v>1187.9000000000003</v>
      </c>
      <c r="I305" s="281">
        <v>1194.7</v>
      </c>
      <c r="J305" s="281">
        <v>1203.5000000000005</v>
      </c>
      <c r="K305" s="280">
        <v>1185.9000000000001</v>
      </c>
      <c r="L305" s="280">
        <v>1170.3</v>
      </c>
      <c r="M305" s="280">
        <v>19.834330000000001</v>
      </c>
      <c r="N305" s="1"/>
      <c r="O305" s="1"/>
    </row>
    <row r="306" spans="1:15" ht="12.75" customHeight="1">
      <c r="A306" s="30">
        <v>296</v>
      </c>
      <c r="B306" s="290" t="s">
        <v>426</v>
      </c>
      <c r="C306" s="280">
        <v>248.8</v>
      </c>
      <c r="D306" s="281">
        <v>249.65</v>
      </c>
      <c r="E306" s="281">
        <v>244.8</v>
      </c>
      <c r="F306" s="281">
        <v>240.8</v>
      </c>
      <c r="G306" s="281">
        <v>235.95000000000002</v>
      </c>
      <c r="H306" s="281">
        <v>253.65</v>
      </c>
      <c r="I306" s="281">
        <v>258.5</v>
      </c>
      <c r="J306" s="281">
        <v>262.5</v>
      </c>
      <c r="K306" s="280">
        <v>254.5</v>
      </c>
      <c r="L306" s="280">
        <v>245.65</v>
      </c>
      <c r="M306" s="280">
        <v>4.3084199999999999</v>
      </c>
      <c r="N306" s="1"/>
      <c r="O306" s="1"/>
    </row>
    <row r="307" spans="1:15" ht="12.75" customHeight="1">
      <c r="A307" s="30">
        <v>297</v>
      </c>
      <c r="B307" s="290" t="s">
        <v>427</v>
      </c>
      <c r="C307" s="280">
        <v>239.4</v>
      </c>
      <c r="D307" s="281">
        <v>238.85</v>
      </c>
      <c r="E307" s="281">
        <v>234.7</v>
      </c>
      <c r="F307" s="281">
        <v>230</v>
      </c>
      <c r="G307" s="281">
        <v>225.85</v>
      </c>
      <c r="H307" s="281">
        <v>243.54999999999998</v>
      </c>
      <c r="I307" s="281">
        <v>247.70000000000002</v>
      </c>
      <c r="J307" s="281">
        <v>252.39999999999998</v>
      </c>
      <c r="K307" s="280">
        <v>243</v>
      </c>
      <c r="L307" s="280">
        <v>234.15</v>
      </c>
      <c r="M307" s="280">
        <v>3.60311</v>
      </c>
      <c r="N307" s="1"/>
      <c r="O307" s="1"/>
    </row>
    <row r="308" spans="1:15" ht="12.75" customHeight="1">
      <c r="A308" s="30">
        <v>298</v>
      </c>
      <c r="B308" s="290" t="s">
        <v>428</v>
      </c>
      <c r="C308" s="280">
        <v>475.95</v>
      </c>
      <c r="D308" s="281">
        <v>478.96666666666664</v>
      </c>
      <c r="E308" s="281">
        <v>469.0333333333333</v>
      </c>
      <c r="F308" s="281">
        <v>462.11666666666667</v>
      </c>
      <c r="G308" s="281">
        <v>452.18333333333334</v>
      </c>
      <c r="H308" s="281">
        <v>485.88333333333327</v>
      </c>
      <c r="I308" s="281">
        <v>495.81666666666655</v>
      </c>
      <c r="J308" s="281">
        <v>502.73333333333323</v>
      </c>
      <c r="K308" s="280">
        <v>488.9</v>
      </c>
      <c r="L308" s="280">
        <v>472.05</v>
      </c>
      <c r="M308" s="280">
        <v>0.37781999999999999</v>
      </c>
      <c r="N308" s="1"/>
      <c r="O308" s="1"/>
    </row>
    <row r="309" spans="1:15" ht="12.75" customHeight="1">
      <c r="A309" s="30">
        <v>299</v>
      </c>
      <c r="B309" s="290" t="s">
        <v>151</v>
      </c>
      <c r="C309" s="280">
        <v>94.55</v>
      </c>
      <c r="D309" s="281">
        <v>94.533333333333346</v>
      </c>
      <c r="E309" s="281">
        <v>93.566666666666691</v>
      </c>
      <c r="F309" s="281">
        <v>92.583333333333343</v>
      </c>
      <c r="G309" s="281">
        <v>91.616666666666688</v>
      </c>
      <c r="H309" s="281">
        <v>95.516666666666694</v>
      </c>
      <c r="I309" s="281">
        <v>96.483333333333363</v>
      </c>
      <c r="J309" s="281">
        <v>97.466666666666697</v>
      </c>
      <c r="K309" s="280">
        <v>95.5</v>
      </c>
      <c r="L309" s="280">
        <v>93.55</v>
      </c>
      <c r="M309" s="280">
        <v>27.433260000000001</v>
      </c>
      <c r="N309" s="1"/>
      <c r="O309" s="1"/>
    </row>
    <row r="310" spans="1:15" ht="12.75" customHeight="1">
      <c r="A310" s="30">
        <v>300</v>
      </c>
      <c r="B310" s="290" t="s">
        <v>429</v>
      </c>
      <c r="C310" s="280">
        <v>72.400000000000006</v>
      </c>
      <c r="D310" s="281">
        <v>72.716666666666669</v>
      </c>
      <c r="E310" s="281">
        <v>71.433333333333337</v>
      </c>
      <c r="F310" s="281">
        <v>70.466666666666669</v>
      </c>
      <c r="G310" s="281">
        <v>69.183333333333337</v>
      </c>
      <c r="H310" s="281">
        <v>73.683333333333337</v>
      </c>
      <c r="I310" s="281">
        <v>74.966666666666669</v>
      </c>
      <c r="J310" s="281">
        <v>75.933333333333337</v>
      </c>
      <c r="K310" s="280">
        <v>74</v>
      </c>
      <c r="L310" s="280">
        <v>71.75</v>
      </c>
      <c r="M310" s="280">
        <v>34.231969999999997</v>
      </c>
      <c r="N310" s="1"/>
      <c r="O310" s="1"/>
    </row>
    <row r="311" spans="1:15" ht="12.75" customHeight="1">
      <c r="A311" s="30">
        <v>301</v>
      </c>
      <c r="B311" s="290" t="s">
        <v>152</v>
      </c>
      <c r="C311" s="280">
        <v>531.20000000000005</v>
      </c>
      <c r="D311" s="281">
        <v>529.81666666666672</v>
      </c>
      <c r="E311" s="281">
        <v>526.43333333333339</v>
      </c>
      <c r="F311" s="281">
        <v>521.66666666666663</v>
      </c>
      <c r="G311" s="281">
        <v>518.2833333333333</v>
      </c>
      <c r="H311" s="281">
        <v>534.58333333333348</v>
      </c>
      <c r="I311" s="281">
        <v>537.96666666666692</v>
      </c>
      <c r="J311" s="281">
        <v>542.73333333333358</v>
      </c>
      <c r="K311" s="280">
        <v>533.20000000000005</v>
      </c>
      <c r="L311" s="280">
        <v>525.04999999999995</v>
      </c>
      <c r="M311" s="280">
        <v>15.66939</v>
      </c>
      <c r="N311" s="1"/>
      <c r="O311" s="1"/>
    </row>
    <row r="312" spans="1:15" ht="12.75" customHeight="1">
      <c r="A312" s="30">
        <v>302</v>
      </c>
      <c r="B312" s="290" t="s">
        <v>153</v>
      </c>
      <c r="C312" s="280">
        <v>8830.9500000000007</v>
      </c>
      <c r="D312" s="281">
        <v>8836.9833333333336</v>
      </c>
      <c r="E312" s="281">
        <v>8784.9666666666672</v>
      </c>
      <c r="F312" s="281">
        <v>8738.9833333333336</v>
      </c>
      <c r="G312" s="281">
        <v>8686.9666666666672</v>
      </c>
      <c r="H312" s="281">
        <v>8882.9666666666672</v>
      </c>
      <c r="I312" s="281">
        <v>8934.9833333333336</v>
      </c>
      <c r="J312" s="281">
        <v>8980.9666666666672</v>
      </c>
      <c r="K312" s="280">
        <v>8889</v>
      </c>
      <c r="L312" s="280">
        <v>8791</v>
      </c>
      <c r="M312" s="280">
        <v>4.1529400000000001</v>
      </c>
      <c r="N312" s="1"/>
      <c r="O312" s="1"/>
    </row>
    <row r="313" spans="1:15" ht="12.75" customHeight="1">
      <c r="A313" s="30">
        <v>303</v>
      </c>
      <c r="B313" s="290" t="s">
        <v>808</v>
      </c>
      <c r="C313" s="280">
        <v>2031.45</v>
      </c>
      <c r="D313" s="281">
        <v>2048.15</v>
      </c>
      <c r="E313" s="281">
        <v>2008.3000000000002</v>
      </c>
      <c r="F313" s="281">
        <v>1985.15</v>
      </c>
      <c r="G313" s="281">
        <v>1945.3000000000002</v>
      </c>
      <c r="H313" s="281">
        <v>2071.3000000000002</v>
      </c>
      <c r="I313" s="281">
        <v>2111.1499999999996</v>
      </c>
      <c r="J313" s="281">
        <v>2134.3000000000002</v>
      </c>
      <c r="K313" s="280">
        <v>2088</v>
      </c>
      <c r="L313" s="280">
        <v>2025</v>
      </c>
      <c r="M313" s="280">
        <v>0.83320000000000005</v>
      </c>
      <c r="N313" s="1"/>
      <c r="O313" s="1"/>
    </row>
    <row r="314" spans="1:15" ht="12.75" customHeight="1">
      <c r="A314" s="30">
        <v>304</v>
      </c>
      <c r="B314" s="290" t="s">
        <v>156</v>
      </c>
      <c r="C314" s="280">
        <v>846</v>
      </c>
      <c r="D314" s="281">
        <v>845.93333333333339</v>
      </c>
      <c r="E314" s="281">
        <v>838.86666666666679</v>
      </c>
      <c r="F314" s="281">
        <v>831.73333333333335</v>
      </c>
      <c r="G314" s="281">
        <v>824.66666666666674</v>
      </c>
      <c r="H314" s="281">
        <v>853.06666666666683</v>
      </c>
      <c r="I314" s="281">
        <v>860.13333333333344</v>
      </c>
      <c r="J314" s="281">
        <v>867.26666666666688</v>
      </c>
      <c r="K314" s="280">
        <v>853</v>
      </c>
      <c r="L314" s="280">
        <v>838.8</v>
      </c>
      <c r="M314" s="280">
        <v>3.4849000000000001</v>
      </c>
      <c r="N314" s="1"/>
      <c r="O314" s="1"/>
    </row>
    <row r="315" spans="1:15" ht="12.75" customHeight="1">
      <c r="A315" s="30">
        <v>305</v>
      </c>
      <c r="B315" s="290" t="s">
        <v>430</v>
      </c>
      <c r="C315" s="280">
        <v>355.25</v>
      </c>
      <c r="D315" s="281">
        <v>358.66666666666669</v>
      </c>
      <c r="E315" s="281">
        <v>350.18333333333339</v>
      </c>
      <c r="F315" s="281">
        <v>345.11666666666673</v>
      </c>
      <c r="G315" s="281">
        <v>336.63333333333344</v>
      </c>
      <c r="H315" s="281">
        <v>363.73333333333335</v>
      </c>
      <c r="I315" s="281">
        <v>372.21666666666658</v>
      </c>
      <c r="J315" s="281">
        <v>377.2833333333333</v>
      </c>
      <c r="K315" s="280">
        <v>367.15</v>
      </c>
      <c r="L315" s="280">
        <v>353.6</v>
      </c>
      <c r="M315" s="280">
        <v>5.5213000000000001</v>
      </c>
      <c r="N315" s="1"/>
      <c r="O315" s="1"/>
    </row>
    <row r="316" spans="1:15" ht="12.75" customHeight="1">
      <c r="A316" s="30">
        <v>306</v>
      </c>
      <c r="B316" s="290" t="s">
        <v>431</v>
      </c>
      <c r="C316" s="280">
        <v>275</v>
      </c>
      <c r="D316" s="281">
        <v>273.56666666666666</v>
      </c>
      <c r="E316" s="281">
        <v>269.2833333333333</v>
      </c>
      <c r="F316" s="281">
        <v>263.56666666666666</v>
      </c>
      <c r="G316" s="281">
        <v>259.2833333333333</v>
      </c>
      <c r="H316" s="281">
        <v>279.2833333333333</v>
      </c>
      <c r="I316" s="281">
        <v>283.56666666666672</v>
      </c>
      <c r="J316" s="281">
        <v>289.2833333333333</v>
      </c>
      <c r="K316" s="280">
        <v>277.85000000000002</v>
      </c>
      <c r="L316" s="280">
        <v>267.85000000000002</v>
      </c>
      <c r="M316" s="280">
        <v>2.1053299999999999</v>
      </c>
      <c r="N316" s="1"/>
      <c r="O316" s="1"/>
    </row>
    <row r="317" spans="1:15" ht="12.75" customHeight="1">
      <c r="A317" s="30">
        <v>307</v>
      </c>
      <c r="B317" s="290" t="s">
        <v>869</v>
      </c>
      <c r="C317" s="280">
        <v>738.9</v>
      </c>
      <c r="D317" s="281">
        <v>742.30000000000007</v>
      </c>
      <c r="E317" s="281">
        <v>734.60000000000014</v>
      </c>
      <c r="F317" s="281">
        <v>730.30000000000007</v>
      </c>
      <c r="G317" s="281">
        <v>722.60000000000014</v>
      </c>
      <c r="H317" s="281">
        <v>746.60000000000014</v>
      </c>
      <c r="I317" s="281">
        <v>754.30000000000018</v>
      </c>
      <c r="J317" s="281">
        <v>758.60000000000014</v>
      </c>
      <c r="K317" s="280">
        <v>750</v>
      </c>
      <c r="L317" s="280">
        <v>738</v>
      </c>
      <c r="M317" s="280">
        <v>0.30426999999999998</v>
      </c>
      <c r="N317" s="1"/>
      <c r="O317" s="1"/>
    </row>
    <row r="318" spans="1:15" ht="12.75" customHeight="1">
      <c r="A318" s="30">
        <v>308</v>
      </c>
      <c r="B318" s="290" t="s">
        <v>870</v>
      </c>
      <c r="C318" s="280">
        <v>576.15</v>
      </c>
      <c r="D318" s="281">
        <v>574.33333333333337</v>
      </c>
      <c r="E318" s="281">
        <v>566.91666666666674</v>
      </c>
      <c r="F318" s="281">
        <v>557.68333333333339</v>
      </c>
      <c r="G318" s="281">
        <v>550.26666666666677</v>
      </c>
      <c r="H318" s="281">
        <v>583.56666666666672</v>
      </c>
      <c r="I318" s="281">
        <v>590.98333333333346</v>
      </c>
      <c r="J318" s="281">
        <v>600.2166666666667</v>
      </c>
      <c r="K318" s="280">
        <v>581.75</v>
      </c>
      <c r="L318" s="280">
        <v>565.1</v>
      </c>
      <c r="M318" s="280">
        <v>0.97628000000000004</v>
      </c>
      <c r="N318" s="1"/>
      <c r="O318" s="1"/>
    </row>
    <row r="319" spans="1:15" ht="12.75" customHeight="1">
      <c r="A319" s="30">
        <v>309</v>
      </c>
      <c r="B319" s="290" t="s">
        <v>155</v>
      </c>
      <c r="C319" s="280">
        <v>1549.1</v>
      </c>
      <c r="D319" s="281">
        <v>1544.3333333333333</v>
      </c>
      <c r="E319" s="281">
        <v>1516.1666666666665</v>
      </c>
      <c r="F319" s="281">
        <v>1483.2333333333333</v>
      </c>
      <c r="G319" s="281">
        <v>1455.0666666666666</v>
      </c>
      <c r="H319" s="281">
        <v>1577.2666666666664</v>
      </c>
      <c r="I319" s="281">
        <v>1605.4333333333329</v>
      </c>
      <c r="J319" s="281">
        <v>1638.3666666666663</v>
      </c>
      <c r="K319" s="280">
        <v>1572.5</v>
      </c>
      <c r="L319" s="280">
        <v>1511.4</v>
      </c>
      <c r="M319" s="280">
        <v>3.7775799999999999</v>
      </c>
      <c r="N319" s="1"/>
      <c r="O319" s="1"/>
    </row>
    <row r="320" spans="1:15" ht="12.75" customHeight="1">
      <c r="A320" s="30">
        <v>310</v>
      </c>
      <c r="B320" s="290" t="s">
        <v>158</v>
      </c>
      <c r="C320" s="280">
        <v>3181.85</v>
      </c>
      <c r="D320" s="281">
        <v>3193.6166666666668</v>
      </c>
      <c r="E320" s="281">
        <v>3151.2333333333336</v>
      </c>
      <c r="F320" s="281">
        <v>3120.6166666666668</v>
      </c>
      <c r="G320" s="281">
        <v>3078.2333333333336</v>
      </c>
      <c r="H320" s="281">
        <v>3224.2333333333336</v>
      </c>
      <c r="I320" s="281">
        <v>3266.6166666666668</v>
      </c>
      <c r="J320" s="281">
        <v>3297.2333333333336</v>
      </c>
      <c r="K320" s="280">
        <v>3236</v>
      </c>
      <c r="L320" s="280">
        <v>3163</v>
      </c>
      <c r="M320" s="280">
        <v>6.8233499999999996</v>
      </c>
      <c r="N320" s="1"/>
      <c r="O320" s="1"/>
    </row>
    <row r="321" spans="1:15" ht="12.75" customHeight="1">
      <c r="A321" s="30">
        <v>311</v>
      </c>
      <c r="B321" s="290" t="s">
        <v>432</v>
      </c>
      <c r="C321" s="280">
        <v>520.65</v>
      </c>
      <c r="D321" s="281">
        <v>522.55000000000007</v>
      </c>
      <c r="E321" s="281">
        <v>515.10000000000014</v>
      </c>
      <c r="F321" s="281">
        <v>509.55000000000007</v>
      </c>
      <c r="G321" s="281">
        <v>502.10000000000014</v>
      </c>
      <c r="H321" s="281">
        <v>528.10000000000014</v>
      </c>
      <c r="I321" s="281">
        <v>535.55000000000018</v>
      </c>
      <c r="J321" s="281">
        <v>541.10000000000014</v>
      </c>
      <c r="K321" s="280">
        <v>530</v>
      </c>
      <c r="L321" s="280">
        <v>517</v>
      </c>
      <c r="M321" s="280">
        <v>3.6576599999999999</v>
      </c>
      <c r="N321" s="1"/>
      <c r="O321" s="1"/>
    </row>
    <row r="322" spans="1:15" ht="12.75" customHeight="1">
      <c r="A322" s="30">
        <v>312</v>
      </c>
      <c r="B322" s="290" t="s">
        <v>434</v>
      </c>
      <c r="C322" s="280">
        <v>805.65</v>
      </c>
      <c r="D322" s="281">
        <v>806.88333333333333</v>
      </c>
      <c r="E322" s="281">
        <v>799.76666666666665</v>
      </c>
      <c r="F322" s="281">
        <v>793.88333333333333</v>
      </c>
      <c r="G322" s="281">
        <v>786.76666666666665</v>
      </c>
      <c r="H322" s="281">
        <v>812.76666666666665</v>
      </c>
      <c r="I322" s="281">
        <v>819.88333333333321</v>
      </c>
      <c r="J322" s="281">
        <v>825.76666666666665</v>
      </c>
      <c r="K322" s="280">
        <v>814</v>
      </c>
      <c r="L322" s="280">
        <v>801</v>
      </c>
      <c r="M322" s="280">
        <v>0.83526999999999996</v>
      </c>
      <c r="N322" s="1"/>
      <c r="O322" s="1"/>
    </row>
    <row r="323" spans="1:15" ht="12.75" customHeight="1">
      <c r="A323" s="30">
        <v>313</v>
      </c>
      <c r="B323" s="290" t="s">
        <v>159</v>
      </c>
      <c r="C323" s="280">
        <v>2276.4499999999998</v>
      </c>
      <c r="D323" s="281">
        <v>2249.15</v>
      </c>
      <c r="E323" s="281">
        <v>2200.3000000000002</v>
      </c>
      <c r="F323" s="281">
        <v>2124.15</v>
      </c>
      <c r="G323" s="281">
        <v>2075.3000000000002</v>
      </c>
      <c r="H323" s="281">
        <v>2325.3000000000002</v>
      </c>
      <c r="I323" s="281">
        <v>2374.1499999999996</v>
      </c>
      <c r="J323" s="281">
        <v>2450.3000000000002</v>
      </c>
      <c r="K323" s="280">
        <v>2298</v>
      </c>
      <c r="L323" s="280">
        <v>2173</v>
      </c>
      <c r="M323" s="280">
        <v>12.179510000000001</v>
      </c>
      <c r="N323" s="1"/>
      <c r="O323" s="1"/>
    </row>
    <row r="324" spans="1:15" ht="12.75" customHeight="1">
      <c r="A324" s="30">
        <v>314</v>
      </c>
      <c r="B324" s="290" t="s">
        <v>435</v>
      </c>
      <c r="C324" s="280">
        <v>1422.3</v>
      </c>
      <c r="D324" s="281">
        <v>1421.0333333333335</v>
      </c>
      <c r="E324" s="281">
        <v>1410.3166666666671</v>
      </c>
      <c r="F324" s="281">
        <v>1398.3333333333335</v>
      </c>
      <c r="G324" s="281">
        <v>1387.616666666667</v>
      </c>
      <c r="H324" s="281">
        <v>1433.0166666666671</v>
      </c>
      <c r="I324" s="281">
        <v>1443.7333333333338</v>
      </c>
      <c r="J324" s="281">
        <v>1455.7166666666672</v>
      </c>
      <c r="K324" s="280">
        <v>1431.75</v>
      </c>
      <c r="L324" s="280">
        <v>1409.05</v>
      </c>
      <c r="M324" s="280">
        <v>2.3668300000000002</v>
      </c>
      <c r="N324" s="1"/>
      <c r="O324" s="1"/>
    </row>
    <row r="325" spans="1:15" ht="12.75" customHeight="1">
      <c r="A325" s="30">
        <v>315</v>
      </c>
      <c r="B325" s="290" t="s">
        <v>161</v>
      </c>
      <c r="C325" s="280">
        <v>1038.3499999999999</v>
      </c>
      <c r="D325" s="281">
        <v>1042.25</v>
      </c>
      <c r="E325" s="281">
        <v>1030.6500000000001</v>
      </c>
      <c r="F325" s="281">
        <v>1022.95</v>
      </c>
      <c r="G325" s="281">
        <v>1011.3500000000001</v>
      </c>
      <c r="H325" s="281">
        <v>1049.95</v>
      </c>
      <c r="I325" s="281">
        <v>1061.55</v>
      </c>
      <c r="J325" s="281">
        <v>1069.25</v>
      </c>
      <c r="K325" s="280">
        <v>1053.8499999999999</v>
      </c>
      <c r="L325" s="280">
        <v>1034.55</v>
      </c>
      <c r="M325" s="280">
        <v>3.7276199999999999</v>
      </c>
      <c r="N325" s="1"/>
      <c r="O325" s="1"/>
    </row>
    <row r="326" spans="1:15" ht="12.75" customHeight="1">
      <c r="A326" s="30">
        <v>316</v>
      </c>
      <c r="B326" s="290" t="s">
        <v>267</v>
      </c>
      <c r="C326" s="280">
        <v>654.20000000000005</v>
      </c>
      <c r="D326" s="281">
        <v>658.53333333333342</v>
      </c>
      <c r="E326" s="281">
        <v>647.11666666666679</v>
      </c>
      <c r="F326" s="281">
        <v>640.03333333333342</v>
      </c>
      <c r="G326" s="281">
        <v>628.61666666666679</v>
      </c>
      <c r="H326" s="281">
        <v>665.61666666666679</v>
      </c>
      <c r="I326" s="281">
        <v>677.03333333333353</v>
      </c>
      <c r="J326" s="281">
        <v>684.11666666666679</v>
      </c>
      <c r="K326" s="280">
        <v>669.95</v>
      </c>
      <c r="L326" s="280">
        <v>651.45000000000005</v>
      </c>
      <c r="M326" s="280">
        <v>1.1482300000000001</v>
      </c>
      <c r="N326" s="1"/>
      <c r="O326" s="1"/>
    </row>
    <row r="327" spans="1:15" ht="12.75" customHeight="1">
      <c r="A327" s="30">
        <v>317</v>
      </c>
      <c r="B327" s="290" t="s">
        <v>436</v>
      </c>
      <c r="C327" s="280">
        <v>32.700000000000003</v>
      </c>
      <c r="D327" s="281">
        <v>33.016666666666673</v>
      </c>
      <c r="E327" s="281">
        <v>32.083333333333343</v>
      </c>
      <c r="F327" s="281">
        <v>31.466666666666669</v>
      </c>
      <c r="G327" s="281">
        <v>30.533333333333339</v>
      </c>
      <c r="H327" s="281">
        <v>33.633333333333347</v>
      </c>
      <c r="I327" s="281">
        <v>34.56666666666667</v>
      </c>
      <c r="J327" s="281">
        <v>35.183333333333351</v>
      </c>
      <c r="K327" s="280">
        <v>33.950000000000003</v>
      </c>
      <c r="L327" s="280">
        <v>32.4</v>
      </c>
      <c r="M327" s="280">
        <v>62.818040000000003</v>
      </c>
      <c r="N327" s="1"/>
      <c r="O327" s="1"/>
    </row>
    <row r="328" spans="1:15" ht="12.75" customHeight="1">
      <c r="A328" s="30">
        <v>318</v>
      </c>
      <c r="B328" s="290" t="s">
        <v>437</v>
      </c>
      <c r="C328" s="280">
        <v>58.45</v>
      </c>
      <c r="D328" s="281">
        <v>58.800000000000004</v>
      </c>
      <c r="E328" s="281">
        <v>57.300000000000011</v>
      </c>
      <c r="F328" s="281">
        <v>56.150000000000006</v>
      </c>
      <c r="G328" s="281">
        <v>54.650000000000013</v>
      </c>
      <c r="H328" s="281">
        <v>59.95000000000001</v>
      </c>
      <c r="I328" s="281">
        <v>61.449999999999996</v>
      </c>
      <c r="J328" s="281">
        <v>62.600000000000009</v>
      </c>
      <c r="K328" s="280">
        <v>60.3</v>
      </c>
      <c r="L328" s="280">
        <v>57.65</v>
      </c>
      <c r="M328" s="280">
        <v>25.806470000000001</v>
      </c>
      <c r="N328" s="1"/>
      <c r="O328" s="1"/>
    </row>
    <row r="329" spans="1:15" ht="12.75" customHeight="1">
      <c r="A329" s="30">
        <v>319</v>
      </c>
      <c r="B329" s="290" t="s">
        <v>438</v>
      </c>
      <c r="C329" s="280">
        <v>584.79999999999995</v>
      </c>
      <c r="D329" s="281">
        <v>589.0333333333333</v>
      </c>
      <c r="E329" s="281">
        <v>579.06666666666661</v>
      </c>
      <c r="F329" s="281">
        <v>573.33333333333326</v>
      </c>
      <c r="G329" s="281">
        <v>563.36666666666656</v>
      </c>
      <c r="H329" s="281">
        <v>594.76666666666665</v>
      </c>
      <c r="I329" s="281">
        <v>604.73333333333335</v>
      </c>
      <c r="J329" s="281">
        <v>610.4666666666667</v>
      </c>
      <c r="K329" s="280">
        <v>599</v>
      </c>
      <c r="L329" s="280">
        <v>583.29999999999995</v>
      </c>
      <c r="M329" s="280">
        <v>0.19838</v>
      </c>
      <c r="N329" s="1"/>
      <c r="O329" s="1"/>
    </row>
    <row r="330" spans="1:15" ht="12.75" customHeight="1">
      <c r="A330" s="30">
        <v>320</v>
      </c>
      <c r="B330" s="290" t="s">
        <v>439</v>
      </c>
      <c r="C330" s="280">
        <v>33.200000000000003</v>
      </c>
      <c r="D330" s="281">
        <v>33.199999999999996</v>
      </c>
      <c r="E330" s="281">
        <v>32.849999999999994</v>
      </c>
      <c r="F330" s="281">
        <v>32.5</v>
      </c>
      <c r="G330" s="281">
        <v>32.15</v>
      </c>
      <c r="H330" s="281">
        <v>33.54999999999999</v>
      </c>
      <c r="I330" s="281">
        <v>33.9</v>
      </c>
      <c r="J330" s="281">
        <v>34.249999999999986</v>
      </c>
      <c r="K330" s="280">
        <v>33.549999999999997</v>
      </c>
      <c r="L330" s="280">
        <v>32.85</v>
      </c>
      <c r="M330" s="280">
        <v>80.550839999999994</v>
      </c>
      <c r="N330" s="1"/>
      <c r="O330" s="1"/>
    </row>
    <row r="331" spans="1:15" ht="12.75" customHeight="1">
      <c r="A331" s="30">
        <v>321</v>
      </c>
      <c r="B331" s="290" t="s">
        <v>440</v>
      </c>
      <c r="C331" s="280">
        <v>67.95</v>
      </c>
      <c r="D331" s="281">
        <v>68.183333333333323</v>
      </c>
      <c r="E331" s="281">
        <v>67.116666666666646</v>
      </c>
      <c r="F331" s="281">
        <v>66.283333333333317</v>
      </c>
      <c r="G331" s="281">
        <v>65.21666666666664</v>
      </c>
      <c r="H331" s="281">
        <v>69.016666666666652</v>
      </c>
      <c r="I331" s="281">
        <v>70.083333333333343</v>
      </c>
      <c r="J331" s="281">
        <v>70.916666666666657</v>
      </c>
      <c r="K331" s="280">
        <v>69.25</v>
      </c>
      <c r="L331" s="280">
        <v>67.349999999999994</v>
      </c>
      <c r="M331" s="280">
        <v>23.415130000000001</v>
      </c>
      <c r="N331" s="1"/>
      <c r="O331" s="1"/>
    </row>
    <row r="332" spans="1:15" ht="12.75" customHeight="1">
      <c r="A332" s="30">
        <v>322</v>
      </c>
      <c r="B332" s="290" t="s">
        <v>167</v>
      </c>
      <c r="C332" s="280">
        <v>104.05</v>
      </c>
      <c r="D332" s="281">
        <v>104.3</v>
      </c>
      <c r="E332" s="281">
        <v>103.14999999999999</v>
      </c>
      <c r="F332" s="281">
        <v>102.25</v>
      </c>
      <c r="G332" s="281">
        <v>101.1</v>
      </c>
      <c r="H332" s="281">
        <v>105.19999999999999</v>
      </c>
      <c r="I332" s="281">
        <v>106.35</v>
      </c>
      <c r="J332" s="281">
        <v>107.24999999999999</v>
      </c>
      <c r="K332" s="280">
        <v>105.45</v>
      </c>
      <c r="L332" s="280">
        <v>103.4</v>
      </c>
      <c r="M332" s="280">
        <v>60.349139999999998</v>
      </c>
      <c r="N332" s="1"/>
      <c r="O332" s="1"/>
    </row>
    <row r="333" spans="1:15" ht="12.75" customHeight="1">
      <c r="A333" s="30">
        <v>323</v>
      </c>
      <c r="B333" s="290" t="s">
        <v>441</v>
      </c>
      <c r="C333" s="280">
        <v>287.89999999999998</v>
      </c>
      <c r="D333" s="281">
        <v>288.68333333333334</v>
      </c>
      <c r="E333" s="281">
        <v>284.7166666666667</v>
      </c>
      <c r="F333" s="281">
        <v>281.53333333333336</v>
      </c>
      <c r="G333" s="281">
        <v>277.56666666666672</v>
      </c>
      <c r="H333" s="281">
        <v>291.86666666666667</v>
      </c>
      <c r="I333" s="281">
        <v>295.83333333333326</v>
      </c>
      <c r="J333" s="281">
        <v>299.01666666666665</v>
      </c>
      <c r="K333" s="280">
        <v>292.64999999999998</v>
      </c>
      <c r="L333" s="280">
        <v>285.5</v>
      </c>
      <c r="M333" s="280">
        <v>9.9633199999999995</v>
      </c>
      <c r="N333" s="1"/>
      <c r="O333" s="1"/>
    </row>
    <row r="334" spans="1:15" ht="12.75" customHeight="1">
      <c r="A334" s="30">
        <v>324</v>
      </c>
      <c r="B334" s="290" t="s">
        <v>169</v>
      </c>
      <c r="C334" s="280">
        <v>148.94999999999999</v>
      </c>
      <c r="D334" s="281">
        <v>149.5</v>
      </c>
      <c r="E334" s="281">
        <v>147.6</v>
      </c>
      <c r="F334" s="281">
        <v>146.25</v>
      </c>
      <c r="G334" s="281">
        <v>144.35</v>
      </c>
      <c r="H334" s="281">
        <v>150.85</v>
      </c>
      <c r="I334" s="281">
        <v>152.74999999999997</v>
      </c>
      <c r="J334" s="281">
        <v>154.1</v>
      </c>
      <c r="K334" s="280">
        <v>151.4</v>
      </c>
      <c r="L334" s="280">
        <v>148.15</v>
      </c>
      <c r="M334" s="280">
        <v>68.001239999999996</v>
      </c>
      <c r="N334" s="1"/>
      <c r="O334" s="1"/>
    </row>
    <row r="335" spans="1:15" ht="12.75" customHeight="1">
      <c r="A335" s="30">
        <v>325</v>
      </c>
      <c r="B335" s="290" t="s">
        <v>442</v>
      </c>
      <c r="C335" s="280">
        <v>668.85</v>
      </c>
      <c r="D335" s="281">
        <v>669.7833333333333</v>
      </c>
      <c r="E335" s="281">
        <v>659.66666666666663</v>
      </c>
      <c r="F335" s="281">
        <v>650.48333333333335</v>
      </c>
      <c r="G335" s="281">
        <v>640.36666666666667</v>
      </c>
      <c r="H335" s="281">
        <v>678.96666666666658</v>
      </c>
      <c r="I335" s="281">
        <v>689.08333333333337</v>
      </c>
      <c r="J335" s="281">
        <v>698.26666666666654</v>
      </c>
      <c r="K335" s="280">
        <v>679.9</v>
      </c>
      <c r="L335" s="280">
        <v>660.6</v>
      </c>
      <c r="M335" s="280">
        <v>0.90337999999999996</v>
      </c>
      <c r="N335" s="1"/>
      <c r="O335" s="1"/>
    </row>
    <row r="336" spans="1:15" ht="12.75" customHeight="1">
      <c r="A336" s="30">
        <v>326</v>
      </c>
      <c r="B336" s="290" t="s">
        <v>163</v>
      </c>
      <c r="C336" s="280">
        <v>74.849999999999994</v>
      </c>
      <c r="D336" s="281">
        <v>75.11666666666666</v>
      </c>
      <c r="E336" s="281">
        <v>74.133333333333326</v>
      </c>
      <c r="F336" s="281">
        <v>73.416666666666671</v>
      </c>
      <c r="G336" s="281">
        <v>72.433333333333337</v>
      </c>
      <c r="H336" s="281">
        <v>75.833333333333314</v>
      </c>
      <c r="I336" s="281">
        <v>76.816666666666634</v>
      </c>
      <c r="J336" s="281">
        <v>77.533333333333303</v>
      </c>
      <c r="K336" s="280">
        <v>76.099999999999994</v>
      </c>
      <c r="L336" s="280">
        <v>74.400000000000006</v>
      </c>
      <c r="M336" s="280">
        <v>111.2804</v>
      </c>
      <c r="N336" s="1"/>
      <c r="O336" s="1"/>
    </row>
    <row r="337" spans="1:15" ht="12.75" customHeight="1">
      <c r="A337" s="30">
        <v>327</v>
      </c>
      <c r="B337" s="290" t="s">
        <v>165</v>
      </c>
      <c r="C337" s="280">
        <v>3787.85</v>
      </c>
      <c r="D337" s="281">
        <v>3798.3666666666668</v>
      </c>
      <c r="E337" s="281">
        <v>3738.7333333333336</v>
      </c>
      <c r="F337" s="281">
        <v>3689.6166666666668</v>
      </c>
      <c r="G337" s="281">
        <v>3629.9833333333336</v>
      </c>
      <c r="H337" s="281">
        <v>3847.4833333333336</v>
      </c>
      <c r="I337" s="281">
        <v>3907.1166666666668</v>
      </c>
      <c r="J337" s="281">
        <v>3956.2333333333336</v>
      </c>
      <c r="K337" s="280">
        <v>3858</v>
      </c>
      <c r="L337" s="280">
        <v>3749.25</v>
      </c>
      <c r="M337" s="280">
        <v>2.1167899999999999</v>
      </c>
      <c r="N337" s="1"/>
      <c r="O337" s="1"/>
    </row>
    <row r="338" spans="1:15" ht="12.75" customHeight="1">
      <c r="A338" s="30">
        <v>328</v>
      </c>
      <c r="B338" s="290" t="s">
        <v>809</v>
      </c>
      <c r="C338" s="280">
        <v>548.85</v>
      </c>
      <c r="D338" s="281">
        <v>551.11666666666667</v>
      </c>
      <c r="E338" s="281">
        <v>543.7833333333333</v>
      </c>
      <c r="F338" s="281">
        <v>538.71666666666658</v>
      </c>
      <c r="G338" s="281">
        <v>531.38333333333321</v>
      </c>
      <c r="H338" s="281">
        <v>556.18333333333339</v>
      </c>
      <c r="I338" s="281">
        <v>563.51666666666665</v>
      </c>
      <c r="J338" s="281">
        <v>568.58333333333348</v>
      </c>
      <c r="K338" s="280">
        <v>558.45000000000005</v>
      </c>
      <c r="L338" s="280">
        <v>546.04999999999995</v>
      </c>
      <c r="M338" s="280">
        <v>3.5381999999999998</v>
      </c>
      <c r="N338" s="1"/>
      <c r="O338" s="1"/>
    </row>
    <row r="339" spans="1:15" ht="12.75" customHeight="1">
      <c r="A339" s="30">
        <v>329</v>
      </c>
      <c r="B339" s="290" t="s">
        <v>166</v>
      </c>
      <c r="C339" s="280">
        <v>18988.95</v>
      </c>
      <c r="D339" s="281">
        <v>18969.5</v>
      </c>
      <c r="E339" s="281">
        <v>18855</v>
      </c>
      <c r="F339" s="281">
        <v>18721.05</v>
      </c>
      <c r="G339" s="281">
        <v>18606.55</v>
      </c>
      <c r="H339" s="281">
        <v>19103.45</v>
      </c>
      <c r="I339" s="281">
        <v>19217.95</v>
      </c>
      <c r="J339" s="281">
        <v>19351.900000000001</v>
      </c>
      <c r="K339" s="280">
        <v>19084</v>
      </c>
      <c r="L339" s="280">
        <v>18835.55</v>
      </c>
      <c r="M339" s="280">
        <v>0.63200000000000001</v>
      </c>
      <c r="N339" s="1"/>
      <c r="O339" s="1"/>
    </row>
    <row r="340" spans="1:15" ht="12.75" customHeight="1">
      <c r="A340" s="30">
        <v>330</v>
      </c>
      <c r="B340" s="290" t="s">
        <v>443</v>
      </c>
      <c r="C340" s="280">
        <v>63.75</v>
      </c>
      <c r="D340" s="281">
        <v>64.333333333333329</v>
      </c>
      <c r="E340" s="281">
        <v>62.916666666666657</v>
      </c>
      <c r="F340" s="281">
        <v>62.083333333333329</v>
      </c>
      <c r="G340" s="281">
        <v>60.666666666666657</v>
      </c>
      <c r="H340" s="281">
        <v>65.166666666666657</v>
      </c>
      <c r="I340" s="281">
        <v>66.583333333333314</v>
      </c>
      <c r="J340" s="281">
        <v>67.416666666666657</v>
      </c>
      <c r="K340" s="280">
        <v>65.75</v>
      </c>
      <c r="L340" s="280">
        <v>63.5</v>
      </c>
      <c r="M340" s="280">
        <v>13.21693</v>
      </c>
      <c r="N340" s="1"/>
      <c r="O340" s="1"/>
    </row>
    <row r="341" spans="1:15" ht="12.75" customHeight="1">
      <c r="A341" s="30">
        <v>331</v>
      </c>
      <c r="B341" s="290" t="s">
        <v>162</v>
      </c>
      <c r="C341" s="280">
        <v>287.14999999999998</v>
      </c>
      <c r="D341" s="281">
        <v>287.3</v>
      </c>
      <c r="E341" s="281">
        <v>282.60000000000002</v>
      </c>
      <c r="F341" s="281">
        <v>278.05</v>
      </c>
      <c r="G341" s="281">
        <v>273.35000000000002</v>
      </c>
      <c r="H341" s="281">
        <v>291.85000000000002</v>
      </c>
      <c r="I341" s="281">
        <v>296.54999999999995</v>
      </c>
      <c r="J341" s="281">
        <v>301.10000000000002</v>
      </c>
      <c r="K341" s="280">
        <v>292</v>
      </c>
      <c r="L341" s="280">
        <v>282.75</v>
      </c>
      <c r="M341" s="280">
        <v>5.7633799999999997</v>
      </c>
      <c r="N341" s="1"/>
      <c r="O341" s="1"/>
    </row>
    <row r="342" spans="1:15" ht="12.75" customHeight="1">
      <c r="A342" s="30">
        <v>332</v>
      </c>
      <c r="B342" s="290" t="s">
        <v>871</v>
      </c>
      <c r="C342" s="280">
        <v>307.60000000000002</v>
      </c>
      <c r="D342" s="281">
        <v>302.81666666666666</v>
      </c>
      <c r="E342" s="281">
        <v>293.43333333333334</v>
      </c>
      <c r="F342" s="281">
        <v>279.26666666666665</v>
      </c>
      <c r="G342" s="281">
        <v>269.88333333333333</v>
      </c>
      <c r="H342" s="281">
        <v>316.98333333333335</v>
      </c>
      <c r="I342" s="281">
        <v>326.36666666666667</v>
      </c>
      <c r="J342" s="281">
        <v>340.53333333333336</v>
      </c>
      <c r="K342" s="280">
        <v>312.2</v>
      </c>
      <c r="L342" s="280">
        <v>288.64999999999998</v>
      </c>
      <c r="M342" s="280">
        <v>11.30227</v>
      </c>
      <c r="N342" s="1"/>
      <c r="O342" s="1"/>
    </row>
    <row r="343" spans="1:15" ht="12.75" customHeight="1">
      <c r="A343" s="30">
        <v>333</v>
      </c>
      <c r="B343" s="290" t="s">
        <v>268</v>
      </c>
      <c r="C343" s="280">
        <v>893.7</v>
      </c>
      <c r="D343" s="281">
        <v>897.48333333333323</v>
      </c>
      <c r="E343" s="281">
        <v>885.06666666666649</v>
      </c>
      <c r="F343" s="281">
        <v>876.43333333333328</v>
      </c>
      <c r="G343" s="281">
        <v>864.01666666666654</v>
      </c>
      <c r="H343" s="281">
        <v>906.11666666666645</v>
      </c>
      <c r="I343" s="281">
        <v>918.53333333333319</v>
      </c>
      <c r="J343" s="281">
        <v>927.1666666666664</v>
      </c>
      <c r="K343" s="280">
        <v>909.9</v>
      </c>
      <c r="L343" s="280">
        <v>888.85</v>
      </c>
      <c r="M343" s="280">
        <v>5.6006499999999999</v>
      </c>
      <c r="N343" s="1"/>
      <c r="O343" s="1"/>
    </row>
    <row r="344" spans="1:15" ht="12.75" customHeight="1">
      <c r="A344" s="30">
        <v>334</v>
      </c>
      <c r="B344" s="290" t="s">
        <v>170</v>
      </c>
      <c r="C344" s="280">
        <v>132.44999999999999</v>
      </c>
      <c r="D344" s="281">
        <v>132.6</v>
      </c>
      <c r="E344" s="281">
        <v>131.39999999999998</v>
      </c>
      <c r="F344" s="281">
        <v>130.35</v>
      </c>
      <c r="G344" s="281">
        <v>129.14999999999998</v>
      </c>
      <c r="H344" s="281">
        <v>133.64999999999998</v>
      </c>
      <c r="I344" s="281">
        <v>134.84999999999997</v>
      </c>
      <c r="J344" s="281">
        <v>135.89999999999998</v>
      </c>
      <c r="K344" s="280">
        <v>133.80000000000001</v>
      </c>
      <c r="L344" s="280">
        <v>131.55000000000001</v>
      </c>
      <c r="M344" s="280">
        <v>116.30255</v>
      </c>
      <c r="N344" s="1"/>
      <c r="O344" s="1"/>
    </row>
    <row r="345" spans="1:15" ht="12.75" customHeight="1">
      <c r="A345" s="30">
        <v>335</v>
      </c>
      <c r="B345" s="290" t="s">
        <v>269</v>
      </c>
      <c r="C345" s="280">
        <v>195.55</v>
      </c>
      <c r="D345" s="281">
        <v>197.48333333333335</v>
      </c>
      <c r="E345" s="281">
        <v>192.56666666666669</v>
      </c>
      <c r="F345" s="281">
        <v>189.58333333333334</v>
      </c>
      <c r="G345" s="281">
        <v>184.66666666666669</v>
      </c>
      <c r="H345" s="281">
        <v>200.4666666666667</v>
      </c>
      <c r="I345" s="281">
        <v>205.38333333333333</v>
      </c>
      <c r="J345" s="281">
        <v>208.3666666666667</v>
      </c>
      <c r="K345" s="280">
        <v>202.4</v>
      </c>
      <c r="L345" s="280">
        <v>194.5</v>
      </c>
      <c r="M345" s="280">
        <v>16.710470000000001</v>
      </c>
      <c r="N345" s="1"/>
      <c r="O345" s="1"/>
    </row>
    <row r="346" spans="1:15" ht="12.75" customHeight="1">
      <c r="A346" s="30">
        <v>336</v>
      </c>
      <c r="B346" s="290" t="s">
        <v>852</v>
      </c>
      <c r="C346" s="280">
        <v>743.05</v>
      </c>
      <c r="D346" s="281">
        <v>742.7833333333333</v>
      </c>
      <c r="E346" s="281">
        <v>736.81666666666661</v>
      </c>
      <c r="F346" s="281">
        <v>730.58333333333326</v>
      </c>
      <c r="G346" s="281">
        <v>724.61666666666656</v>
      </c>
      <c r="H346" s="281">
        <v>749.01666666666665</v>
      </c>
      <c r="I346" s="281">
        <v>754.98333333333335</v>
      </c>
      <c r="J346" s="281">
        <v>761.2166666666667</v>
      </c>
      <c r="K346" s="280">
        <v>748.75</v>
      </c>
      <c r="L346" s="280">
        <v>736.55</v>
      </c>
      <c r="M346" s="280">
        <v>13.373430000000001</v>
      </c>
      <c r="N346" s="1"/>
      <c r="O346" s="1"/>
    </row>
    <row r="347" spans="1:15" ht="12.75" customHeight="1">
      <c r="A347" s="30">
        <v>337</v>
      </c>
      <c r="B347" s="290" t="s">
        <v>444</v>
      </c>
      <c r="C347" s="280">
        <v>3233.4</v>
      </c>
      <c r="D347" s="281">
        <v>3221.9</v>
      </c>
      <c r="E347" s="281">
        <v>3199.2000000000003</v>
      </c>
      <c r="F347" s="281">
        <v>3165</v>
      </c>
      <c r="G347" s="281">
        <v>3142.3</v>
      </c>
      <c r="H347" s="281">
        <v>3256.1000000000004</v>
      </c>
      <c r="I347" s="281">
        <v>3278.8</v>
      </c>
      <c r="J347" s="281">
        <v>3313.0000000000005</v>
      </c>
      <c r="K347" s="280">
        <v>3244.6</v>
      </c>
      <c r="L347" s="280">
        <v>3187.7</v>
      </c>
      <c r="M347" s="280">
        <v>0.94179999999999997</v>
      </c>
      <c r="N347" s="1"/>
      <c r="O347" s="1"/>
    </row>
    <row r="348" spans="1:15" ht="12.75" customHeight="1">
      <c r="A348" s="30">
        <v>338</v>
      </c>
      <c r="B348" s="290" t="s">
        <v>445</v>
      </c>
      <c r="C348" s="280">
        <v>286.89999999999998</v>
      </c>
      <c r="D348" s="281">
        <v>289.48333333333329</v>
      </c>
      <c r="E348" s="281">
        <v>282.31666666666661</v>
      </c>
      <c r="F348" s="281">
        <v>277.73333333333329</v>
      </c>
      <c r="G348" s="281">
        <v>270.56666666666661</v>
      </c>
      <c r="H348" s="281">
        <v>294.06666666666661</v>
      </c>
      <c r="I348" s="281">
        <v>301.23333333333323</v>
      </c>
      <c r="J348" s="281">
        <v>305.81666666666661</v>
      </c>
      <c r="K348" s="280">
        <v>296.64999999999998</v>
      </c>
      <c r="L348" s="280">
        <v>284.89999999999998</v>
      </c>
      <c r="M348" s="280">
        <v>1.63846</v>
      </c>
      <c r="N348" s="1"/>
      <c r="O348" s="1"/>
    </row>
    <row r="349" spans="1:15" ht="12.75" customHeight="1">
      <c r="A349" s="30">
        <v>339</v>
      </c>
      <c r="B349" s="290" t="s">
        <v>853</v>
      </c>
      <c r="C349" s="280">
        <v>520.1</v>
      </c>
      <c r="D349" s="281">
        <v>525.2166666666667</v>
      </c>
      <c r="E349" s="281">
        <v>510.88333333333344</v>
      </c>
      <c r="F349" s="281">
        <v>501.66666666666674</v>
      </c>
      <c r="G349" s="281">
        <v>487.33333333333348</v>
      </c>
      <c r="H349" s="281">
        <v>534.43333333333339</v>
      </c>
      <c r="I349" s="281">
        <v>548.76666666666665</v>
      </c>
      <c r="J349" s="281">
        <v>557.98333333333335</v>
      </c>
      <c r="K349" s="280">
        <v>539.54999999999995</v>
      </c>
      <c r="L349" s="280">
        <v>516</v>
      </c>
      <c r="M349" s="280">
        <v>4.2750300000000001</v>
      </c>
      <c r="N349" s="1"/>
      <c r="O349" s="1"/>
    </row>
    <row r="350" spans="1:15" ht="12.75" customHeight="1">
      <c r="A350" s="30">
        <v>340</v>
      </c>
      <c r="B350" s="290" t="s">
        <v>826</v>
      </c>
      <c r="C350" s="280">
        <v>116</v>
      </c>
      <c r="D350" s="281">
        <v>117.96666666666665</v>
      </c>
      <c r="E350" s="281">
        <v>113.23333333333331</v>
      </c>
      <c r="F350" s="281">
        <v>110.46666666666665</v>
      </c>
      <c r="G350" s="281">
        <v>105.73333333333331</v>
      </c>
      <c r="H350" s="281">
        <v>120.73333333333331</v>
      </c>
      <c r="I350" s="281">
        <v>125.46666666666665</v>
      </c>
      <c r="J350" s="281">
        <v>128.23333333333329</v>
      </c>
      <c r="K350" s="280">
        <v>122.7</v>
      </c>
      <c r="L350" s="280">
        <v>115.2</v>
      </c>
      <c r="M350" s="280">
        <v>22.90832</v>
      </c>
      <c r="N350" s="1"/>
      <c r="O350" s="1"/>
    </row>
    <row r="351" spans="1:15" ht="12.75" customHeight="1">
      <c r="A351" s="30">
        <v>341</v>
      </c>
      <c r="B351" s="290" t="s">
        <v>177</v>
      </c>
      <c r="C351" s="280">
        <v>2995.05</v>
      </c>
      <c r="D351" s="281">
        <v>3015.65</v>
      </c>
      <c r="E351" s="281">
        <v>2954.65</v>
      </c>
      <c r="F351" s="281">
        <v>2914.25</v>
      </c>
      <c r="G351" s="281">
        <v>2853.25</v>
      </c>
      <c r="H351" s="281">
        <v>3056.05</v>
      </c>
      <c r="I351" s="281">
        <v>3117.05</v>
      </c>
      <c r="J351" s="281">
        <v>3157.4500000000003</v>
      </c>
      <c r="K351" s="280">
        <v>3076.65</v>
      </c>
      <c r="L351" s="280">
        <v>2975.25</v>
      </c>
      <c r="M351" s="280">
        <v>1.9573499999999999</v>
      </c>
      <c r="N351" s="1"/>
      <c r="O351" s="1"/>
    </row>
    <row r="352" spans="1:15" ht="12.75" customHeight="1">
      <c r="A352" s="30">
        <v>342</v>
      </c>
      <c r="B352" s="290" t="s">
        <v>447</v>
      </c>
      <c r="C352" s="280">
        <v>359.3</v>
      </c>
      <c r="D352" s="281">
        <v>360.36666666666662</v>
      </c>
      <c r="E352" s="281">
        <v>356.03333333333325</v>
      </c>
      <c r="F352" s="281">
        <v>352.76666666666665</v>
      </c>
      <c r="G352" s="281">
        <v>348.43333333333328</v>
      </c>
      <c r="H352" s="281">
        <v>363.63333333333321</v>
      </c>
      <c r="I352" s="281">
        <v>367.96666666666658</v>
      </c>
      <c r="J352" s="281">
        <v>371.23333333333318</v>
      </c>
      <c r="K352" s="280">
        <v>364.7</v>
      </c>
      <c r="L352" s="280">
        <v>357.1</v>
      </c>
      <c r="M352" s="280">
        <v>3.3292299999999999</v>
      </c>
      <c r="N352" s="1"/>
      <c r="O352" s="1"/>
    </row>
    <row r="353" spans="1:15" ht="12.75" customHeight="1">
      <c r="A353" s="30">
        <v>343</v>
      </c>
      <c r="B353" s="290" t="s">
        <v>448</v>
      </c>
      <c r="C353" s="280">
        <v>249.15</v>
      </c>
      <c r="D353" s="281">
        <v>250.48333333333335</v>
      </c>
      <c r="E353" s="281">
        <v>246.9666666666667</v>
      </c>
      <c r="F353" s="281">
        <v>244.78333333333336</v>
      </c>
      <c r="G353" s="281">
        <v>241.26666666666671</v>
      </c>
      <c r="H353" s="281">
        <v>252.66666666666669</v>
      </c>
      <c r="I353" s="281">
        <v>256.18333333333334</v>
      </c>
      <c r="J353" s="281">
        <v>258.36666666666667</v>
      </c>
      <c r="K353" s="280">
        <v>254</v>
      </c>
      <c r="L353" s="280">
        <v>248.3</v>
      </c>
      <c r="M353" s="280">
        <v>1.09903</v>
      </c>
      <c r="N353" s="1"/>
      <c r="O353" s="1"/>
    </row>
    <row r="354" spans="1:15" ht="12.75" customHeight="1">
      <c r="A354" s="30">
        <v>344</v>
      </c>
      <c r="B354" s="290" t="s">
        <v>181</v>
      </c>
      <c r="C354" s="280">
        <v>1939.85</v>
      </c>
      <c r="D354" s="281">
        <v>1944.2333333333333</v>
      </c>
      <c r="E354" s="281">
        <v>1920.8666666666668</v>
      </c>
      <c r="F354" s="281">
        <v>1901.8833333333334</v>
      </c>
      <c r="G354" s="281">
        <v>1878.5166666666669</v>
      </c>
      <c r="H354" s="281">
        <v>1963.2166666666667</v>
      </c>
      <c r="I354" s="281">
        <v>1986.583333333333</v>
      </c>
      <c r="J354" s="281">
        <v>2005.5666666666666</v>
      </c>
      <c r="K354" s="280">
        <v>1967.6</v>
      </c>
      <c r="L354" s="280">
        <v>1925.25</v>
      </c>
      <c r="M354" s="280">
        <v>14.842890000000001</v>
      </c>
      <c r="N354" s="1"/>
      <c r="O354" s="1"/>
    </row>
    <row r="355" spans="1:15" ht="12.75" customHeight="1">
      <c r="A355" s="30">
        <v>345</v>
      </c>
      <c r="B355" s="290" t="s">
        <v>171</v>
      </c>
      <c r="C355" s="280">
        <v>45342.45</v>
      </c>
      <c r="D355" s="281">
        <v>45600.5</v>
      </c>
      <c r="E355" s="281">
        <v>44841.95</v>
      </c>
      <c r="F355" s="281">
        <v>44341.45</v>
      </c>
      <c r="G355" s="281">
        <v>43582.899999999994</v>
      </c>
      <c r="H355" s="281">
        <v>46101</v>
      </c>
      <c r="I355" s="281">
        <v>46859.55</v>
      </c>
      <c r="J355" s="281">
        <v>47360.05</v>
      </c>
      <c r="K355" s="280">
        <v>46359.05</v>
      </c>
      <c r="L355" s="280">
        <v>45100</v>
      </c>
      <c r="M355" s="280">
        <v>0.14796000000000001</v>
      </c>
      <c r="N355" s="1"/>
      <c r="O355" s="1"/>
    </row>
    <row r="356" spans="1:15" ht="12.75" customHeight="1">
      <c r="A356" s="30">
        <v>346</v>
      </c>
      <c r="B356" s="290" t="s">
        <v>449</v>
      </c>
      <c r="C356" s="280">
        <v>3632.75</v>
      </c>
      <c r="D356" s="281">
        <v>3657.7666666666664</v>
      </c>
      <c r="E356" s="281">
        <v>3568.5333333333328</v>
      </c>
      <c r="F356" s="281">
        <v>3504.3166666666666</v>
      </c>
      <c r="G356" s="281">
        <v>3415.083333333333</v>
      </c>
      <c r="H356" s="281">
        <v>3721.9833333333327</v>
      </c>
      <c r="I356" s="281">
        <v>3811.2166666666662</v>
      </c>
      <c r="J356" s="281">
        <v>3875.4333333333325</v>
      </c>
      <c r="K356" s="280">
        <v>3747</v>
      </c>
      <c r="L356" s="280">
        <v>3593.55</v>
      </c>
      <c r="M356" s="280">
        <v>14.33362</v>
      </c>
      <c r="N356" s="1"/>
      <c r="O356" s="1"/>
    </row>
    <row r="357" spans="1:15" ht="12.75" customHeight="1">
      <c r="A357" s="30">
        <v>347</v>
      </c>
      <c r="B357" s="290" t="s">
        <v>173</v>
      </c>
      <c r="C357" s="280">
        <v>227.9</v>
      </c>
      <c r="D357" s="281">
        <v>228.15</v>
      </c>
      <c r="E357" s="281">
        <v>226.4</v>
      </c>
      <c r="F357" s="281">
        <v>224.9</v>
      </c>
      <c r="G357" s="281">
        <v>223.15</v>
      </c>
      <c r="H357" s="281">
        <v>229.65</v>
      </c>
      <c r="I357" s="281">
        <v>231.4</v>
      </c>
      <c r="J357" s="281">
        <v>232.9</v>
      </c>
      <c r="K357" s="280">
        <v>229.9</v>
      </c>
      <c r="L357" s="280">
        <v>226.65</v>
      </c>
      <c r="M357" s="280">
        <v>10.88583</v>
      </c>
      <c r="N357" s="1"/>
      <c r="O357" s="1"/>
    </row>
    <row r="358" spans="1:15" ht="12.75" customHeight="1">
      <c r="A358" s="30">
        <v>348</v>
      </c>
      <c r="B358" s="290" t="s">
        <v>175</v>
      </c>
      <c r="C358" s="280">
        <v>4194.2</v>
      </c>
      <c r="D358" s="281">
        <v>4200.6166666666659</v>
      </c>
      <c r="E358" s="281">
        <v>4163.5833333333321</v>
      </c>
      <c r="F358" s="281">
        <v>4132.9666666666662</v>
      </c>
      <c r="G358" s="281">
        <v>4095.9333333333325</v>
      </c>
      <c r="H358" s="281">
        <v>4231.2333333333318</v>
      </c>
      <c r="I358" s="281">
        <v>4268.2666666666664</v>
      </c>
      <c r="J358" s="281">
        <v>4298.8833333333314</v>
      </c>
      <c r="K358" s="280">
        <v>4237.6499999999996</v>
      </c>
      <c r="L358" s="280">
        <v>4170</v>
      </c>
      <c r="M358" s="280">
        <v>6.5269999999999995E-2</v>
      </c>
      <c r="N358" s="1"/>
      <c r="O358" s="1"/>
    </row>
    <row r="359" spans="1:15" ht="12.75" customHeight="1">
      <c r="A359" s="30">
        <v>349</v>
      </c>
      <c r="B359" s="290" t="s">
        <v>451</v>
      </c>
      <c r="C359" s="280">
        <v>1243.7</v>
      </c>
      <c r="D359" s="281">
        <v>1232.5999999999999</v>
      </c>
      <c r="E359" s="281">
        <v>1216.1999999999998</v>
      </c>
      <c r="F359" s="281">
        <v>1188.6999999999998</v>
      </c>
      <c r="G359" s="281">
        <v>1172.2999999999997</v>
      </c>
      <c r="H359" s="281">
        <v>1260.0999999999999</v>
      </c>
      <c r="I359" s="281">
        <v>1276.5</v>
      </c>
      <c r="J359" s="281">
        <v>1304</v>
      </c>
      <c r="K359" s="280">
        <v>1249</v>
      </c>
      <c r="L359" s="280">
        <v>1205.0999999999999</v>
      </c>
      <c r="M359" s="280">
        <v>1.6032599999999999</v>
      </c>
      <c r="N359" s="1"/>
      <c r="O359" s="1"/>
    </row>
    <row r="360" spans="1:15" ht="12.75" customHeight="1">
      <c r="A360" s="30">
        <v>350</v>
      </c>
      <c r="B360" s="290" t="s">
        <v>176</v>
      </c>
      <c r="C360" s="280">
        <v>2357.75</v>
      </c>
      <c r="D360" s="281">
        <v>2360.0499999999997</v>
      </c>
      <c r="E360" s="281">
        <v>2341.8499999999995</v>
      </c>
      <c r="F360" s="281">
        <v>2325.9499999999998</v>
      </c>
      <c r="G360" s="281">
        <v>2307.7499999999995</v>
      </c>
      <c r="H360" s="281">
        <v>2375.9499999999994</v>
      </c>
      <c r="I360" s="281">
        <v>2394.1499999999992</v>
      </c>
      <c r="J360" s="281">
        <v>2410.0499999999993</v>
      </c>
      <c r="K360" s="280">
        <v>2378.25</v>
      </c>
      <c r="L360" s="280">
        <v>2344.15</v>
      </c>
      <c r="M360" s="280">
        <v>2.2097500000000001</v>
      </c>
      <c r="N360" s="1"/>
      <c r="O360" s="1"/>
    </row>
    <row r="361" spans="1:15" ht="12.75" customHeight="1">
      <c r="A361" s="30">
        <v>351</v>
      </c>
      <c r="B361" s="290" t="s">
        <v>172</v>
      </c>
      <c r="C361" s="280">
        <v>1841</v>
      </c>
      <c r="D361" s="281">
        <v>1844.2833333333335</v>
      </c>
      <c r="E361" s="281">
        <v>1811.7166666666672</v>
      </c>
      <c r="F361" s="281">
        <v>1782.4333333333336</v>
      </c>
      <c r="G361" s="281">
        <v>1749.8666666666672</v>
      </c>
      <c r="H361" s="281">
        <v>1873.5666666666671</v>
      </c>
      <c r="I361" s="281">
        <v>1906.1333333333332</v>
      </c>
      <c r="J361" s="281">
        <v>1935.416666666667</v>
      </c>
      <c r="K361" s="280">
        <v>1876.85</v>
      </c>
      <c r="L361" s="280">
        <v>1815</v>
      </c>
      <c r="M361" s="280">
        <v>9.7534899999999993</v>
      </c>
      <c r="N361" s="1"/>
      <c r="O361" s="1"/>
    </row>
    <row r="362" spans="1:15" ht="12.75" customHeight="1">
      <c r="A362" s="30">
        <v>352</v>
      </c>
      <c r="B362" s="290" t="s">
        <v>452</v>
      </c>
      <c r="C362" s="280">
        <v>779.85</v>
      </c>
      <c r="D362" s="281">
        <v>777.26666666666677</v>
      </c>
      <c r="E362" s="281">
        <v>769.58333333333348</v>
      </c>
      <c r="F362" s="281">
        <v>759.31666666666672</v>
      </c>
      <c r="G362" s="281">
        <v>751.63333333333344</v>
      </c>
      <c r="H362" s="281">
        <v>787.53333333333353</v>
      </c>
      <c r="I362" s="281">
        <v>795.2166666666667</v>
      </c>
      <c r="J362" s="281">
        <v>805.48333333333358</v>
      </c>
      <c r="K362" s="280">
        <v>784.95</v>
      </c>
      <c r="L362" s="280">
        <v>767</v>
      </c>
      <c r="M362" s="280">
        <v>0.16775999999999999</v>
      </c>
      <c r="N362" s="1"/>
      <c r="O362" s="1"/>
    </row>
    <row r="363" spans="1:15" ht="12.75" customHeight="1">
      <c r="A363" s="30">
        <v>353</v>
      </c>
      <c r="B363" s="290" t="s">
        <v>270</v>
      </c>
      <c r="C363" s="280">
        <v>2210.9</v>
      </c>
      <c r="D363" s="281">
        <v>2218.9666666666667</v>
      </c>
      <c r="E363" s="281">
        <v>2189.9333333333334</v>
      </c>
      <c r="F363" s="281">
        <v>2168.9666666666667</v>
      </c>
      <c r="G363" s="281">
        <v>2139.9333333333334</v>
      </c>
      <c r="H363" s="281">
        <v>2239.9333333333334</v>
      </c>
      <c r="I363" s="281">
        <v>2268.9666666666672</v>
      </c>
      <c r="J363" s="281">
        <v>2289.9333333333334</v>
      </c>
      <c r="K363" s="280">
        <v>2248</v>
      </c>
      <c r="L363" s="280">
        <v>2198</v>
      </c>
      <c r="M363" s="280">
        <v>2.57552</v>
      </c>
      <c r="N363" s="1"/>
      <c r="O363" s="1"/>
    </row>
    <row r="364" spans="1:15" ht="12.75" customHeight="1">
      <c r="A364" s="30">
        <v>354</v>
      </c>
      <c r="B364" s="290" t="s">
        <v>453</v>
      </c>
      <c r="C364" s="280">
        <v>2367.5</v>
      </c>
      <c r="D364" s="281">
        <v>2336.5333333333333</v>
      </c>
      <c r="E364" s="281">
        <v>2294.0666666666666</v>
      </c>
      <c r="F364" s="281">
        <v>2220.6333333333332</v>
      </c>
      <c r="G364" s="281">
        <v>2178.1666666666665</v>
      </c>
      <c r="H364" s="281">
        <v>2409.9666666666667</v>
      </c>
      <c r="I364" s="281">
        <v>2452.4333333333329</v>
      </c>
      <c r="J364" s="281">
        <v>2525.8666666666668</v>
      </c>
      <c r="K364" s="280">
        <v>2379</v>
      </c>
      <c r="L364" s="280">
        <v>2263.1</v>
      </c>
      <c r="M364" s="280">
        <v>4.39663</v>
      </c>
      <c r="N364" s="1"/>
      <c r="O364" s="1"/>
    </row>
    <row r="365" spans="1:15" ht="12.75" customHeight="1">
      <c r="A365" s="30">
        <v>355</v>
      </c>
      <c r="B365" s="290" t="s">
        <v>810</v>
      </c>
      <c r="C365" s="280">
        <v>269.85000000000002</v>
      </c>
      <c r="D365" s="281">
        <v>269.61666666666662</v>
      </c>
      <c r="E365" s="281">
        <v>266.53333333333325</v>
      </c>
      <c r="F365" s="281">
        <v>263.21666666666664</v>
      </c>
      <c r="G365" s="281">
        <v>260.13333333333327</v>
      </c>
      <c r="H365" s="281">
        <v>272.93333333333322</v>
      </c>
      <c r="I365" s="281">
        <v>276.01666666666659</v>
      </c>
      <c r="J365" s="281">
        <v>279.3333333333332</v>
      </c>
      <c r="K365" s="280">
        <v>272.7</v>
      </c>
      <c r="L365" s="280">
        <v>266.3</v>
      </c>
      <c r="M365" s="280">
        <v>22.59806</v>
      </c>
      <c r="N365" s="1"/>
      <c r="O365" s="1"/>
    </row>
    <row r="366" spans="1:15" ht="12.75" customHeight="1">
      <c r="A366" s="30">
        <v>356</v>
      </c>
      <c r="B366" s="290" t="s">
        <v>174</v>
      </c>
      <c r="C366" s="280">
        <v>111.3</v>
      </c>
      <c r="D366" s="281">
        <v>111.61666666666667</v>
      </c>
      <c r="E366" s="281">
        <v>110.78333333333335</v>
      </c>
      <c r="F366" s="281">
        <v>110.26666666666667</v>
      </c>
      <c r="G366" s="281">
        <v>109.43333333333334</v>
      </c>
      <c r="H366" s="281">
        <v>112.13333333333335</v>
      </c>
      <c r="I366" s="281">
        <v>112.96666666666667</v>
      </c>
      <c r="J366" s="281">
        <v>113.48333333333336</v>
      </c>
      <c r="K366" s="280">
        <v>112.45</v>
      </c>
      <c r="L366" s="280">
        <v>111.1</v>
      </c>
      <c r="M366" s="280">
        <v>17.00122</v>
      </c>
      <c r="N366" s="1"/>
      <c r="O366" s="1"/>
    </row>
    <row r="367" spans="1:15" ht="12.75" customHeight="1">
      <c r="A367" s="30">
        <v>357</v>
      </c>
      <c r="B367" s="290" t="s">
        <v>179</v>
      </c>
      <c r="C367" s="280">
        <v>210</v>
      </c>
      <c r="D367" s="281">
        <v>211.15</v>
      </c>
      <c r="E367" s="281">
        <v>208.35000000000002</v>
      </c>
      <c r="F367" s="281">
        <v>206.70000000000002</v>
      </c>
      <c r="G367" s="281">
        <v>203.90000000000003</v>
      </c>
      <c r="H367" s="281">
        <v>212.8</v>
      </c>
      <c r="I367" s="281">
        <v>215.60000000000002</v>
      </c>
      <c r="J367" s="281">
        <v>217.25</v>
      </c>
      <c r="K367" s="280">
        <v>213.95</v>
      </c>
      <c r="L367" s="280">
        <v>209.5</v>
      </c>
      <c r="M367" s="280">
        <v>69.541499999999999</v>
      </c>
      <c r="N367" s="1"/>
      <c r="O367" s="1"/>
    </row>
    <row r="368" spans="1:15" ht="12.75" customHeight="1">
      <c r="A368" s="30">
        <v>358</v>
      </c>
      <c r="B368" s="290" t="s">
        <v>811</v>
      </c>
      <c r="C368" s="280">
        <v>383.4</v>
      </c>
      <c r="D368" s="281">
        <v>384.45</v>
      </c>
      <c r="E368" s="281">
        <v>380.84999999999997</v>
      </c>
      <c r="F368" s="281">
        <v>378.29999999999995</v>
      </c>
      <c r="G368" s="281">
        <v>374.69999999999993</v>
      </c>
      <c r="H368" s="281">
        <v>387</v>
      </c>
      <c r="I368" s="281">
        <v>390.6</v>
      </c>
      <c r="J368" s="281">
        <v>393.15000000000003</v>
      </c>
      <c r="K368" s="280">
        <v>388.05</v>
      </c>
      <c r="L368" s="280">
        <v>381.9</v>
      </c>
      <c r="M368" s="280">
        <v>2.2784499999999999</v>
      </c>
      <c r="N368" s="1"/>
      <c r="O368" s="1"/>
    </row>
    <row r="369" spans="1:15" ht="12.75" customHeight="1">
      <c r="A369" s="30">
        <v>359</v>
      </c>
      <c r="B369" s="290" t="s">
        <v>271</v>
      </c>
      <c r="C369" s="280">
        <v>445.7</v>
      </c>
      <c r="D369" s="281">
        <v>450.01666666666665</v>
      </c>
      <c r="E369" s="281">
        <v>437.43333333333328</v>
      </c>
      <c r="F369" s="281">
        <v>429.16666666666663</v>
      </c>
      <c r="G369" s="281">
        <v>416.58333333333326</v>
      </c>
      <c r="H369" s="281">
        <v>458.2833333333333</v>
      </c>
      <c r="I369" s="281">
        <v>470.86666666666667</v>
      </c>
      <c r="J369" s="281">
        <v>479.13333333333333</v>
      </c>
      <c r="K369" s="280">
        <v>462.6</v>
      </c>
      <c r="L369" s="280">
        <v>441.75</v>
      </c>
      <c r="M369" s="280">
        <v>2.8580100000000002</v>
      </c>
      <c r="N369" s="1"/>
      <c r="O369" s="1"/>
    </row>
    <row r="370" spans="1:15" ht="12.75" customHeight="1">
      <c r="A370" s="30">
        <v>360</v>
      </c>
      <c r="B370" s="290" t="s">
        <v>454</v>
      </c>
      <c r="C370" s="280">
        <v>595</v>
      </c>
      <c r="D370" s="281">
        <v>601.66666666666663</v>
      </c>
      <c r="E370" s="281">
        <v>587.33333333333326</v>
      </c>
      <c r="F370" s="281">
        <v>579.66666666666663</v>
      </c>
      <c r="G370" s="281">
        <v>565.33333333333326</v>
      </c>
      <c r="H370" s="281">
        <v>609.33333333333326</v>
      </c>
      <c r="I370" s="281">
        <v>623.66666666666652</v>
      </c>
      <c r="J370" s="281">
        <v>631.33333333333326</v>
      </c>
      <c r="K370" s="280">
        <v>616</v>
      </c>
      <c r="L370" s="280">
        <v>594</v>
      </c>
      <c r="M370" s="280">
        <v>2.1014200000000001</v>
      </c>
      <c r="N370" s="1"/>
      <c r="O370" s="1"/>
    </row>
    <row r="371" spans="1:15" ht="12.75" customHeight="1">
      <c r="A371" s="30">
        <v>361</v>
      </c>
      <c r="B371" s="290" t="s">
        <v>455</v>
      </c>
      <c r="C371" s="280">
        <v>114.7</v>
      </c>
      <c r="D371" s="281">
        <v>114.26666666666667</v>
      </c>
      <c r="E371" s="281">
        <v>113.13333333333333</v>
      </c>
      <c r="F371" s="281">
        <v>111.56666666666666</v>
      </c>
      <c r="G371" s="281">
        <v>110.43333333333332</v>
      </c>
      <c r="H371" s="281">
        <v>115.83333333333333</v>
      </c>
      <c r="I371" s="281">
        <v>116.96666666666668</v>
      </c>
      <c r="J371" s="281">
        <v>118.53333333333333</v>
      </c>
      <c r="K371" s="280">
        <v>115.4</v>
      </c>
      <c r="L371" s="280">
        <v>112.7</v>
      </c>
      <c r="M371" s="280">
        <v>6.0190400000000004</v>
      </c>
      <c r="N371" s="1"/>
      <c r="O371" s="1"/>
    </row>
    <row r="372" spans="1:15" ht="12.75" customHeight="1">
      <c r="A372" s="30">
        <v>362</v>
      </c>
      <c r="B372" s="290" t="s">
        <v>872</v>
      </c>
      <c r="C372" s="280">
        <v>1207.8</v>
      </c>
      <c r="D372" s="281">
        <v>1201.6499999999999</v>
      </c>
      <c r="E372" s="281">
        <v>1177.3999999999996</v>
      </c>
      <c r="F372" s="281">
        <v>1146.9999999999998</v>
      </c>
      <c r="G372" s="281">
        <v>1122.7499999999995</v>
      </c>
      <c r="H372" s="281">
        <v>1232.0499999999997</v>
      </c>
      <c r="I372" s="281">
        <v>1256.3000000000002</v>
      </c>
      <c r="J372" s="281">
        <v>1286.6999999999998</v>
      </c>
      <c r="K372" s="280">
        <v>1225.9000000000001</v>
      </c>
      <c r="L372" s="280">
        <v>1171.25</v>
      </c>
      <c r="M372" s="280">
        <v>0.30592000000000003</v>
      </c>
      <c r="N372" s="1"/>
      <c r="O372" s="1"/>
    </row>
    <row r="373" spans="1:15" ht="12.75" customHeight="1">
      <c r="A373" s="30">
        <v>363</v>
      </c>
      <c r="B373" s="290" t="s">
        <v>456</v>
      </c>
      <c r="C373" s="280">
        <v>4419.6499999999996</v>
      </c>
      <c r="D373" s="281">
        <v>4412.2333333333336</v>
      </c>
      <c r="E373" s="281">
        <v>4389.4666666666672</v>
      </c>
      <c r="F373" s="281">
        <v>4359.2833333333338</v>
      </c>
      <c r="G373" s="281">
        <v>4336.5166666666673</v>
      </c>
      <c r="H373" s="281">
        <v>4442.416666666667</v>
      </c>
      <c r="I373" s="281">
        <v>4465.1833333333334</v>
      </c>
      <c r="J373" s="281">
        <v>4495.3666666666668</v>
      </c>
      <c r="K373" s="280">
        <v>4435</v>
      </c>
      <c r="L373" s="280">
        <v>4382.05</v>
      </c>
      <c r="M373" s="280">
        <v>3.0169999999999999E-2</v>
      </c>
      <c r="N373" s="1"/>
      <c r="O373" s="1"/>
    </row>
    <row r="374" spans="1:15" ht="12.75" customHeight="1">
      <c r="A374" s="30">
        <v>364</v>
      </c>
      <c r="B374" s="290" t="s">
        <v>272</v>
      </c>
      <c r="C374" s="280">
        <v>14194.3</v>
      </c>
      <c r="D374" s="281">
        <v>14137.1</v>
      </c>
      <c r="E374" s="281">
        <v>14058.2</v>
      </c>
      <c r="F374" s="281">
        <v>13922.1</v>
      </c>
      <c r="G374" s="281">
        <v>13843.2</v>
      </c>
      <c r="H374" s="281">
        <v>14273.2</v>
      </c>
      <c r="I374" s="281">
        <v>14352.099999999999</v>
      </c>
      <c r="J374" s="281">
        <v>14488.2</v>
      </c>
      <c r="K374" s="280">
        <v>14216</v>
      </c>
      <c r="L374" s="280">
        <v>14001</v>
      </c>
      <c r="M374" s="280">
        <v>0.12435</v>
      </c>
      <c r="N374" s="1"/>
      <c r="O374" s="1"/>
    </row>
    <row r="375" spans="1:15" ht="12.75" customHeight="1">
      <c r="A375" s="30">
        <v>365</v>
      </c>
      <c r="B375" s="290" t="s">
        <v>178</v>
      </c>
      <c r="C375" s="280">
        <v>31.8</v>
      </c>
      <c r="D375" s="281">
        <v>31.916666666666668</v>
      </c>
      <c r="E375" s="281">
        <v>31.583333333333336</v>
      </c>
      <c r="F375" s="281">
        <v>31.366666666666667</v>
      </c>
      <c r="G375" s="281">
        <v>31.033333333333335</v>
      </c>
      <c r="H375" s="281">
        <v>32.13333333333334</v>
      </c>
      <c r="I375" s="281">
        <v>32.466666666666669</v>
      </c>
      <c r="J375" s="281">
        <v>32.683333333333337</v>
      </c>
      <c r="K375" s="280">
        <v>32.25</v>
      </c>
      <c r="L375" s="280">
        <v>31.7</v>
      </c>
      <c r="M375" s="280">
        <v>202.72479999999999</v>
      </c>
      <c r="N375" s="1"/>
      <c r="O375" s="1"/>
    </row>
    <row r="376" spans="1:15" ht="12.75" customHeight="1">
      <c r="A376" s="30">
        <v>366</v>
      </c>
      <c r="B376" s="290" t="s">
        <v>457</v>
      </c>
      <c r="C376" s="280">
        <v>583.9</v>
      </c>
      <c r="D376" s="281">
        <v>587.38333333333333</v>
      </c>
      <c r="E376" s="281">
        <v>579.4666666666667</v>
      </c>
      <c r="F376" s="281">
        <v>575.03333333333342</v>
      </c>
      <c r="G376" s="281">
        <v>567.11666666666679</v>
      </c>
      <c r="H376" s="281">
        <v>591.81666666666661</v>
      </c>
      <c r="I376" s="281">
        <v>599.73333333333335</v>
      </c>
      <c r="J376" s="281">
        <v>604.16666666666652</v>
      </c>
      <c r="K376" s="280">
        <v>595.29999999999995</v>
      </c>
      <c r="L376" s="280">
        <v>582.95000000000005</v>
      </c>
      <c r="M376" s="280">
        <v>0.61819000000000002</v>
      </c>
      <c r="N376" s="1"/>
      <c r="O376" s="1"/>
    </row>
    <row r="377" spans="1:15" ht="12.75" customHeight="1">
      <c r="A377" s="30">
        <v>367</v>
      </c>
      <c r="B377" s="290" t="s">
        <v>183</v>
      </c>
      <c r="C377" s="280">
        <v>92.2</v>
      </c>
      <c r="D377" s="281">
        <v>92.333333333333329</v>
      </c>
      <c r="E377" s="281">
        <v>89.266666666666652</v>
      </c>
      <c r="F377" s="281">
        <v>86.333333333333329</v>
      </c>
      <c r="G377" s="281">
        <v>83.266666666666652</v>
      </c>
      <c r="H377" s="281">
        <v>95.266666666666652</v>
      </c>
      <c r="I377" s="281">
        <v>98.333333333333343</v>
      </c>
      <c r="J377" s="281">
        <v>101.26666666666665</v>
      </c>
      <c r="K377" s="280">
        <v>95.4</v>
      </c>
      <c r="L377" s="280">
        <v>89.4</v>
      </c>
      <c r="M377" s="280">
        <v>444.85012999999998</v>
      </c>
      <c r="N377" s="1"/>
      <c r="O377" s="1"/>
    </row>
    <row r="378" spans="1:15" ht="12.75" customHeight="1">
      <c r="A378" s="30">
        <v>368</v>
      </c>
      <c r="B378" s="290" t="s">
        <v>184</v>
      </c>
      <c r="C378" s="280">
        <v>126.15</v>
      </c>
      <c r="D378" s="281">
        <v>126.14999999999999</v>
      </c>
      <c r="E378" s="281">
        <v>125.74999999999999</v>
      </c>
      <c r="F378" s="281">
        <v>125.35</v>
      </c>
      <c r="G378" s="281">
        <v>124.94999999999999</v>
      </c>
      <c r="H378" s="281">
        <v>126.54999999999998</v>
      </c>
      <c r="I378" s="281">
        <v>126.94999999999999</v>
      </c>
      <c r="J378" s="281">
        <v>127.34999999999998</v>
      </c>
      <c r="K378" s="280">
        <v>126.55</v>
      </c>
      <c r="L378" s="280">
        <v>125.75</v>
      </c>
      <c r="M378" s="280">
        <v>21.685639999999999</v>
      </c>
      <c r="N378" s="1"/>
      <c r="O378" s="1"/>
    </row>
    <row r="379" spans="1:15" ht="12.75" customHeight="1">
      <c r="A379" s="30">
        <v>369</v>
      </c>
      <c r="B379" s="290" t="s">
        <v>813</v>
      </c>
      <c r="C379" s="280">
        <v>534.20000000000005</v>
      </c>
      <c r="D379" s="281">
        <v>509.3</v>
      </c>
      <c r="E379" s="281">
        <v>480.6</v>
      </c>
      <c r="F379" s="281">
        <v>427</v>
      </c>
      <c r="G379" s="281">
        <v>398.3</v>
      </c>
      <c r="H379" s="281">
        <v>562.90000000000009</v>
      </c>
      <c r="I379" s="281">
        <v>591.59999999999991</v>
      </c>
      <c r="J379" s="281">
        <v>645.20000000000005</v>
      </c>
      <c r="K379" s="280">
        <v>538</v>
      </c>
      <c r="L379" s="280">
        <v>455.7</v>
      </c>
      <c r="M379" s="280">
        <v>2.3421500000000002</v>
      </c>
      <c r="N379" s="1"/>
      <c r="O379" s="1"/>
    </row>
    <row r="380" spans="1:15" ht="12.75" customHeight="1">
      <c r="A380" s="30">
        <v>370</v>
      </c>
      <c r="B380" s="290" t="s">
        <v>458</v>
      </c>
      <c r="C380" s="280">
        <v>255.15</v>
      </c>
      <c r="D380" s="281">
        <v>252.9</v>
      </c>
      <c r="E380" s="281">
        <v>248.8</v>
      </c>
      <c r="F380" s="281">
        <v>242.45000000000002</v>
      </c>
      <c r="G380" s="281">
        <v>238.35000000000002</v>
      </c>
      <c r="H380" s="281">
        <v>259.25</v>
      </c>
      <c r="I380" s="281">
        <v>263.34999999999997</v>
      </c>
      <c r="J380" s="281">
        <v>269.7</v>
      </c>
      <c r="K380" s="280">
        <v>257</v>
      </c>
      <c r="L380" s="280">
        <v>246.55</v>
      </c>
      <c r="M380" s="280">
        <v>1.9960599999999999</v>
      </c>
      <c r="N380" s="1"/>
      <c r="O380" s="1"/>
    </row>
    <row r="381" spans="1:15" ht="12.75" customHeight="1">
      <c r="A381" s="30">
        <v>371</v>
      </c>
      <c r="B381" s="290" t="s">
        <v>459</v>
      </c>
      <c r="C381" s="280">
        <v>943.45</v>
      </c>
      <c r="D381" s="281">
        <v>941.43333333333339</v>
      </c>
      <c r="E381" s="281">
        <v>934.46666666666681</v>
      </c>
      <c r="F381" s="281">
        <v>925.48333333333346</v>
      </c>
      <c r="G381" s="281">
        <v>918.51666666666688</v>
      </c>
      <c r="H381" s="281">
        <v>950.41666666666674</v>
      </c>
      <c r="I381" s="281">
        <v>957.38333333333344</v>
      </c>
      <c r="J381" s="281">
        <v>966.36666666666667</v>
      </c>
      <c r="K381" s="280">
        <v>948.4</v>
      </c>
      <c r="L381" s="280">
        <v>932.45</v>
      </c>
      <c r="M381" s="280">
        <v>0.88153999999999999</v>
      </c>
      <c r="N381" s="1"/>
      <c r="O381" s="1"/>
    </row>
    <row r="382" spans="1:15" ht="12.75" customHeight="1">
      <c r="A382" s="30">
        <v>372</v>
      </c>
      <c r="B382" s="290" t="s">
        <v>460</v>
      </c>
      <c r="C382" s="280">
        <v>30.95</v>
      </c>
      <c r="D382" s="281">
        <v>31.083333333333332</v>
      </c>
      <c r="E382" s="281">
        <v>30.766666666666666</v>
      </c>
      <c r="F382" s="281">
        <v>30.583333333333332</v>
      </c>
      <c r="G382" s="281">
        <v>30.266666666666666</v>
      </c>
      <c r="H382" s="281">
        <v>31.266666666666666</v>
      </c>
      <c r="I382" s="281">
        <v>31.583333333333336</v>
      </c>
      <c r="J382" s="281">
        <v>31.766666666666666</v>
      </c>
      <c r="K382" s="280">
        <v>31.4</v>
      </c>
      <c r="L382" s="280">
        <v>30.9</v>
      </c>
      <c r="M382" s="280">
        <v>15.440440000000001</v>
      </c>
      <c r="N382" s="1"/>
      <c r="O382" s="1"/>
    </row>
    <row r="383" spans="1:15" ht="12.75" customHeight="1">
      <c r="A383" s="30">
        <v>373</v>
      </c>
      <c r="B383" s="290" t="s">
        <v>812</v>
      </c>
      <c r="C383" s="280">
        <v>96.9</v>
      </c>
      <c r="D383" s="281">
        <v>97.05</v>
      </c>
      <c r="E383" s="281">
        <v>96.05</v>
      </c>
      <c r="F383" s="281">
        <v>95.2</v>
      </c>
      <c r="G383" s="281">
        <v>94.2</v>
      </c>
      <c r="H383" s="281">
        <v>97.899999999999991</v>
      </c>
      <c r="I383" s="281">
        <v>98.899999999999991</v>
      </c>
      <c r="J383" s="281">
        <v>99.749999999999986</v>
      </c>
      <c r="K383" s="280">
        <v>98.05</v>
      </c>
      <c r="L383" s="280">
        <v>96.2</v>
      </c>
      <c r="M383" s="280">
        <v>1.8774900000000001</v>
      </c>
      <c r="N383" s="1"/>
      <c r="O383" s="1"/>
    </row>
    <row r="384" spans="1:15" ht="12.75" customHeight="1">
      <c r="A384" s="30">
        <v>374</v>
      </c>
      <c r="B384" s="290" t="s">
        <v>461</v>
      </c>
      <c r="C384" s="280">
        <v>161.6</v>
      </c>
      <c r="D384" s="281">
        <v>160.36666666666665</v>
      </c>
      <c r="E384" s="281">
        <v>156.0333333333333</v>
      </c>
      <c r="F384" s="281">
        <v>150.46666666666667</v>
      </c>
      <c r="G384" s="281">
        <v>146.13333333333333</v>
      </c>
      <c r="H384" s="281">
        <v>165.93333333333328</v>
      </c>
      <c r="I384" s="281">
        <v>170.26666666666659</v>
      </c>
      <c r="J384" s="281">
        <v>175.83333333333326</v>
      </c>
      <c r="K384" s="280">
        <v>164.7</v>
      </c>
      <c r="L384" s="280">
        <v>154.80000000000001</v>
      </c>
      <c r="M384" s="280">
        <v>69.127529999999993</v>
      </c>
      <c r="N384" s="1"/>
      <c r="O384" s="1"/>
    </row>
    <row r="385" spans="1:15" ht="12.75" customHeight="1">
      <c r="A385" s="30">
        <v>375</v>
      </c>
      <c r="B385" s="290" t="s">
        <v>462</v>
      </c>
      <c r="C385" s="280">
        <v>582.75</v>
      </c>
      <c r="D385" s="281">
        <v>583.16666666666663</v>
      </c>
      <c r="E385" s="281">
        <v>579.88333333333321</v>
      </c>
      <c r="F385" s="281">
        <v>577.01666666666654</v>
      </c>
      <c r="G385" s="281">
        <v>573.73333333333312</v>
      </c>
      <c r="H385" s="281">
        <v>586.0333333333333</v>
      </c>
      <c r="I385" s="281">
        <v>589.31666666666683</v>
      </c>
      <c r="J385" s="281">
        <v>592.18333333333339</v>
      </c>
      <c r="K385" s="280">
        <v>586.45000000000005</v>
      </c>
      <c r="L385" s="280">
        <v>580.29999999999995</v>
      </c>
      <c r="M385" s="280">
        <v>0.3705</v>
      </c>
      <c r="N385" s="1"/>
      <c r="O385" s="1"/>
    </row>
    <row r="386" spans="1:15" ht="12.75" customHeight="1">
      <c r="A386" s="30">
        <v>376</v>
      </c>
      <c r="B386" s="290" t="s">
        <v>463</v>
      </c>
      <c r="C386" s="280">
        <v>215.55</v>
      </c>
      <c r="D386" s="281">
        <v>215.73333333333335</v>
      </c>
      <c r="E386" s="281">
        <v>214.06666666666669</v>
      </c>
      <c r="F386" s="281">
        <v>212.58333333333334</v>
      </c>
      <c r="G386" s="281">
        <v>210.91666666666669</v>
      </c>
      <c r="H386" s="281">
        <v>217.2166666666667</v>
      </c>
      <c r="I386" s="281">
        <v>218.88333333333333</v>
      </c>
      <c r="J386" s="281">
        <v>220.3666666666667</v>
      </c>
      <c r="K386" s="280">
        <v>217.4</v>
      </c>
      <c r="L386" s="280">
        <v>214.25</v>
      </c>
      <c r="M386" s="280">
        <v>4.4206099999999999</v>
      </c>
      <c r="N386" s="1"/>
      <c r="O386" s="1"/>
    </row>
    <row r="387" spans="1:15" ht="12.75" customHeight="1">
      <c r="A387" s="30">
        <v>377</v>
      </c>
      <c r="B387" s="290" t="s">
        <v>464</v>
      </c>
      <c r="C387" s="280">
        <v>87.1</v>
      </c>
      <c r="D387" s="281">
        <v>87.216666666666654</v>
      </c>
      <c r="E387" s="281">
        <v>85.983333333333306</v>
      </c>
      <c r="F387" s="281">
        <v>84.866666666666646</v>
      </c>
      <c r="G387" s="281">
        <v>83.633333333333297</v>
      </c>
      <c r="H387" s="281">
        <v>88.333333333333314</v>
      </c>
      <c r="I387" s="281">
        <v>89.566666666666663</v>
      </c>
      <c r="J387" s="281">
        <v>90.683333333333323</v>
      </c>
      <c r="K387" s="280">
        <v>88.45</v>
      </c>
      <c r="L387" s="280">
        <v>86.1</v>
      </c>
      <c r="M387" s="280">
        <v>54.119129999999998</v>
      </c>
      <c r="N387" s="1"/>
      <c r="O387" s="1"/>
    </row>
    <row r="388" spans="1:15" ht="12.75" customHeight="1">
      <c r="A388" s="30">
        <v>378</v>
      </c>
      <c r="B388" s="290" t="s">
        <v>465</v>
      </c>
      <c r="C388" s="280">
        <v>1640.85</v>
      </c>
      <c r="D388" s="281">
        <v>1661.1666666666667</v>
      </c>
      <c r="E388" s="281">
        <v>1602.3333333333335</v>
      </c>
      <c r="F388" s="281">
        <v>1563.8166666666668</v>
      </c>
      <c r="G388" s="281">
        <v>1504.9833333333336</v>
      </c>
      <c r="H388" s="281">
        <v>1699.6833333333334</v>
      </c>
      <c r="I388" s="281">
        <v>1758.5166666666669</v>
      </c>
      <c r="J388" s="281">
        <v>1797.0333333333333</v>
      </c>
      <c r="K388" s="280">
        <v>1720</v>
      </c>
      <c r="L388" s="280">
        <v>1622.65</v>
      </c>
      <c r="M388" s="280">
        <v>0.54179999999999995</v>
      </c>
      <c r="N388" s="1"/>
      <c r="O388" s="1"/>
    </row>
    <row r="389" spans="1:15" ht="12.75" customHeight="1">
      <c r="A389" s="30">
        <v>379</v>
      </c>
      <c r="B389" s="290" t="s">
        <v>873</v>
      </c>
      <c r="C389" s="280">
        <v>43.4</v>
      </c>
      <c r="D389" s="281">
        <v>43.566666666666663</v>
      </c>
      <c r="E389" s="281">
        <v>42.833333333333329</v>
      </c>
      <c r="F389" s="281">
        <v>42.266666666666666</v>
      </c>
      <c r="G389" s="281">
        <v>41.533333333333331</v>
      </c>
      <c r="H389" s="281">
        <v>44.133333333333326</v>
      </c>
      <c r="I389" s="281">
        <v>44.86666666666666</v>
      </c>
      <c r="J389" s="281">
        <v>45.433333333333323</v>
      </c>
      <c r="K389" s="280">
        <v>44.3</v>
      </c>
      <c r="L389" s="280">
        <v>43</v>
      </c>
      <c r="M389" s="280">
        <v>5.3260199999999998</v>
      </c>
      <c r="N389" s="1"/>
      <c r="O389" s="1"/>
    </row>
    <row r="390" spans="1:15" ht="12.75" customHeight="1">
      <c r="A390" s="30">
        <v>380</v>
      </c>
      <c r="B390" s="290" t="s">
        <v>466</v>
      </c>
      <c r="C390" s="280">
        <v>120.5</v>
      </c>
      <c r="D390" s="281">
        <v>120.96666666666665</v>
      </c>
      <c r="E390" s="281">
        <v>119.58333333333331</v>
      </c>
      <c r="F390" s="281">
        <v>118.66666666666666</v>
      </c>
      <c r="G390" s="281">
        <v>117.28333333333332</v>
      </c>
      <c r="H390" s="281">
        <v>121.88333333333331</v>
      </c>
      <c r="I390" s="281">
        <v>123.26666666666667</v>
      </c>
      <c r="J390" s="281">
        <v>124.18333333333331</v>
      </c>
      <c r="K390" s="280">
        <v>122.35</v>
      </c>
      <c r="L390" s="280">
        <v>120.05</v>
      </c>
      <c r="M390" s="280">
        <v>15.463509999999999</v>
      </c>
      <c r="N390" s="1"/>
      <c r="O390" s="1"/>
    </row>
    <row r="391" spans="1:15" ht="12.75" customHeight="1">
      <c r="A391" s="30">
        <v>381</v>
      </c>
      <c r="B391" s="290" t="s">
        <v>467</v>
      </c>
      <c r="C391" s="280">
        <v>1007.95</v>
      </c>
      <c r="D391" s="281">
        <v>1011.15</v>
      </c>
      <c r="E391" s="281">
        <v>985.3</v>
      </c>
      <c r="F391" s="281">
        <v>962.65</v>
      </c>
      <c r="G391" s="281">
        <v>936.8</v>
      </c>
      <c r="H391" s="281">
        <v>1033.8</v>
      </c>
      <c r="I391" s="281">
        <v>1059.6500000000001</v>
      </c>
      <c r="J391" s="281">
        <v>1082.3</v>
      </c>
      <c r="K391" s="280">
        <v>1037</v>
      </c>
      <c r="L391" s="280">
        <v>988.5</v>
      </c>
      <c r="M391" s="280">
        <v>3.8353100000000002</v>
      </c>
      <c r="N391" s="1"/>
      <c r="O391" s="1"/>
    </row>
    <row r="392" spans="1:15" ht="12.75" customHeight="1">
      <c r="A392" s="30">
        <v>382</v>
      </c>
      <c r="B392" s="290" t="s">
        <v>185</v>
      </c>
      <c r="C392" s="280">
        <v>2503.1</v>
      </c>
      <c r="D392" s="281">
        <v>2504.7999999999997</v>
      </c>
      <c r="E392" s="281">
        <v>2493.2999999999993</v>
      </c>
      <c r="F392" s="281">
        <v>2483.4999999999995</v>
      </c>
      <c r="G392" s="281">
        <v>2471.9999999999991</v>
      </c>
      <c r="H392" s="281">
        <v>2514.5999999999995</v>
      </c>
      <c r="I392" s="281">
        <v>2526.1000000000004</v>
      </c>
      <c r="J392" s="281">
        <v>2535.8999999999996</v>
      </c>
      <c r="K392" s="280">
        <v>2516.3000000000002</v>
      </c>
      <c r="L392" s="280">
        <v>2495</v>
      </c>
      <c r="M392" s="280">
        <v>50.626510000000003</v>
      </c>
      <c r="N392" s="1"/>
      <c r="O392" s="1"/>
    </row>
    <row r="393" spans="1:15" ht="12.75" customHeight="1">
      <c r="A393" s="30">
        <v>383</v>
      </c>
      <c r="B393" s="290" t="s">
        <v>827</v>
      </c>
      <c r="C393" s="280">
        <v>118.7</v>
      </c>
      <c r="D393" s="281">
        <v>119.7</v>
      </c>
      <c r="E393" s="281">
        <v>117</v>
      </c>
      <c r="F393" s="281">
        <v>115.3</v>
      </c>
      <c r="G393" s="281">
        <v>112.6</v>
      </c>
      <c r="H393" s="281">
        <v>121.4</v>
      </c>
      <c r="I393" s="281">
        <v>124.10000000000002</v>
      </c>
      <c r="J393" s="281">
        <v>125.80000000000001</v>
      </c>
      <c r="K393" s="280">
        <v>122.4</v>
      </c>
      <c r="L393" s="280">
        <v>118</v>
      </c>
      <c r="M393" s="280">
        <v>5.0812900000000001</v>
      </c>
      <c r="N393" s="1"/>
      <c r="O393" s="1"/>
    </row>
    <row r="394" spans="1:15" ht="12.75" customHeight="1">
      <c r="A394" s="30">
        <v>384</v>
      </c>
      <c r="B394" s="290" t="s">
        <v>468</v>
      </c>
      <c r="C394" s="280">
        <v>851.15</v>
      </c>
      <c r="D394" s="281">
        <v>859.0333333333333</v>
      </c>
      <c r="E394" s="281">
        <v>840.21666666666658</v>
      </c>
      <c r="F394" s="281">
        <v>829.2833333333333</v>
      </c>
      <c r="G394" s="281">
        <v>810.46666666666658</v>
      </c>
      <c r="H394" s="281">
        <v>869.96666666666658</v>
      </c>
      <c r="I394" s="281">
        <v>888.78333333333319</v>
      </c>
      <c r="J394" s="281">
        <v>899.71666666666658</v>
      </c>
      <c r="K394" s="280">
        <v>877.85</v>
      </c>
      <c r="L394" s="280">
        <v>848.1</v>
      </c>
      <c r="M394" s="280">
        <v>0.97292999999999996</v>
      </c>
      <c r="N394" s="1"/>
      <c r="O394" s="1"/>
    </row>
    <row r="395" spans="1:15" ht="12.75" customHeight="1">
      <c r="A395" s="30">
        <v>385</v>
      </c>
      <c r="B395" s="290" t="s">
        <v>469</v>
      </c>
      <c r="C395" s="280">
        <v>1355.75</v>
      </c>
      <c r="D395" s="281">
        <v>1360.8333333333333</v>
      </c>
      <c r="E395" s="281">
        <v>1344.9166666666665</v>
      </c>
      <c r="F395" s="281">
        <v>1334.0833333333333</v>
      </c>
      <c r="G395" s="281">
        <v>1318.1666666666665</v>
      </c>
      <c r="H395" s="281">
        <v>1371.6666666666665</v>
      </c>
      <c r="I395" s="281">
        <v>1387.583333333333</v>
      </c>
      <c r="J395" s="281">
        <v>1398.4166666666665</v>
      </c>
      <c r="K395" s="280">
        <v>1376.75</v>
      </c>
      <c r="L395" s="280">
        <v>1350</v>
      </c>
      <c r="M395" s="280">
        <v>0.70086000000000004</v>
      </c>
      <c r="N395" s="1"/>
      <c r="O395" s="1"/>
    </row>
    <row r="396" spans="1:15" ht="12.75" customHeight="1">
      <c r="A396" s="30">
        <v>386</v>
      </c>
      <c r="B396" s="290" t="s">
        <v>273</v>
      </c>
      <c r="C396" s="280">
        <v>878.45</v>
      </c>
      <c r="D396" s="281">
        <v>878.85</v>
      </c>
      <c r="E396" s="281">
        <v>869.75</v>
      </c>
      <c r="F396" s="281">
        <v>861.05</v>
      </c>
      <c r="G396" s="281">
        <v>851.94999999999993</v>
      </c>
      <c r="H396" s="281">
        <v>887.55000000000007</v>
      </c>
      <c r="I396" s="281">
        <v>896.6500000000002</v>
      </c>
      <c r="J396" s="281">
        <v>905.35000000000014</v>
      </c>
      <c r="K396" s="280">
        <v>887.95</v>
      </c>
      <c r="L396" s="280">
        <v>870.15</v>
      </c>
      <c r="M396" s="280">
        <v>9.4418900000000008</v>
      </c>
      <c r="N396" s="1"/>
      <c r="O396" s="1"/>
    </row>
    <row r="397" spans="1:15" ht="12.75" customHeight="1">
      <c r="A397" s="30">
        <v>387</v>
      </c>
      <c r="B397" s="290" t="s">
        <v>187</v>
      </c>
      <c r="C397" s="280">
        <v>1164.95</v>
      </c>
      <c r="D397" s="281">
        <v>1166.5166666666667</v>
      </c>
      <c r="E397" s="281">
        <v>1156.8333333333333</v>
      </c>
      <c r="F397" s="281">
        <v>1148.7166666666667</v>
      </c>
      <c r="G397" s="281">
        <v>1139.0333333333333</v>
      </c>
      <c r="H397" s="281">
        <v>1174.6333333333332</v>
      </c>
      <c r="I397" s="281">
        <v>1184.3166666666666</v>
      </c>
      <c r="J397" s="281">
        <v>1192.4333333333332</v>
      </c>
      <c r="K397" s="280">
        <v>1176.2</v>
      </c>
      <c r="L397" s="280">
        <v>1158.4000000000001</v>
      </c>
      <c r="M397" s="280">
        <v>7.5314800000000002</v>
      </c>
      <c r="N397" s="1"/>
      <c r="O397" s="1"/>
    </row>
    <row r="398" spans="1:15" ht="12.75" customHeight="1">
      <c r="A398" s="30">
        <v>388</v>
      </c>
      <c r="B398" s="290" t="s">
        <v>470</v>
      </c>
      <c r="C398" s="280">
        <v>446</v>
      </c>
      <c r="D398" s="281">
        <v>448.13333333333338</v>
      </c>
      <c r="E398" s="281">
        <v>439.46666666666675</v>
      </c>
      <c r="F398" s="281">
        <v>432.93333333333339</v>
      </c>
      <c r="G398" s="281">
        <v>424.26666666666677</v>
      </c>
      <c r="H398" s="281">
        <v>454.66666666666674</v>
      </c>
      <c r="I398" s="281">
        <v>463.33333333333337</v>
      </c>
      <c r="J398" s="281">
        <v>469.86666666666673</v>
      </c>
      <c r="K398" s="280">
        <v>456.8</v>
      </c>
      <c r="L398" s="280">
        <v>441.6</v>
      </c>
      <c r="M398" s="280">
        <v>1.3629</v>
      </c>
      <c r="N398" s="1"/>
      <c r="O398" s="1"/>
    </row>
    <row r="399" spans="1:15" ht="12.75" customHeight="1">
      <c r="A399" s="30">
        <v>389</v>
      </c>
      <c r="B399" s="290" t="s">
        <v>471</v>
      </c>
      <c r="C399" s="280">
        <v>28.4</v>
      </c>
      <c r="D399" s="281">
        <v>28.349999999999998</v>
      </c>
      <c r="E399" s="281">
        <v>28.199999999999996</v>
      </c>
      <c r="F399" s="281">
        <v>27.999999999999996</v>
      </c>
      <c r="G399" s="281">
        <v>27.849999999999994</v>
      </c>
      <c r="H399" s="281">
        <v>28.549999999999997</v>
      </c>
      <c r="I399" s="281">
        <v>28.699999999999996</v>
      </c>
      <c r="J399" s="281">
        <v>28.9</v>
      </c>
      <c r="K399" s="280">
        <v>28.5</v>
      </c>
      <c r="L399" s="280">
        <v>28.15</v>
      </c>
      <c r="M399" s="280">
        <v>5.5155099999999999</v>
      </c>
      <c r="N399" s="1"/>
      <c r="O399" s="1"/>
    </row>
    <row r="400" spans="1:15" ht="12.75" customHeight="1">
      <c r="A400" s="30">
        <v>390</v>
      </c>
      <c r="B400" s="290" t="s">
        <v>472</v>
      </c>
      <c r="C400" s="280">
        <v>4026.6</v>
      </c>
      <c r="D400" s="281">
        <v>4015.2000000000003</v>
      </c>
      <c r="E400" s="281">
        <v>3971.4000000000005</v>
      </c>
      <c r="F400" s="281">
        <v>3916.2000000000003</v>
      </c>
      <c r="G400" s="281">
        <v>3872.4000000000005</v>
      </c>
      <c r="H400" s="281">
        <v>4070.4000000000005</v>
      </c>
      <c r="I400" s="281">
        <v>4114.2000000000007</v>
      </c>
      <c r="J400" s="281">
        <v>4169.4000000000005</v>
      </c>
      <c r="K400" s="280">
        <v>4059</v>
      </c>
      <c r="L400" s="280">
        <v>3960</v>
      </c>
      <c r="M400" s="280">
        <v>0.43329000000000001</v>
      </c>
      <c r="N400" s="1"/>
      <c r="O400" s="1"/>
    </row>
    <row r="401" spans="1:15" ht="12.75" customHeight="1">
      <c r="A401" s="30">
        <v>391</v>
      </c>
      <c r="B401" s="290" t="s">
        <v>191</v>
      </c>
      <c r="C401" s="280">
        <v>2290.5500000000002</v>
      </c>
      <c r="D401" s="281">
        <v>2324.3666666666668</v>
      </c>
      <c r="E401" s="281">
        <v>2238.7333333333336</v>
      </c>
      <c r="F401" s="281">
        <v>2186.916666666667</v>
      </c>
      <c r="G401" s="281">
        <v>2101.2833333333338</v>
      </c>
      <c r="H401" s="281">
        <v>2376.1833333333334</v>
      </c>
      <c r="I401" s="281">
        <v>2461.8166666666666</v>
      </c>
      <c r="J401" s="281">
        <v>2513.6333333333332</v>
      </c>
      <c r="K401" s="280">
        <v>2410</v>
      </c>
      <c r="L401" s="280">
        <v>2272.5500000000002</v>
      </c>
      <c r="M401" s="280">
        <v>23.159179999999999</v>
      </c>
      <c r="N401" s="1"/>
      <c r="O401" s="1"/>
    </row>
    <row r="402" spans="1:15" ht="12.75" customHeight="1">
      <c r="A402" s="30">
        <v>392</v>
      </c>
      <c r="B402" s="290" t="s">
        <v>274</v>
      </c>
      <c r="C402" s="280">
        <v>6754.35</v>
      </c>
      <c r="D402" s="281">
        <v>6739.7833333333328</v>
      </c>
      <c r="E402" s="281">
        <v>6705.5666666666657</v>
      </c>
      <c r="F402" s="281">
        <v>6656.7833333333328</v>
      </c>
      <c r="G402" s="281">
        <v>6622.5666666666657</v>
      </c>
      <c r="H402" s="281">
        <v>6788.5666666666657</v>
      </c>
      <c r="I402" s="281">
        <v>6822.7833333333328</v>
      </c>
      <c r="J402" s="281">
        <v>6871.5666666666657</v>
      </c>
      <c r="K402" s="280">
        <v>6774</v>
      </c>
      <c r="L402" s="280">
        <v>6691</v>
      </c>
      <c r="M402" s="280">
        <v>8.3699999999999997E-2</v>
      </c>
      <c r="N402" s="1"/>
      <c r="O402" s="1"/>
    </row>
    <row r="403" spans="1:15" ht="12.75" customHeight="1">
      <c r="A403" s="30">
        <v>393</v>
      </c>
      <c r="B403" s="290" t="s">
        <v>874</v>
      </c>
      <c r="C403" s="280">
        <v>1109.9000000000001</v>
      </c>
      <c r="D403" s="281">
        <v>1112.5333333333335</v>
      </c>
      <c r="E403" s="281">
        <v>1102.0666666666671</v>
      </c>
      <c r="F403" s="281">
        <v>1094.2333333333336</v>
      </c>
      <c r="G403" s="281">
        <v>1083.7666666666671</v>
      </c>
      <c r="H403" s="281">
        <v>1120.366666666667</v>
      </c>
      <c r="I403" s="281">
        <v>1130.8333333333337</v>
      </c>
      <c r="J403" s="281">
        <v>1138.666666666667</v>
      </c>
      <c r="K403" s="280">
        <v>1123</v>
      </c>
      <c r="L403" s="280">
        <v>1104.7</v>
      </c>
      <c r="M403" s="280">
        <v>0.22705</v>
      </c>
      <c r="N403" s="1"/>
      <c r="O403" s="1"/>
    </row>
    <row r="404" spans="1:15" ht="12.75" customHeight="1">
      <c r="A404" s="30">
        <v>394</v>
      </c>
      <c r="B404" s="290" t="s">
        <v>875</v>
      </c>
      <c r="C404" s="280">
        <v>401.05</v>
      </c>
      <c r="D404" s="281">
        <v>403.91666666666669</v>
      </c>
      <c r="E404" s="281">
        <v>397.38333333333338</v>
      </c>
      <c r="F404" s="281">
        <v>393.7166666666667</v>
      </c>
      <c r="G404" s="281">
        <v>387.18333333333339</v>
      </c>
      <c r="H404" s="281">
        <v>407.58333333333337</v>
      </c>
      <c r="I404" s="281">
        <v>414.11666666666667</v>
      </c>
      <c r="J404" s="281">
        <v>417.78333333333336</v>
      </c>
      <c r="K404" s="280">
        <v>410.45</v>
      </c>
      <c r="L404" s="280">
        <v>400.25</v>
      </c>
      <c r="M404" s="280">
        <v>0.72328999999999999</v>
      </c>
      <c r="N404" s="1"/>
      <c r="O404" s="1"/>
    </row>
    <row r="405" spans="1:15" ht="12.75" customHeight="1">
      <c r="A405" s="30">
        <v>395</v>
      </c>
      <c r="B405" s="290" t="s">
        <v>473</v>
      </c>
      <c r="C405" s="280">
        <v>2483.1999999999998</v>
      </c>
      <c r="D405" s="281">
        <v>2487.6666666666665</v>
      </c>
      <c r="E405" s="281">
        <v>2445.583333333333</v>
      </c>
      <c r="F405" s="281">
        <v>2407.9666666666667</v>
      </c>
      <c r="G405" s="281">
        <v>2365.8833333333332</v>
      </c>
      <c r="H405" s="281">
        <v>2525.2833333333328</v>
      </c>
      <c r="I405" s="281">
        <v>2567.3666666666659</v>
      </c>
      <c r="J405" s="281">
        <v>2604.9833333333327</v>
      </c>
      <c r="K405" s="280">
        <v>2529.75</v>
      </c>
      <c r="L405" s="280">
        <v>2450.0500000000002</v>
      </c>
      <c r="M405" s="280">
        <v>0.54681000000000002</v>
      </c>
      <c r="N405" s="1"/>
      <c r="O405" s="1"/>
    </row>
    <row r="406" spans="1:15" ht="12.75" customHeight="1">
      <c r="A406" s="30">
        <v>396</v>
      </c>
      <c r="B406" s="290" t="s">
        <v>474</v>
      </c>
      <c r="C406" s="280">
        <v>115.25</v>
      </c>
      <c r="D406" s="281">
        <v>115.41666666666667</v>
      </c>
      <c r="E406" s="281">
        <v>112.93333333333334</v>
      </c>
      <c r="F406" s="281">
        <v>110.61666666666666</v>
      </c>
      <c r="G406" s="281">
        <v>108.13333333333333</v>
      </c>
      <c r="H406" s="281">
        <v>117.73333333333335</v>
      </c>
      <c r="I406" s="281">
        <v>120.21666666666667</v>
      </c>
      <c r="J406" s="281">
        <v>122.53333333333336</v>
      </c>
      <c r="K406" s="280">
        <v>117.9</v>
      </c>
      <c r="L406" s="280">
        <v>113.1</v>
      </c>
      <c r="M406" s="280">
        <v>14.31244</v>
      </c>
      <c r="N406" s="1"/>
      <c r="O406" s="1"/>
    </row>
    <row r="407" spans="1:15" ht="12.75" customHeight="1">
      <c r="A407" s="30">
        <v>397</v>
      </c>
      <c r="B407" s="290" t="s">
        <v>475</v>
      </c>
      <c r="C407" s="280">
        <v>2845.7</v>
      </c>
      <c r="D407" s="281">
        <v>2807.6</v>
      </c>
      <c r="E407" s="281">
        <v>2720.2</v>
      </c>
      <c r="F407" s="281">
        <v>2594.6999999999998</v>
      </c>
      <c r="G407" s="281">
        <v>2507.2999999999997</v>
      </c>
      <c r="H407" s="281">
        <v>2933.1</v>
      </c>
      <c r="I407" s="281">
        <v>3020.5000000000005</v>
      </c>
      <c r="J407" s="281">
        <v>3146</v>
      </c>
      <c r="K407" s="280">
        <v>2895</v>
      </c>
      <c r="L407" s="280">
        <v>2682.1</v>
      </c>
      <c r="M407" s="280">
        <v>0.60960999999999999</v>
      </c>
      <c r="N407" s="1"/>
      <c r="O407" s="1"/>
    </row>
    <row r="408" spans="1:15" ht="12.75" customHeight="1">
      <c r="A408" s="30">
        <v>398</v>
      </c>
      <c r="B408" s="290" t="s">
        <v>476</v>
      </c>
      <c r="C408" s="280">
        <v>415.2</v>
      </c>
      <c r="D408" s="281">
        <v>417.95</v>
      </c>
      <c r="E408" s="281">
        <v>409.84999999999997</v>
      </c>
      <c r="F408" s="281">
        <v>404.5</v>
      </c>
      <c r="G408" s="281">
        <v>396.4</v>
      </c>
      <c r="H408" s="281">
        <v>423.29999999999995</v>
      </c>
      <c r="I408" s="281">
        <v>431.4</v>
      </c>
      <c r="J408" s="281">
        <v>436.74999999999994</v>
      </c>
      <c r="K408" s="280">
        <v>426.05</v>
      </c>
      <c r="L408" s="280">
        <v>412.6</v>
      </c>
      <c r="M408" s="280">
        <v>0.35453000000000001</v>
      </c>
      <c r="N408" s="1"/>
      <c r="O408" s="1"/>
    </row>
    <row r="409" spans="1:15" ht="12.75" customHeight="1">
      <c r="A409" s="30">
        <v>399</v>
      </c>
      <c r="B409" s="290" t="s">
        <v>477</v>
      </c>
      <c r="C409" s="280">
        <v>102.6</v>
      </c>
      <c r="D409" s="281">
        <v>102.63333333333333</v>
      </c>
      <c r="E409" s="281">
        <v>101.46666666666665</v>
      </c>
      <c r="F409" s="281">
        <v>100.33333333333333</v>
      </c>
      <c r="G409" s="281">
        <v>99.166666666666657</v>
      </c>
      <c r="H409" s="281">
        <v>103.76666666666665</v>
      </c>
      <c r="I409" s="281">
        <v>104.93333333333334</v>
      </c>
      <c r="J409" s="281">
        <v>106.06666666666665</v>
      </c>
      <c r="K409" s="280">
        <v>103.8</v>
      </c>
      <c r="L409" s="280">
        <v>101.5</v>
      </c>
      <c r="M409" s="280">
        <v>6.0388000000000002</v>
      </c>
      <c r="N409" s="1"/>
      <c r="O409" s="1"/>
    </row>
    <row r="410" spans="1:15" ht="12.75" customHeight="1">
      <c r="A410" s="30">
        <v>400</v>
      </c>
      <c r="B410" s="290" t="s">
        <v>189</v>
      </c>
      <c r="C410" s="280">
        <v>20780</v>
      </c>
      <c r="D410" s="281">
        <v>20672.733333333334</v>
      </c>
      <c r="E410" s="281">
        <v>20458.266666666666</v>
      </c>
      <c r="F410" s="281">
        <v>20136.533333333333</v>
      </c>
      <c r="G410" s="281">
        <v>19922.066666666666</v>
      </c>
      <c r="H410" s="281">
        <v>20994.466666666667</v>
      </c>
      <c r="I410" s="281">
        <v>21208.933333333334</v>
      </c>
      <c r="J410" s="281">
        <v>21530.666666666668</v>
      </c>
      <c r="K410" s="280">
        <v>20887.2</v>
      </c>
      <c r="L410" s="280">
        <v>20351</v>
      </c>
      <c r="M410" s="280">
        <v>0.45573000000000002</v>
      </c>
      <c r="N410" s="1"/>
      <c r="O410" s="1"/>
    </row>
    <row r="411" spans="1:15" ht="12.75" customHeight="1">
      <c r="A411" s="30">
        <v>401</v>
      </c>
      <c r="B411" s="290" t="s">
        <v>876</v>
      </c>
      <c r="C411" s="280">
        <v>49.75</v>
      </c>
      <c r="D411" s="281">
        <v>50.233333333333327</v>
      </c>
      <c r="E411" s="281">
        <v>48.966666666666654</v>
      </c>
      <c r="F411" s="281">
        <v>48.18333333333333</v>
      </c>
      <c r="G411" s="281">
        <v>46.916666666666657</v>
      </c>
      <c r="H411" s="281">
        <v>51.016666666666652</v>
      </c>
      <c r="I411" s="281">
        <v>52.283333333333317</v>
      </c>
      <c r="J411" s="281">
        <v>53.066666666666649</v>
      </c>
      <c r="K411" s="280">
        <v>51.5</v>
      </c>
      <c r="L411" s="280">
        <v>49.45</v>
      </c>
      <c r="M411" s="280">
        <v>123.19580000000001</v>
      </c>
      <c r="N411" s="1"/>
      <c r="O411" s="1"/>
    </row>
    <row r="412" spans="1:15" ht="12.75" customHeight="1">
      <c r="A412" s="30">
        <v>402</v>
      </c>
      <c r="B412" s="290" t="s">
        <v>478</v>
      </c>
      <c r="C412" s="280">
        <v>1947</v>
      </c>
      <c r="D412" s="281">
        <v>1933.1833333333334</v>
      </c>
      <c r="E412" s="281">
        <v>1911.3666666666668</v>
      </c>
      <c r="F412" s="281">
        <v>1875.7333333333333</v>
      </c>
      <c r="G412" s="281">
        <v>1853.9166666666667</v>
      </c>
      <c r="H412" s="281">
        <v>1968.8166666666668</v>
      </c>
      <c r="I412" s="281">
        <v>1990.6333333333334</v>
      </c>
      <c r="J412" s="281">
        <v>2026.2666666666669</v>
      </c>
      <c r="K412" s="280">
        <v>1955</v>
      </c>
      <c r="L412" s="280">
        <v>1897.55</v>
      </c>
      <c r="M412" s="280">
        <v>0.79898000000000002</v>
      </c>
      <c r="N412" s="1"/>
      <c r="O412" s="1"/>
    </row>
    <row r="413" spans="1:15" ht="12.75" customHeight="1">
      <c r="A413" s="30">
        <v>403</v>
      </c>
      <c r="B413" s="290" t="s">
        <v>192</v>
      </c>
      <c r="C413" s="280">
        <v>1496.1</v>
      </c>
      <c r="D413" s="281">
        <v>1484.1666666666667</v>
      </c>
      <c r="E413" s="281">
        <v>1468.4333333333334</v>
      </c>
      <c r="F413" s="281">
        <v>1440.7666666666667</v>
      </c>
      <c r="G413" s="281">
        <v>1425.0333333333333</v>
      </c>
      <c r="H413" s="281">
        <v>1511.8333333333335</v>
      </c>
      <c r="I413" s="281">
        <v>1527.5666666666666</v>
      </c>
      <c r="J413" s="281">
        <v>1555.2333333333336</v>
      </c>
      <c r="K413" s="280">
        <v>1499.9</v>
      </c>
      <c r="L413" s="280">
        <v>1456.5</v>
      </c>
      <c r="M413" s="280">
        <v>9.6208299999999998</v>
      </c>
      <c r="N413" s="1"/>
      <c r="O413" s="1"/>
    </row>
    <row r="414" spans="1:15" ht="12.75" customHeight="1">
      <c r="A414" s="30">
        <v>404</v>
      </c>
      <c r="B414" s="290" t="s">
        <v>877</v>
      </c>
      <c r="C414" s="280">
        <v>296.85000000000002</v>
      </c>
      <c r="D414" s="281">
        <v>298.66666666666669</v>
      </c>
      <c r="E414" s="281">
        <v>293.88333333333338</v>
      </c>
      <c r="F414" s="281">
        <v>290.91666666666669</v>
      </c>
      <c r="G414" s="281">
        <v>286.13333333333338</v>
      </c>
      <c r="H414" s="281">
        <v>301.63333333333338</v>
      </c>
      <c r="I414" s="281">
        <v>306.41666666666669</v>
      </c>
      <c r="J414" s="281">
        <v>309.38333333333338</v>
      </c>
      <c r="K414" s="280">
        <v>303.45</v>
      </c>
      <c r="L414" s="280">
        <v>295.7</v>
      </c>
      <c r="M414" s="280">
        <v>0.52695999999999998</v>
      </c>
      <c r="N414" s="1"/>
      <c r="O414" s="1"/>
    </row>
    <row r="415" spans="1:15" ht="12.75" customHeight="1">
      <c r="A415" s="30">
        <v>405</v>
      </c>
      <c r="B415" s="290" t="s">
        <v>190</v>
      </c>
      <c r="C415" s="280">
        <v>2753.2</v>
      </c>
      <c r="D415" s="281">
        <v>2766.35</v>
      </c>
      <c r="E415" s="281">
        <v>2731.85</v>
      </c>
      <c r="F415" s="281">
        <v>2710.5</v>
      </c>
      <c r="G415" s="281">
        <v>2676</v>
      </c>
      <c r="H415" s="281">
        <v>2787.7</v>
      </c>
      <c r="I415" s="281">
        <v>2822.2</v>
      </c>
      <c r="J415" s="281">
        <v>2843.5499999999997</v>
      </c>
      <c r="K415" s="280">
        <v>2800.85</v>
      </c>
      <c r="L415" s="280">
        <v>2745</v>
      </c>
      <c r="M415" s="280">
        <v>4.1850199999999997</v>
      </c>
      <c r="N415" s="1"/>
      <c r="O415" s="1"/>
    </row>
    <row r="416" spans="1:15" ht="12.75" customHeight="1">
      <c r="A416" s="30">
        <v>406</v>
      </c>
      <c r="B416" s="290" t="s">
        <v>479</v>
      </c>
      <c r="C416" s="280">
        <v>702.2</v>
      </c>
      <c r="D416" s="281">
        <v>704.98333333333323</v>
      </c>
      <c r="E416" s="281">
        <v>691.16666666666652</v>
      </c>
      <c r="F416" s="281">
        <v>680.13333333333333</v>
      </c>
      <c r="G416" s="281">
        <v>666.31666666666661</v>
      </c>
      <c r="H416" s="281">
        <v>716.01666666666642</v>
      </c>
      <c r="I416" s="281">
        <v>729.83333333333326</v>
      </c>
      <c r="J416" s="281">
        <v>740.86666666666633</v>
      </c>
      <c r="K416" s="280">
        <v>718.8</v>
      </c>
      <c r="L416" s="280">
        <v>693.95</v>
      </c>
      <c r="M416" s="280">
        <v>5.3986000000000001</v>
      </c>
      <c r="N416" s="1"/>
      <c r="O416" s="1"/>
    </row>
    <row r="417" spans="1:15" ht="12.75" customHeight="1">
      <c r="A417" s="30">
        <v>407</v>
      </c>
      <c r="B417" s="290" t="s">
        <v>480</v>
      </c>
      <c r="C417" s="280">
        <v>2815.55</v>
      </c>
      <c r="D417" s="281">
        <v>2809.0333333333333</v>
      </c>
      <c r="E417" s="281">
        <v>2744.0666666666666</v>
      </c>
      <c r="F417" s="281">
        <v>2672.5833333333335</v>
      </c>
      <c r="G417" s="281">
        <v>2607.6166666666668</v>
      </c>
      <c r="H417" s="281">
        <v>2880.5166666666664</v>
      </c>
      <c r="I417" s="281">
        <v>2945.4833333333327</v>
      </c>
      <c r="J417" s="281">
        <v>3016.9666666666662</v>
      </c>
      <c r="K417" s="280">
        <v>2874</v>
      </c>
      <c r="L417" s="280">
        <v>2737.55</v>
      </c>
      <c r="M417" s="280">
        <v>0.59962000000000004</v>
      </c>
      <c r="N417" s="1"/>
      <c r="O417" s="1"/>
    </row>
    <row r="418" spans="1:15" ht="12.75" customHeight="1">
      <c r="A418" s="30">
        <v>408</v>
      </c>
      <c r="B418" s="290" t="s">
        <v>481</v>
      </c>
      <c r="C418" s="280">
        <v>372.1</v>
      </c>
      <c r="D418" s="281">
        <v>375.05</v>
      </c>
      <c r="E418" s="281">
        <v>367.05</v>
      </c>
      <c r="F418" s="281">
        <v>362</v>
      </c>
      <c r="G418" s="281">
        <v>354</v>
      </c>
      <c r="H418" s="281">
        <v>380.1</v>
      </c>
      <c r="I418" s="281">
        <v>388.1</v>
      </c>
      <c r="J418" s="281">
        <v>393.15000000000003</v>
      </c>
      <c r="K418" s="280">
        <v>383.05</v>
      </c>
      <c r="L418" s="280">
        <v>370</v>
      </c>
      <c r="M418" s="280">
        <v>0.47666999999999998</v>
      </c>
      <c r="N418" s="1"/>
      <c r="O418" s="1"/>
    </row>
    <row r="419" spans="1:15" ht="12.75" customHeight="1">
      <c r="A419" s="30">
        <v>409</v>
      </c>
      <c r="B419" s="290" t="s">
        <v>828</v>
      </c>
      <c r="C419" s="280">
        <v>575.20000000000005</v>
      </c>
      <c r="D419" s="281">
        <v>577.23333333333335</v>
      </c>
      <c r="E419" s="281">
        <v>570.9666666666667</v>
      </c>
      <c r="F419" s="281">
        <v>566.73333333333335</v>
      </c>
      <c r="G419" s="281">
        <v>560.4666666666667</v>
      </c>
      <c r="H419" s="281">
        <v>581.4666666666667</v>
      </c>
      <c r="I419" s="281">
        <v>587.73333333333335</v>
      </c>
      <c r="J419" s="281">
        <v>591.9666666666667</v>
      </c>
      <c r="K419" s="280">
        <v>583.5</v>
      </c>
      <c r="L419" s="280">
        <v>573</v>
      </c>
      <c r="M419" s="280">
        <v>6.2530099999999997</v>
      </c>
      <c r="N419" s="1"/>
      <c r="O419" s="1"/>
    </row>
    <row r="420" spans="1:15" ht="12.75" customHeight="1">
      <c r="A420" s="30">
        <v>410</v>
      </c>
      <c r="B420" s="290" t="s">
        <v>482</v>
      </c>
      <c r="C420" s="280">
        <v>719.3</v>
      </c>
      <c r="D420" s="281">
        <v>720.5333333333333</v>
      </c>
      <c r="E420" s="281">
        <v>712.76666666666665</v>
      </c>
      <c r="F420" s="281">
        <v>706.23333333333335</v>
      </c>
      <c r="G420" s="281">
        <v>698.4666666666667</v>
      </c>
      <c r="H420" s="281">
        <v>727.06666666666661</v>
      </c>
      <c r="I420" s="281">
        <v>734.83333333333326</v>
      </c>
      <c r="J420" s="281">
        <v>741.36666666666656</v>
      </c>
      <c r="K420" s="280">
        <v>728.3</v>
      </c>
      <c r="L420" s="280">
        <v>714</v>
      </c>
      <c r="M420" s="280">
        <v>1.87256</v>
      </c>
      <c r="N420" s="1"/>
      <c r="O420" s="1"/>
    </row>
    <row r="421" spans="1:15" ht="12.75" customHeight="1">
      <c r="A421" s="30">
        <v>411</v>
      </c>
      <c r="B421" s="290" t="s">
        <v>483</v>
      </c>
      <c r="C421" s="280">
        <v>39.4</v>
      </c>
      <c r="D421" s="281">
        <v>39.333333333333336</v>
      </c>
      <c r="E421" s="281">
        <v>38.966666666666669</v>
      </c>
      <c r="F421" s="281">
        <v>38.533333333333331</v>
      </c>
      <c r="G421" s="281">
        <v>38.166666666666664</v>
      </c>
      <c r="H421" s="281">
        <v>39.766666666666673</v>
      </c>
      <c r="I421" s="281">
        <v>40.133333333333333</v>
      </c>
      <c r="J421" s="281">
        <v>40.566666666666677</v>
      </c>
      <c r="K421" s="280">
        <v>39.700000000000003</v>
      </c>
      <c r="L421" s="280">
        <v>38.9</v>
      </c>
      <c r="M421" s="280">
        <v>13.601369999999999</v>
      </c>
      <c r="N421" s="1"/>
      <c r="O421" s="1"/>
    </row>
    <row r="422" spans="1:15" ht="12.75" customHeight="1">
      <c r="A422" s="30">
        <v>412</v>
      </c>
      <c r="B422" s="290" t="s">
        <v>878</v>
      </c>
      <c r="C422" s="280">
        <v>680.85</v>
      </c>
      <c r="D422" s="281">
        <v>680.7833333333333</v>
      </c>
      <c r="E422" s="281">
        <v>672.56666666666661</v>
      </c>
      <c r="F422" s="281">
        <v>664.2833333333333</v>
      </c>
      <c r="G422" s="281">
        <v>656.06666666666661</v>
      </c>
      <c r="H422" s="281">
        <v>689.06666666666661</v>
      </c>
      <c r="I422" s="281">
        <v>697.2833333333333</v>
      </c>
      <c r="J422" s="281">
        <v>705.56666666666661</v>
      </c>
      <c r="K422" s="280">
        <v>689</v>
      </c>
      <c r="L422" s="280">
        <v>672.5</v>
      </c>
      <c r="M422" s="280">
        <v>5.2272600000000002</v>
      </c>
      <c r="N422" s="1"/>
      <c r="O422" s="1"/>
    </row>
    <row r="423" spans="1:15" ht="12.75" customHeight="1">
      <c r="A423" s="30">
        <v>413</v>
      </c>
      <c r="B423" s="290" t="s">
        <v>188</v>
      </c>
      <c r="C423" s="280">
        <v>513.70000000000005</v>
      </c>
      <c r="D423" s="281">
        <v>515.03333333333342</v>
      </c>
      <c r="E423" s="281">
        <v>509.86666666666679</v>
      </c>
      <c r="F423" s="281">
        <v>506.03333333333336</v>
      </c>
      <c r="G423" s="281">
        <v>500.86666666666673</v>
      </c>
      <c r="H423" s="281">
        <v>518.86666666666679</v>
      </c>
      <c r="I423" s="281">
        <v>524.03333333333353</v>
      </c>
      <c r="J423" s="281">
        <v>527.8666666666669</v>
      </c>
      <c r="K423" s="280">
        <v>520.20000000000005</v>
      </c>
      <c r="L423" s="280">
        <v>511.2</v>
      </c>
      <c r="M423" s="280">
        <v>146.99128999999999</v>
      </c>
      <c r="N423" s="1"/>
      <c r="O423" s="1"/>
    </row>
    <row r="424" spans="1:15" ht="12.75" customHeight="1">
      <c r="A424" s="30">
        <v>414</v>
      </c>
      <c r="B424" s="290" t="s">
        <v>186</v>
      </c>
      <c r="C424" s="280">
        <v>75.3</v>
      </c>
      <c r="D424" s="281">
        <v>75.433333333333337</v>
      </c>
      <c r="E424" s="281">
        <v>74.566666666666677</v>
      </c>
      <c r="F424" s="281">
        <v>73.833333333333343</v>
      </c>
      <c r="G424" s="281">
        <v>72.966666666666683</v>
      </c>
      <c r="H424" s="281">
        <v>76.166666666666671</v>
      </c>
      <c r="I424" s="281">
        <v>77.033333333333346</v>
      </c>
      <c r="J424" s="281">
        <v>77.766666666666666</v>
      </c>
      <c r="K424" s="280">
        <v>76.3</v>
      </c>
      <c r="L424" s="280">
        <v>74.7</v>
      </c>
      <c r="M424" s="280">
        <v>212.58642</v>
      </c>
      <c r="N424" s="1"/>
      <c r="O424" s="1"/>
    </row>
    <row r="425" spans="1:15" ht="12.75" customHeight="1">
      <c r="A425" s="30">
        <v>415</v>
      </c>
      <c r="B425" s="290" t="s">
        <v>484</v>
      </c>
      <c r="C425" s="280">
        <v>288.5</v>
      </c>
      <c r="D425" s="281">
        <v>289.66666666666669</v>
      </c>
      <c r="E425" s="281">
        <v>286.33333333333337</v>
      </c>
      <c r="F425" s="281">
        <v>284.16666666666669</v>
      </c>
      <c r="G425" s="281">
        <v>280.83333333333337</v>
      </c>
      <c r="H425" s="281">
        <v>291.83333333333337</v>
      </c>
      <c r="I425" s="281">
        <v>295.16666666666674</v>
      </c>
      <c r="J425" s="281">
        <v>297.33333333333337</v>
      </c>
      <c r="K425" s="280">
        <v>293</v>
      </c>
      <c r="L425" s="280">
        <v>287.5</v>
      </c>
      <c r="M425" s="280">
        <v>1.3388599999999999</v>
      </c>
      <c r="N425" s="1"/>
      <c r="O425" s="1"/>
    </row>
    <row r="426" spans="1:15" ht="12.75" customHeight="1">
      <c r="A426" s="30">
        <v>416</v>
      </c>
      <c r="B426" s="290" t="s">
        <v>485</v>
      </c>
      <c r="C426" s="280">
        <v>147.75</v>
      </c>
      <c r="D426" s="281">
        <v>147.83333333333334</v>
      </c>
      <c r="E426" s="281">
        <v>144.16666666666669</v>
      </c>
      <c r="F426" s="281">
        <v>140.58333333333334</v>
      </c>
      <c r="G426" s="281">
        <v>136.91666666666669</v>
      </c>
      <c r="H426" s="281">
        <v>151.41666666666669</v>
      </c>
      <c r="I426" s="281">
        <v>155.08333333333337</v>
      </c>
      <c r="J426" s="281">
        <v>158.66666666666669</v>
      </c>
      <c r="K426" s="280">
        <v>151.5</v>
      </c>
      <c r="L426" s="280">
        <v>144.25</v>
      </c>
      <c r="M426" s="280">
        <v>10.90152</v>
      </c>
      <c r="N426" s="1"/>
      <c r="O426" s="1"/>
    </row>
    <row r="427" spans="1:15" ht="12.75" customHeight="1">
      <c r="A427" s="30">
        <v>417</v>
      </c>
      <c r="B427" s="290" t="s">
        <v>486</v>
      </c>
      <c r="C427" s="280">
        <v>339.6</v>
      </c>
      <c r="D427" s="281">
        <v>341.81666666666666</v>
      </c>
      <c r="E427" s="281">
        <v>336.2833333333333</v>
      </c>
      <c r="F427" s="281">
        <v>332.96666666666664</v>
      </c>
      <c r="G427" s="281">
        <v>327.43333333333328</v>
      </c>
      <c r="H427" s="281">
        <v>345.13333333333333</v>
      </c>
      <c r="I427" s="281">
        <v>350.66666666666674</v>
      </c>
      <c r="J427" s="281">
        <v>353.98333333333335</v>
      </c>
      <c r="K427" s="280">
        <v>347.35</v>
      </c>
      <c r="L427" s="280">
        <v>338.5</v>
      </c>
      <c r="M427" s="280">
        <v>2.3507500000000001</v>
      </c>
      <c r="N427" s="1"/>
      <c r="O427" s="1"/>
    </row>
    <row r="428" spans="1:15" ht="12.75" customHeight="1">
      <c r="A428" s="30">
        <v>418</v>
      </c>
      <c r="B428" s="290" t="s">
        <v>487</v>
      </c>
      <c r="C428" s="280">
        <v>469.45</v>
      </c>
      <c r="D428" s="281">
        <v>471.81666666666666</v>
      </c>
      <c r="E428" s="281">
        <v>464.63333333333333</v>
      </c>
      <c r="F428" s="281">
        <v>459.81666666666666</v>
      </c>
      <c r="G428" s="281">
        <v>452.63333333333333</v>
      </c>
      <c r="H428" s="281">
        <v>476.63333333333333</v>
      </c>
      <c r="I428" s="281">
        <v>483.81666666666661</v>
      </c>
      <c r="J428" s="281">
        <v>488.63333333333333</v>
      </c>
      <c r="K428" s="280">
        <v>479</v>
      </c>
      <c r="L428" s="280">
        <v>467</v>
      </c>
      <c r="M428" s="280">
        <v>1.26739</v>
      </c>
      <c r="N428" s="1"/>
      <c r="O428" s="1"/>
    </row>
    <row r="429" spans="1:15" ht="12.75" customHeight="1">
      <c r="A429" s="30">
        <v>419</v>
      </c>
      <c r="B429" s="290" t="s">
        <v>488</v>
      </c>
      <c r="C429" s="280">
        <v>456.2</v>
      </c>
      <c r="D429" s="281">
        <v>460.79999999999995</v>
      </c>
      <c r="E429" s="281">
        <v>450.19999999999993</v>
      </c>
      <c r="F429" s="281">
        <v>444.2</v>
      </c>
      <c r="G429" s="281">
        <v>433.59999999999997</v>
      </c>
      <c r="H429" s="281">
        <v>466.7999999999999</v>
      </c>
      <c r="I429" s="281">
        <v>477.39999999999992</v>
      </c>
      <c r="J429" s="281">
        <v>483.39999999999986</v>
      </c>
      <c r="K429" s="280">
        <v>471.4</v>
      </c>
      <c r="L429" s="280">
        <v>454.8</v>
      </c>
      <c r="M429" s="280">
        <v>3.7670400000000002</v>
      </c>
      <c r="N429" s="1"/>
      <c r="O429" s="1"/>
    </row>
    <row r="430" spans="1:15" ht="12.75" customHeight="1">
      <c r="A430" s="30">
        <v>420</v>
      </c>
      <c r="B430" s="290" t="s">
        <v>489</v>
      </c>
      <c r="C430" s="280">
        <v>220.2</v>
      </c>
      <c r="D430" s="281">
        <v>221.54999999999998</v>
      </c>
      <c r="E430" s="281">
        <v>217.29999999999995</v>
      </c>
      <c r="F430" s="281">
        <v>214.39999999999998</v>
      </c>
      <c r="G430" s="281">
        <v>210.14999999999995</v>
      </c>
      <c r="H430" s="281">
        <v>224.44999999999996</v>
      </c>
      <c r="I430" s="281">
        <v>228.70000000000002</v>
      </c>
      <c r="J430" s="281">
        <v>231.59999999999997</v>
      </c>
      <c r="K430" s="280">
        <v>225.8</v>
      </c>
      <c r="L430" s="280">
        <v>218.65</v>
      </c>
      <c r="M430" s="280">
        <v>3.5749200000000001</v>
      </c>
      <c r="N430" s="1"/>
      <c r="O430" s="1"/>
    </row>
    <row r="431" spans="1:15" ht="12.75" customHeight="1">
      <c r="A431" s="30">
        <v>421</v>
      </c>
      <c r="B431" s="290" t="s">
        <v>193</v>
      </c>
      <c r="C431" s="280">
        <v>874.5</v>
      </c>
      <c r="D431" s="281">
        <v>872.38333333333333</v>
      </c>
      <c r="E431" s="281">
        <v>868.61666666666667</v>
      </c>
      <c r="F431" s="281">
        <v>862.73333333333335</v>
      </c>
      <c r="G431" s="281">
        <v>858.9666666666667</v>
      </c>
      <c r="H431" s="281">
        <v>878.26666666666665</v>
      </c>
      <c r="I431" s="281">
        <v>882.0333333333333</v>
      </c>
      <c r="J431" s="281">
        <v>887.91666666666663</v>
      </c>
      <c r="K431" s="280">
        <v>876.15</v>
      </c>
      <c r="L431" s="280">
        <v>866.5</v>
      </c>
      <c r="M431" s="280">
        <v>19.397580000000001</v>
      </c>
      <c r="N431" s="1"/>
      <c r="O431" s="1"/>
    </row>
    <row r="432" spans="1:15" ht="12.75" customHeight="1">
      <c r="A432" s="30">
        <v>422</v>
      </c>
      <c r="B432" s="290" t="s">
        <v>194</v>
      </c>
      <c r="C432" s="280">
        <v>441.35</v>
      </c>
      <c r="D432" s="281">
        <v>438.66666666666669</v>
      </c>
      <c r="E432" s="281">
        <v>434.83333333333337</v>
      </c>
      <c r="F432" s="281">
        <v>428.31666666666666</v>
      </c>
      <c r="G432" s="281">
        <v>424.48333333333335</v>
      </c>
      <c r="H432" s="281">
        <v>445.18333333333339</v>
      </c>
      <c r="I432" s="281">
        <v>449.01666666666677</v>
      </c>
      <c r="J432" s="281">
        <v>455.53333333333342</v>
      </c>
      <c r="K432" s="280">
        <v>442.5</v>
      </c>
      <c r="L432" s="280">
        <v>432.15</v>
      </c>
      <c r="M432" s="280">
        <v>6.5313999999999997</v>
      </c>
      <c r="N432" s="1"/>
      <c r="O432" s="1"/>
    </row>
    <row r="433" spans="1:15" ht="12.75" customHeight="1">
      <c r="A433" s="30">
        <v>423</v>
      </c>
      <c r="B433" s="290" t="s">
        <v>490</v>
      </c>
      <c r="C433" s="280">
        <v>1971.9</v>
      </c>
      <c r="D433" s="281">
        <v>1958.5666666666666</v>
      </c>
      <c r="E433" s="281">
        <v>1918.7833333333333</v>
      </c>
      <c r="F433" s="281">
        <v>1865.6666666666667</v>
      </c>
      <c r="G433" s="281">
        <v>1825.8833333333334</v>
      </c>
      <c r="H433" s="281">
        <v>2011.6833333333332</v>
      </c>
      <c r="I433" s="281">
        <v>2051.4666666666662</v>
      </c>
      <c r="J433" s="281">
        <v>2104.583333333333</v>
      </c>
      <c r="K433" s="280">
        <v>1998.35</v>
      </c>
      <c r="L433" s="280">
        <v>1905.45</v>
      </c>
      <c r="M433" s="280">
        <v>0.64066000000000001</v>
      </c>
      <c r="N433" s="1"/>
      <c r="O433" s="1"/>
    </row>
    <row r="434" spans="1:15" ht="12.75" customHeight="1">
      <c r="A434" s="30">
        <v>424</v>
      </c>
      <c r="B434" s="290" t="s">
        <v>491</v>
      </c>
      <c r="C434" s="280">
        <v>820.25</v>
      </c>
      <c r="D434" s="281">
        <v>815.25</v>
      </c>
      <c r="E434" s="281">
        <v>806</v>
      </c>
      <c r="F434" s="281">
        <v>791.75</v>
      </c>
      <c r="G434" s="281">
        <v>782.5</v>
      </c>
      <c r="H434" s="281">
        <v>829.5</v>
      </c>
      <c r="I434" s="281">
        <v>838.75</v>
      </c>
      <c r="J434" s="281">
        <v>853</v>
      </c>
      <c r="K434" s="280">
        <v>824.5</v>
      </c>
      <c r="L434" s="280">
        <v>801</v>
      </c>
      <c r="M434" s="280">
        <v>0.51888999999999996</v>
      </c>
      <c r="N434" s="1"/>
      <c r="O434" s="1"/>
    </row>
    <row r="435" spans="1:15" ht="12.75" customHeight="1">
      <c r="A435" s="30">
        <v>425</v>
      </c>
      <c r="B435" s="290" t="s">
        <v>492</v>
      </c>
      <c r="C435" s="280">
        <v>524.15</v>
      </c>
      <c r="D435" s="281">
        <v>526.2166666666667</v>
      </c>
      <c r="E435" s="281">
        <v>519.43333333333339</v>
      </c>
      <c r="F435" s="281">
        <v>514.7166666666667</v>
      </c>
      <c r="G435" s="281">
        <v>507.93333333333339</v>
      </c>
      <c r="H435" s="281">
        <v>530.93333333333339</v>
      </c>
      <c r="I435" s="281">
        <v>537.7166666666667</v>
      </c>
      <c r="J435" s="281">
        <v>542.43333333333339</v>
      </c>
      <c r="K435" s="280">
        <v>533</v>
      </c>
      <c r="L435" s="280">
        <v>521.5</v>
      </c>
      <c r="M435" s="280">
        <v>2.4325100000000002</v>
      </c>
      <c r="N435" s="1"/>
      <c r="O435" s="1"/>
    </row>
    <row r="436" spans="1:15" ht="12.75" customHeight="1">
      <c r="A436" s="30">
        <v>426</v>
      </c>
      <c r="B436" s="290" t="s">
        <v>493</v>
      </c>
      <c r="C436" s="280">
        <v>358.4</v>
      </c>
      <c r="D436" s="281">
        <v>356.43333333333334</v>
      </c>
      <c r="E436" s="281">
        <v>349.9666666666667</v>
      </c>
      <c r="F436" s="281">
        <v>341.53333333333336</v>
      </c>
      <c r="G436" s="281">
        <v>335.06666666666672</v>
      </c>
      <c r="H436" s="281">
        <v>364.86666666666667</v>
      </c>
      <c r="I436" s="281">
        <v>371.33333333333326</v>
      </c>
      <c r="J436" s="281">
        <v>379.76666666666665</v>
      </c>
      <c r="K436" s="280">
        <v>362.9</v>
      </c>
      <c r="L436" s="280">
        <v>348</v>
      </c>
      <c r="M436" s="280">
        <v>3.8673500000000001</v>
      </c>
      <c r="N436" s="1"/>
      <c r="O436" s="1"/>
    </row>
    <row r="437" spans="1:15" ht="12.75" customHeight="1">
      <c r="A437" s="30">
        <v>427</v>
      </c>
      <c r="B437" s="290" t="s">
        <v>494</v>
      </c>
      <c r="C437" s="280">
        <v>1895.05</v>
      </c>
      <c r="D437" s="281">
        <v>1893.7333333333333</v>
      </c>
      <c r="E437" s="281">
        <v>1867.5166666666667</v>
      </c>
      <c r="F437" s="281">
        <v>1839.9833333333333</v>
      </c>
      <c r="G437" s="281">
        <v>1813.7666666666667</v>
      </c>
      <c r="H437" s="281">
        <v>1921.2666666666667</v>
      </c>
      <c r="I437" s="281">
        <v>1947.4833333333333</v>
      </c>
      <c r="J437" s="281">
        <v>1975.0166666666667</v>
      </c>
      <c r="K437" s="280">
        <v>1919.95</v>
      </c>
      <c r="L437" s="280">
        <v>1866.2</v>
      </c>
      <c r="M437" s="280">
        <v>0.38116</v>
      </c>
      <c r="N437" s="1"/>
      <c r="O437" s="1"/>
    </row>
    <row r="438" spans="1:15" ht="12.75" customHeight="1">
      <c r="A438" s="30">
        <v>428</v>
      </c>
      <c r="B438" s="290" t="s">
        <v>495</v>
      </c>
      <c r="C438" s="280">
        <v>466.2</v>
      </c>
      <c r="D438" s="281">
        <v>464.08333333333331</v>
      </c>
      <c r="E438" s="281">
        <v>458.71666666666664</v>
      </c>
      <c r="F438" s="281">
        <v>451.23333333333335</v>
      </c>
      <c r="G438" s="281">
        <v>445.86666666666667</v>
      </c>
      <c r="H438" s="281">
        <v>471.56666666666661</v>
      </c>
      <c r="I438" s="281">
        <v>476.93333333333328</v>
      </c>
      <c r="J438" s="281">
        <v>484.41666666666657</v>
      </c>
      <c r="K438" s="280">
        <v>469.45</v>
      </c>
      <c r="L438" s="280">
        <v>456.6</v>
      </c>
      <c r="M438" s="280">
        <v>0.97928000000000004</v>
      </c>
      <c r="N438" s="1"/>
      <c r="O438" s="1"/>
    </row>
    <row r="439" spans="1:15" ht="12.75" customHeight="1">
      <c r="A439" s="30">
        <v>429</v>
      </c>
      <c r="B439" s="290" t="s">
        <v>496</v>
      </c>
      <c r="C439" s="280">
        <v>6.65</v>
      </c>
      <c r="D439" s="281">
        <v>6.666666666666667</v>
      </c>
      <c r="E439" s="281">
        <v>6.5833333333333339</v>
      </c>
      <c r="F439" s="281">
        <v>6.5166666666666666</v>
      </c>
      <c r="G439" s="281">
        <v>6.4333333333333336</v>
      </c>
      <c r="H439" s="281">
        <v>6.7333333333333343</v>
      </c>
      <c r="I439" s="281">
        <v>6.8166666666666682</v>
      </c>
      <c r="J439" s="281">
        <v>6.8833333333333346</v>
      </c>
      <c r="K439" s="280">
        <v>6.75</v>
      </c>
      <c r="L439" s="280">
        <v>6.6</v>
      </c>
      <c r="M439" s="280">
        <v>338.95762999999999</v>
      </c>
      <c r="N439" s="1"/>
      <c r="O439" s="1"/>
    </row>
    <row r="440" spans="1:15" ht="12.75" customHeight="1">
      <c r="A440" s="30">
        <v>430</v>
      </c>
      <c r="B440" s="290" t="s">
        <v>497</v>
      </c>
      <c r="C440" s="280">
        <v>917.8</v>
      </c>
      <c r="D440" s="281">
        <v>913.4666666666667</v>
      </c>
      <c r="E440" s="281">
        <v>906.93333333333339</v>
      </c>
      <c r="F440" s="281">
        <v>896.06666666666672</v>
      </c>
      <c r="G440" s="281">
        <v>889.53333333333342</v>
      </c>
      <c r="H440" s="281">
        <v>924.33333333333337</v>
      </c>
      <c r="I440" s="281">
        <v>930.86666666666667</v>
      </c>
      <c r="J440" s="281">
        <v>941.73333333333335</v>
      </c>
      <c r="K440" s="280">
        <v>920</v>
      </c>
      <c r="L440" s="280">
        <v>902.6</v>
      </c>
      <c r="M440" s="280">
        <v>0.25880999999999998</v>
      </c>
      <c r="N440" s="1"/>
      <c r="O440" s="1"/>
    </row>
    <row r="441" spans="1:15" ht="12.75" customHeight="1">
      <c r="A441" s="30">
        <v>431</v>
      </c>
      <c r="B441" s="290" t="s">
        <v>275</v>
      </c>
      <c r="C441" s="280">
        <v>572.65</v>
      </c>
      <c r="D441" s="281">
        <v>582.2166666666667</v>
      </c>
      <c r="E441" s="281">
        <v>558.43333333333339</v>
      </c>
      <c r="F441" s="281">
        <v>544.2166666666667</v>
      </c>
      <c r="G441" s="281">
        <v>520.43333333333339</v>
      </c>
      <c r="H441" s="281">
        <v>596.43333333333339</v>
      </c>
      <c r="I441" s="281">
        <v>620.2166666666667</v>
      </c>
      <c r="J441" s="281">
        <v>634.43333333333339</v>
      </c>
      <c r="K441" s="280">
        <v>606</v>
      </c>
      <c r="L441" s="280">
        <v>568</v>
      </c>
      <c r="M441" s="280">
        <v>10.91122</v>
      </c>
      <c r="N441" s="1"/>
      <c r="O441" s="1"/>
    </row>
    <row r="442" spans="1:15" ht="12.75" customHeight="1">
      <c r="A442" s="30">
        <v>432</v>
      </c>
      <c r="B442" s="290" t="s">
        <v>498</v>
      </c>
      <c r="C442" s="280">
        <v>1653.7</v>
      </c>
      <c r="D442" s="281">
        <v>1656.4666666666665</v>
      </c>
      <c r="E442" s="281">
        <v>1618.9333333333329</v>
      </c>
      <c r="F442" s="281">
        <v>1584.1666666666665</v>
      </c>
      <c r="G442" s="281">
        <v>1546.633333333333</v>
      </c>
      <c r="H442" s="281">
        <v>1691.2333333333329</v>
      </c>
      <c r="I442" s="281">
        <v>1728.7666666666662</v>
      </c>
      <c r="J442" s="281">
        <v>1763.5333333333328</v>
      </c>
      <c r="K442" s="280">
        <v>1694</v>
      </c>
      <c r="L442" s="280">
        <v>1621.7</v>
      </c>
      <c r="M442" s="280">
        <v>0.22825000000000001</v>
      </c>
      <c r="N442" s="1"/>
      <c r="O442" s="1"/>
    </row>
    <row r="443" spans="1:15" ht="12.75" customHeight="1">
      <c r="A443" s="30">
        <v>433</v>
      </c>
      <c r="B443" s="290" t="s">
        <v>499</v>
      </c>
      <c r="C443" s="280">
        <v>581.15</v>
      </c>
      <c r="D443" s="281">
        <v>584.69999999999993</v>
      </c>
      <c r="E443" s="281">
        <v>575.44999999999982</v>
      </c>
      <c r="F443" s="281">
        <v>569.74999999999989</v>
      </c>
      <c r="G443" s="281">
        <v>560.49999999999977</v>
      </c>
      <c r="H443" s="281">
        <v>590.39999999999986</v>
      </c>
      <c r="I443" s="281">
        <v>599.65000000000009</v>
      </c>
      <c r="J443" s="281">
        <v>605.34999999999991</v>
      </c>
      <c r="K443" s="280">
        <v>593.95000000000005</v>
      </c>
      <c r="L443" s="280">
        <v>579</v>
      </c>
      <c r="M443" s="280">
        <v>0.20291000000000001</v>
      </c>
      <c r="N443" s="1"/>
      <c r="O443" s="1"/>
    </row>
    <row r="444" spans="1:15" ht="12.75" customHeight="1">
      <c r="A444" s="30">
        <v>434</v>
      </c>
      <c r="B444" s="290" t="s">
        <v>500</v>
      </c>
      <c r="C444" s="280">
        <v>909.5</v>
      </c>
      <c r="D444" s="281">
        <v>906.76666666666677</v>
      </c>
      <c r="E444" s="281">
        <v>900.38333333333355</v>
      </c>
      <c r="F444" s="281">
        <v>891.26666666666677</v>
      </c>
      <c r="G444" s="281">
        <v>884.88333333333355</v>
      </c>
      <c r="H444" s="281">
        <v>915.88333333333355</v>
      </c>
      <c r="I444" s="281">
        <v>922.26666666666677</v>
      </c>
      <c r="J444" s="281">
        <v>931.38333333333355</v>
      </c>
      <c r="K444" s="280">
        <v>913.15</v>
      </c>
      <c r="L444" s="280">
        <v>897.65</v>
      </c>
      <c r="M444" s="280">
        <v>1.0694600000000001</v>
      </c>
      <c r="N444" s="1"/>
      <c r="O444" s="1"/>
    </row>
    <row r="445" spans="1:15" ht="12.75" customHeight="1">
      <c r="A445" s="30">
        <v>435</v>
      </c>
      <c r="B445" s="290" t="s">
        <v>501</v>
      </c>
      <c r="C445" s="280">
        <v>37.65</v>
      </c>
      <c r="D445" s="281">
        <v>37.816666666666663</v>
      </c>
      <c r="E445" s="281">
        <v>37.333333333333329</v>
      </c>
      <c r="F445" s="281">
        <v>37.016666666666666</v>
      </c>
      <c r="G445" s="281">
        <v>36.533333333333331</v>
      </c>
      <c r="H445" s="281">
        <v>38.133333333333326</v>
      </c>
      <c r="I445" s="281">
        <v>38.61666666666666</v>
      </c>
      <c r="J445" s="281">
        <v>38.933333333333323</v>
      </c>
      <c r="K445" s="280">
        <v>38.299999999999997</v>
      </c>
      <c r="L445" s="280">
        <v>37.5</v>
      </c>
      <c r="M445" s="280">
        <v>55.013480000000001</v>
      </c>
      <c r="N445" s="1"/>
      <c r="O445" s="1"/>
    </row>
    <row r="446" spans="1:15" ht="12.75" customHeight="1">
      <c r="A446" s="30">
        <v>436</v>
      </c>
      <c r="B446" s="290" t="s">
        <v>206</v>
      </c>
      <c r="C446" s="280">
        <v>885.75</v>
      </c>
      <c r="D446" s="281">
        <v>886.58333333333337</v>
      </c>
      <c r="E446" s="281">
        <v>874.4666666666667</v>
      </c>
      <c r="F446" s="281">
        <v>863.18333333333328</v>
      </c>
      <c r="G446" s="281">
        <v>851.06666666666661</v>
      </c>
      <c r="H446" s="281">
        <v>897.86666666666679</v>
      </c>
      <c r="I446" s="281">
        <v>909.98333333333335</v>
      </c>
      <c r="J446" s="281">
        <v>921.26666666666688</v>
      </c>
      <c r="K446" s="280">
        <v>898.7</v>
      </c>
      <c r="L446" s="280">
        <v>875.3</v>
      </c>
      <c r="M446" s="280">
        <v>22.631699999999999</v>
      </c>
      <c r="N446" s="1"/>
      <c r="O446" s="1"/>
    </row>
    <row r="447" spans="1:15" ht="12.75" customHeight="1">
      <c r="A447" s="30">
        <v>437</v>
      </c>
      <c r="B447" s="290" t="s">
        <v>502</v>
      </c>
      <c r="C447" s="280">
        <v>943.6</v>
      </c>
      <c r="D447" s="281">
        <v>961.19999999999993</v>
      </c>
      <c r="E447" s="281">
        <v>917.39999999999986</v>
      </c>
      <c r="F447" s="281">
        <v>891.19999999999993</v>
      </c>
      <c r="G447" s="281">
        <v>847.39999999999986</v>
      </c>
      <c r="H447" s="281">
        <v>987.39999999999986</v>
      </c>
      <c r="I447" s="281">
        <v>1031.1999999999998</v>
      </c>
      <c r="J447" s="281">
        <v>1057.3999999999999</v>
      </c>
      <c r="K447" s="280">
        <v>1005</v>
      </c>
      <c r="L447" s="280">
        <v>935</v>
      </c>
      <c r="M447" s="280">
        <v>5.5568499999999998</v>
      </c>
      <c r="N447" s="1"/>
      <c r="O447" s="1"/>
    </row>
    <row r="448" spans="1:15" ht="12.75" customHeight="1">
      <c r="A448" s="30">
        <v>438</v>
      </c>
      <c r="B448" s="290" t="s">
        <v>195</v>
      </c>
      <c r="C448" s="280">
        <v>870.75</v>
      </c>
      <c r="D448" s="281">
        <v>873.91666666666663</v>
      </c>
      <c r="E448" s="281">
        <v>864.83333333333326</v>
      </c>
      <c r="F448" s="281">
        <v>858.91666666666663</v>
      </c>
      <c r="G448" s="281">
        <v>849.83333333333326</v>
      </c>
      <c r="H448" s="281">
        <v>879.83333333333326</v>
      </c>
      <c r="I448" s="281">
        <v>888.91666666666652</v>
      </c>
      <c r="J448" s="281">
        <v>894.83333333333326</v>
      </c>
      <c r="K448" s="280">
        <v>883</v>
      </c>
      <c r="L448" s="280">
        <v>868</v>
      </c>
      <c r="M448" s="280">
        <v>5.7218600000000004</v>
      </c>
      <c r="N448" s="1"/>
      <c r="O448" s="1"/>
    </row>
    <row r="449" spans="1:15" ht="12.75" customHeight="1">
      <c r="A449" s="30">
        <v>439</v>
      </c>
      <c r="B449" s="290" t="s">
        <v>503</v>
      </c>
      <c r="C449" s="280">
        <v>219.95</v>
      </c>
      <c r="D449" s="281">
        <v>221.65</v>
      </c>
      <c r="E449" s="281">
        <v>217.60000000000002</v>
      </c>
      <c r="F449" s="281">
        <v>215.25000000000003</v>
      </c>
      <c r="G449" s="281">
        <v>211.20000000000005</v>
      </c>
      <c r="H449" s="281">
        <v>224</v>
      </c>
      <c r="I449" s="281">
        <v>228.05</v>
      </c>
      <c r="J449" s="281">
        <v>230.39999999999998</v>
      </c>
      <c r="K449" s="280">
        <v>225.7</v>
      </c>
      <c r="L449" s="280">
        <v>219.3</v>
      </c>
      <c r="M449" s="280">
        <v>10.505050000000001</v>
      </c>
      <c r="N449" s="1"/>
      <c r="O449" s="1"/>
    </row>
    <row r="450" spans="1:15" ht="12.75" customHeight="1">
      <c r="A450" s="30">
        <v>440</v>
      </c>
      <c r="B450" s="290" t="s">
        <v>504</v>
      </c>
      <c r="C450" s="280">
        <v>1056.1500000000001</v>
      </c>
      <c r="D450" s="281">
        <v>1064.7500000000002</v>
      </c>
      <c r="E450" s="281">
        <v>1037.3000000000004</v>
      </c>
      <c r="F450" s="281">
        <v>1018.4500000000003</v>
      </c>
      <c r="G450" s="281">
        <v>991.00000000000045</v>
      </c>
      <c r="H450" s="281">
        <v>1083.6000000000004</v>
      </c>
      <c r="I450" s="281">
        <v>1111.0500000000002</v>
      </c>
      <c r="J450" s="281">
        <v>1129.9000000000003</v>
      </c>
      <c r="K450" s="280">
        <v>1092.2</v>
      </c>
      <c r="L450" s="280">
        <v>1045.9000000000001</v>
      </c>
      <c r="M450" s="280">
        <v>17.217220000000001</v>
      </c>
      <c r="N450" s="1"/>
      <c r="O450" s="1"/>
    </row>
    <row r="451" spans="1:15" ht="12.75" customHeight="1">
      <c r="A451" s="30">
        <v>441</v>
      </c>
      <c r="B451" s="290" t="s">
        <v>200</v>
      </c>
      <c r="C451" s="280">
        <v>3171</v>
      </c>
      <c r="D451" s="281">
        <v>3170.5</v>
      </c>
      <c r="E451" s="281">
        <v>3144</v>
      </c>
      <c r="F451" s="281">
        <v>3117</v>
      </c>
      <c r="G451" s="281">
        <v>3090.5</v>
      </c>
      <c r="H451" s="281">
        <v>3197.5</v>
      </c>
      <c r="I451" s="281">
        <v>3224</v>
      </c>
      <c r="J451" s="281">
        <v>3251</v>
      </c>
      <c r="K451" s="280">
        <v>3197</v>
      </c>
      <c r="L451" s="280">
        <v>3143.5</v>
      </c>
      <c r="M451" s="280">
        <v>20.758859999999999</v>
      </c>
      <c r="N451" s="1"/>
      <c r="O451" s="1"/>
    </row>
    <row r="452" spans="1:15" ht="12.75" customHeight="1">
      <c r="A452" s="30">
        <v>442</v>
      </c>
      <c r="B452" s="290" t="s">
        <v>196</v>
      </c>
      <c r="C452" s="280">
        <v>804.05</v>
      </c>
      <c r="D452" s="281">
        <v>809.73333333333323</v>
      </c>
      <c r="E452" s="281">
        <v>795.46666666666647</v>
      </c>
      <c r="F452" s="281">
        <v>786.88333333333321</v>
      </c>
      <c r="G452" s="281">
        <v>772.61666666666645</v>
      </c>
      <c r="H452" s="281">
        <v>818.31666666666649</v>
      </c>
      <c r="I452" s="281">
        <v>832.58333333333314</v>
      </c>
      <c r="J452" s="281">
        <v>841.16666666666652</v>
      </c>
      <c r="K452" s="280">
        <v>824</v>
      </c>
      <c r="L452" s="280">
        <v>801.15</v>
      </c>
      <c r="M452" s="280">
        <v>17.461040000000001</v>
      </c>
      <c r="N452" s="1"/>
      <c r="O452" s="1"/>
    </row>
    <row r="453" spans="1:15" ht="12.75" customHeight="1">
      <c r="A453" s="30">
        <v>443</v>
      </c>
      <c r="B453" s="290" t="s">
        <v>276</v>
      </c>
      <c r="C453" s="280">
        <v>8386.2999999999993</v>
      </c>
      <c r="D453" s="281">
        <v>8353.85</v>
      </c>
      <c r="E453" s="281">
        <v>8243</v>
      </c>
      <c r="F453" s="281">
        <v>8099.6999999999989</v>
      </c>
      <c r="G453" s="281">
        <v>7988.8499999999985</v>
      </c>
      <c r="H453" s="281">
        <v>8497.1500000000015</v>
      </c>
      <c r="I453" s="281">
        <v>8608.0000000000036</v>
      </c>
      <c r="J453" s="281">
        <v>8751.3000000000029</v>
      </c>
      <c r="K453" s="280">
        <v>8464.7000000000007</v>
      </c>
      <c r="L453" s="280">
        <v>8210.5499999999993</v>
      </c>
      <c r="M453" s="280">
        <v>4.9608699999999999</v>
      </c>
      <c r="N453" s="1"/>
      <c r="O453" s="1"/>
    </row>
    <row r="454" spans="1:15" ht="12.75" customHeight="1">
      <c r="A454" s="30">
        <v>444</v>
      </c>
      <c r="B454" s="290" t="s">
        <v>879</v>
      </c>
      <c r="C454" s="280">
        <v>1436</v>
      </c>
      <c r="D454" s="281">
        <v>1414.3333333333333</v>
      </c>
      <c r="E454" s="281">
        <v>1354.6666666666665</v>
      </c>
      <c r="F454" s="281">
        <v>1273.3333333333333</v>
      </c>
      <c r="G454" s="281">
        <v>1213.6666666666665</v>
      </c>
      <c r="H454" s="281">
        <v>1495.6666666666665</v>
      </c>
      <c r="I454" s="281">
        <v>1555.333333333333</v>
      </c>
      <c r="J454" s="281">
        <v>1636.6666666666665</v>
      </c>
      <c r="K454" s="280">
        <v>1474</v>
      </c>
      <c r="L454" s="280">
        <v>1333</v>
      </c>
      <c r="M454" s="280">
        <v>0.13203000000000001</v>
      </c>
      <c r="N454" s="1"/>
      <c r="O454" s="1"/>
    </row>
    <row r="455" spans="1:15" ht="12.75" customHeight="1">
      <c r="A455" s="30">
        <v>445</v>
      </c>
      <c r="B455" s="290" t="s">
        <v>505</v>
      </c>
      <c r="C455" s="280">
        <v>225</v>
      </c>
      <c r="D455" s="281">
        <v>225</v>
      </c>
      <c r="E455" s="281">
        <v>223.15</v>
      </c>
      <c r="F455" s="281">
        <v>221.3</v>
      </c>
      <c r="G455" s="281">
        <v>219.45000000000002</v>
      </c>
      <c r="H455" s="281">
        <v>226.85</v>
      </c>
      <c r="I455" s="281">
        <v>228.70000000000002</v>
      </c>
      <c r="J455" s="281">
        <v>230.54999999999998</v>
      </c>
      <c r="K455" s="280">
        <v>226.85</v>
      </c>
      <c r="L455" s="280">
        <v>223.15</v>
      </c>
      <c r="M455" s="280">
        <v>14.52441</v>
      </c>
      <c r="N455" s="1"/>
      <c r="O455" s="1"/>
    </row>
    <row r="456" spans="1:15" ht="12.75" customHeight="1">
      <c r="A456" s="30">
        <v>446</v>
      </c>
      <c r="B456" s="290" t="s">
        <v>197</v>
      </c>
      <c r="C456" s="280">
        <v>454.9</v>
      </c>
      <c r="D456" s="281">
        <v>455.71666666666664</v>
      </c>
      <c r="E456" s="281">
        <v>451.48333333333329</v>
      </c>
      <c r="F456" s="281">
        <v>448.06666666666666</v>
      </c>
      <c r="G456" s="281">
        <v>443.83333333333331</v>
      </c>
      <c r="H456" s="281">
        <v>459.13333333333327</v>
      </c>
      <c r="I456" s="281">
        <v>463.36666666666662</v>
      </c>
      <c r="J456" s="281">
        <v>466.78333333333325</v>
      </c>
      <c r="K456" s="280">
        <v>459.95</v>
      </c>
      <c r="L456" s="280">
        <v>452.3</v>
      </c>
      <c r="M456" s="280">
        <v>103.4091</v>
      </c>
      <c r="N456" s="1"/>
      <c r="O456" s="1"/>
    </row>
    <row r="457" spans="1:15" ht="12.75" customHeight="1">
      <c r="A457" s="30">
        <v>447</v>
      </c>
      <c r="B457" s="290" t="s">
        <v>198</v>
      </c>
      <c r="C457" s="280">
        <v>230.85</v>
      </c>
      <c r="D457" s="281">
        <v>231.68333333333331</v>
      </c>
      <c r="E457" s="281">
        <v>229.36666666666662</v>
      </c>
      <c r="F457" s="281">
        <v>227.8833333333333</v>
      </c>
      <c r="G457" s="281">
        <v>225.56666666666661</v>
      </c>
      <c r="H457" s="281">
        <v>233.16666666666663</v>
      </c>
      <c r="I457" s="281">
        <v>235.48333333333329</v>
      </c>
      <c r="J457" s="281">
        <v>236.96666666666664</v>
      </c>
      <c r="K457" s="280">
        <v>234</v>
      </c>
      <c r="L457" s="280">
        <v>230.2</v>
      </c>
      <c r="M457" s="280">
        <v>124.59802999999999</v>
      </c>
      <c r="N457" s="1"/>
      <c r="O457" s="1"/>
    </row>
    <row r="458" spans="1:15" ht="12.75" customHeight="1">
      <c r="A458" s="30">
        <v>448</v>
      </c>
      <c r="B458" s="290" t="s">
        <v>814</v>
      </c>
      <c r="C458" s="280">
        <v>586.29999999999995</v>
      </c>
      <c r="D458" s="281">
        <v>588.7166666666667</v>
      </c>
      <c r="E458" s="281">
        <v>583.08333333333337</v>
      </c>
      <c r="F458" s="281">
        <v>579.86666666666667</v>
      </c>
      <c r="G458" s="281">
        <v>574.23333333333335</v>
      </c>
      <c r="H458" s="281">
        <v>591.93333333333339</v>
      </c>
      <c r="I458" s="281">
        <v>597.56666666666661</v>
      </c>
      <c r="J458" s="281">
        <v>600.78333333333342</v>
      </c>
      <c r="K458" s="280">
        <v>594.35</v>
      </c>
      <c r="L458" s="280">
        <v>585.5</v>
      </c>
      <c r="M458" s="280">
        <v>0.25635000000000002</v>
      </c>
      <c r="N458" s="1"/>
      <c r="O458" s="1"/>
    </row>
    <row r="459" spans="1:15" ht="12.75" customHeight="1">
      <c r="A459" s="30">
        <v>449</v>
      </c>
      <c r="B459" s="290" t="s">
        <v>199</v>
      </c>
      <c r="C459" s="280">
        <v>936.05</v>
      </c>
      <c r="D459" s="281">
        <v>937.35</v>
      </c>
      <c r="E459" s="281">
        <v>930.7</v>
      </c>
      <c r="F459" s="281">
        <v>925.35</v>
      </c>
      <c r="G459" s="281">
        <v>918.7</v>
      </c>
      <c r="H459" s="281">
        <v>942.7</v>
      </c>
      <c r="I459" s="281">
        <v>949.34999999999991</v>
      </c>
      <c r="J459" s="281">
        <v>954.7</v>
      </c>
      <c r="K459" s="280">
        <v>944</v>
      </c>
      <c r="L459" s="280">
        <v>932</v>
      </c>
      <c r="M459" s="280">
        <v>48.608939999999997</v>
      </c>
      <c r="N459" s="1"/>
      <c r="O459" s="1"/>
    </row>
    <row r="460" spans="1:15" ht="12.75" customHeight="1">
      <c r="A460" s="30">
        <v>450</v>
      </c>
      <c r="B460" s="290" t="s">
        <v>815</v>
      </c>
      <c r="C460" s="280">
        <v>115.8</v>
      </c>
      <c r="D460" s="281">
        <v>116.40000000000002</v>
      </c>
      <c r="E460" s="281">
        <v>114.80000000000004</v>
      </c>
      <c r="F460" s="281">
        <v>113.80000000000003</v>
      </c>
      <c r="G460" s="281">
        <v>112.20000000000005</v>
      </c>
      <c r="H460" s="281">
        <v>117.40000000000003</v>
      </c>
      <c r="I460" s="281">
        <v>119.00000000000003</v>
      </c>
      <c r="J460" s="281">
        <v>120.00000000000003</v>
      </c>
      <c r="K460" s="280">
        <v>118</v>
      </c>
      <c r="L460" s="280">
        <v>115.4</v>
      </c>
      <c r="M460" s="280">
        <v>20.959160000000001</v>
      </c>
      <c r="N460" s="1"/>
      <c r="O460" s="1"/>
    </row>
    <row r="461" spans="1:15" ht="12.75" customHeight="1">
      <c r="A461" s="30">
        <v>451</v>
      </c>
      <c r="B461" s="290" t="s">
        <v>506</v>
      </c>
      <c r="C461" s="280">
        <v>3647</v>
      </c>
      <c r="D461" s="281">
        <v>3664.2333333333336</v>
      </c>
      <c r="E461" s="281">
        <v>3603.5166666666673</v>
      </c>
      <c r="F461" s="281">
        <v>3560.0333333333338</v>
      </c>
      <c r="G461" s="281">
        <v>3499.3166666666675</v>
      </c>
      <c r="H461" s="281">
        <v>3707.7166666666672</v>
      </c>
      <c r="I461" s="281">
        <v>3768.4333333333334</v>
      </c>
      <c r="J461" s="281">
        <v>3811.916666666667</v>
      </c>
      <c r="K461" s="280">
        <v>3724.95</v>
      </c>
      <c r="L461" s="280">
        <v>3620.75</v>
      </c>
      <c r="M461" s="280">
        <v>6.5519999999999995E-2</v>
      </c>
      <c r="N461" s="1"/>
      <c r="O461" s="1"/>
    </row>
    <row r="462" spans="1:15" ht="12.75" customHeight="1">
      <c r="A462" s="30">
        <v>452</v>
      </c>
      <c r="B462" s="290" t="s">
        <v>201</v>
      </c>
      <c r="C462" s="280">
        <v>1028.7</v>
      </c>
      <c r="D462" s="281">
        <v>1028.55</v>
      </c>
      <c r="E462" s="281">
        <v>1013.3999999999999</v>
      </c>
      <c r="F462" s="281">
        <v>998.09999999999991</v>
      </c>
      <c r="G462" s="281">
        <v>982.94999999999982</v>
      </c>
      <c r="H462" s="281">
        <v>1043.8499999999999</v>
      </c>
      <c r="I462" s="281">
        <v>1059</v>
      </c>
      <c r="J462" s="281">
        <v>1074.3</v>
      </c>
      <c r="K462" s="280">
        <v>1043.7</v>
      </c>
      <c r="L462" s="280">
        <v>1013.25</v>
      </c>
      <c r="M462" s="280">
        <v>29.854089999999999</v>
      </c>
      <c r="N462" s="1"/>
      <c r="O462" s="1"/>
    </row>
    <row r="463" spans="1:15" ht="12.75" customHeight="1">
      <c r="A463" s="30">
        <v>453</v>
      </c>
      <c r="B463" s="290" t="s">
        <v>507</v>
      </c>
      <c r="C463" s="280">
        <v>82.85</v>
      </c>
      <c r="D463" s="281">
        <v>82.983333333333334</v>
      </c>
      <c r="E463" s="281">
        <v>81.866666666666674</v>
      </c>
      <c r="F463" s="281">
        <v>80.88333333333334</v>
      </c>
      <c r="G463" s="281">
        <v>79.76666666666668</v>
      </c>
      <c r="H463" s="281">
        <v>83.966666666666669</v>
      </c>
      <c r="I463" s="281">
        <v>85.083333333333314</v>
      </c>
      <c r="J463" s="281">
        <v>86.066666666666663</v>
      </c>
      <c r="K463" s="280">
        <v>84.1</v>
      </c>
      <c r="L463" s="280">
        <v>82</v>
      </c>
      <c r="M463" s="280">
        <v>3.3260000000000001</v>
      </c>
      <c r="N463" s="1"/>
      <c r="O463" s="1"/>
    </row>
    <row r="464" spans="1:15" ht="12.75" customHeight="1">
      <c r="A464" s="30">
        <v>454</v>
      </c>
      <c r="B464" s="290" t="s">
        <v>182</v>
      </c>
      <c r="C464" s="280">
        <v>695.75</v>
      </c>
      <c r="D464" s="281">
        <v>686.85</v>
      </c>
      <c r="E464" s="281">
        <v>673.90000000000009</v>
      </c>
      <c r="F464" s="281">
        <v>652.05000000000007</v>
      </c>
      <c r="G464" s="281">
        <v>639.10000000000014</v>
      </c>
      <c r="H464" s="281">
        <v>708.7</v>
      </c>
      <c r="I464" s="281">
        <v>721.65000000000009</v>
      </c>
      <c r="J464" s="281">
        <v>743.5</v>
      </c>
      <c r="K464" s="280">
        <v>699.8</v>
      </c>
      <c r="L464" s="280">
        <v>665</v>
      </c>
      <c r="M464" s="280">
        <v>9.5737799999999993</v>
      </c>
      <c r="N464" s="1"/>
      <c r="O464" s="1"/>
    </row>
    <row r="465" spans="1:15" ht="12.75" customHeight="1">
      <c r="A465" s="30">
        <v>455</v>
      </c>
      <c r="B465" s="290" t="s">
        <v>508</v>
      </c>
      <c r="C465" s="280">
        <v>2146.15</v>
      </c>
      <c r="D465" s="281">
        <v>2172.2333333333331</v>
      </c>
      <c r="E465" s="281">
        <v>2109.4666666666662</v>
      </c>
      <c r="F465" s="281">
        <v>2072.7833333333333</v>
      </c>
      <c r="G465" s="281">
        <v>2010.0166666666664</v>
      </c>
      <c r="H465" s="281">
        <v>2208.9166666666661</v>
      </c>
      <c r="I465" s="281">
        <v>2271.6833333333334</v>
      </c>
      <c r="J465" s="281">
        <v>2308.3666666666659</v>
      </c>
      <c r="K465" s="280">
        <v>2235</v>
      </c>
      <c r="L465" s="280">
        <v>2135.5500000000002</v>
      </c>
      <c r="M465" s="280">
        <v>1.0308299999999999</v>
      </c>
      <c r="N465" s="1"/>
      <c r="O465" s="1"/>
    </row>
    <row r="466" spans="1:15" ht="12.75" customHeight="1">
      <c r="A466" s="30">
        <v>456</v>
      </c>
      <c r="B466" s="290" t="s">
        <v>509</v>
      </c>
      <c r="C466" s="280">
        <v>614.75</v>
      </c>
      <c r="D466" s="281">
        <v>618.0333333333333</v>
      </c>
      <c r="E466" s="281">
        <v>606.06666666666661</v>
      </c>
      <c r="F466" s="281">
        <v>597.38333333333333</v>
      </c>
      <c r="G466" s="281">
        <v>585.41666666666663</v>
      </c>
      <c r="H466" s="281">
        <v>626.71666666666658</v>
      </c>
      <c r="I466" s="281">
        <v>638.68333333333328</v>
      </c>
      <c r="J466" s="281">
        <v>647.36666666666656</v>
      </c>
      <c r="K466" s="280">
        <v>630</v>
      </c>
      <c r="L466" s="280">
        <v>609.35</v>
      </c>
      <c r="M466" s="280">
        <v>2.0937000000000001</v>
      </c>
      <c r="N466" s="1"/>
      <c r="O466" s="1"/>
    </row>
    <row r="467" spans="1:15" ht="12.75" customHeight="1">
      <c r="A467" s="30">
        <v>457</v>
      </c>
      <c r="B467" s="290" t="s">
        <v>510</v>
      </c>
      <c r="C467" s="280">
        <v>2791.75</v>
      </c>
      <c r="D467" s="281">
        <v>2797.25</v>
      </c>
      <c r="E467" s="281">
        <v>2764.5</v>
      </c>
      <c r="F467" s="281">
        <v>2737.25</v>
      </c>
      <c r="G467" s="281">
        <v>2704.5</v>
      </c>
      <c r="H467" s="281">
        <v>2824.5</v>
      </c>
      <c r="I467" s="281">
        <v>2857.25</v>
      </c>
      <c r="J467" s="281">
        <v>2884.5</v>
      </c>
      <c r="K467" s="280">
        <v>2830</v>
      </c>
      <c r="L467" s="280">
        <v>2770</v>
      </c>
      <c r="M467" s="280">
        <v>0.46085999999999999</v>
      </c>
      <c r="N467" s="1"/>
      <c r="O467" s="1"/>
    </row>
    <row r="468" spans="1:15" ht="12.75" customHeight="1">
      <c r="A468" s="30">
        <v>458</v>
      </c>
      <c r="B468" s="290" t="s">
        <v>202</v>
      </c>
      <c r="C468" s="280">
        <v>2325</v>
      </c>
      <c r="D468" s="281">
        <v>2312.6833333333329</v>
      </c>
      <c r="E468" s="281">
        <v>2295.4166666666661</v>
      </c>
      <c r="F468" s="281">
        <v>2265.833333333333</v>
      </c>
      <c r="G468" s="281">
        <v>2248.5666666666662</v>
      </c>
      <c r="H468" s="281">
        <v>2342.266666666666</v>
      </c>
      <c r="I468" s="281">
        <v>2359.5333333333333</v>
      </c>
      <c r="J468" s="281">
        <v>2389.1166666666659</v>
      </c>
      <c r="K468" s="280">
        <v>2329.9499999999998</v>
      </c>
      <c r="L468" s="280">
        <v>2283.1</v>
      </c>
      <c r="M468" s="280">
        <v>11.851760000000001</v>
      </c>
      <c r="N468" s="1"/>
      <c r="O468" s="1"/>
    </row>
    <row r="469" spans="1:15" ht="12.75" customHeight="1">
      <c r="A469" s="30">
        <v>459</v>
      </c>
      <c r="B469" s="290" t="s">
        <v>203</v>
      </c>
      <c r="C469" s="280">
        <v>1480.3</v>
      </c>
      <c r="D469" s="281">
        <v>1483.5833333333333</v>
      </c>
      <c r="E469" s="281">
        <v>1462.7666666666664</v>
      </c>
      <c r="F469" s="281">
        <v>1445.2333333333331</v>
      </c>
      <c r="G469" s="281">
        <v>1424.4166666666663</v>
      </c>
      <c r="H469" s="281">
        <v>1501.1166666666666</v>
      </c>
      <c r="I469" s="281">
        <v>1521.9333333333336</v>
      </c>
      <c r="J469" s="281">
        <v>1539.4666666666667</v>
      </c>
      <c r="K469" s="280">
        <v>1504.4</v>
      </c>
      <c r="L469" s="280">
        <v>1466.05</v>
      </c>
      <c r="M469" s="280">
        <v>1.95526</v>
      </c>
      <c r="N469" s="1"/>
      <c r="O469" s="1"/>
    </row>
    <row r="470" spans="1:15" ht="12.75" customHeight="1">
      <c r="A470" s="30">
        <v>460</v>
      </c>
      <c r="B470" s="290" t="s">
        <v>204</v>
      </c>
      <c r="C470" s="280">
        <v>503.2</v>
      </c>
      <c r="D470" s="281">
        <v>504.86666666666662</v>
      </c>
      <c r="E470" s="281">
        <v>497.73333333333323</v>
      </c>
      <c r="F470" s="281">
        <v>492.26666666666659</v>
      </c>
      <c r="G470" s="281">
        <v>485.13333333333321</v>
      </c>
      <c r="H470" s="281">
        <v>510.33333333333326</v>
      </c>
      <c r="I470" s="281">
        <v>517.46666666666658</v>
      </c>
      <c r="J470" s="281">
        <v>522.93333333333328</v>
      </c>
      <c r="K470" s="280">
        <v>512</v>
      </c>
      <c r="L470" s="280">
        <v>499.4</v>
      </c>
      <c r="M470" s="280">
        <v>8.5488999999999997</v>
      </c>
      <c r="N470" s="1"/>
      <c r="O470" s="1"/>
    </row>
    <row r="471" spans="1:15" ht="12.75" customHeight="1">
      <c r="A471" s="30">
        <v>461</v>
      </c>
      <c r="B471" s="290" t="s">
        <v>205</v>
      </c>
      <c r="C471" s="280">
        <v>1243.75</v>
      </c>
      <c r="D471" s="281">
        <v>1243.7166666666665</v>
      </c>
      <c r="E471" s="281">
        <v>1220.583333333333</v>
      </c>
      <c r="F471" s="281">
        <v>1197.4166666666665</v>
      </c>
      <c r="G471" s="281">
        <v>1174.2833333333331</v>
      </c>
      <c r="H471" s="281">
        <v>1266.883333333333</v>
      </c>
      <c r="I471" s="281">
        <v>1290.0166666666667</v>
      </c>
      <c r="J471" s="281">
        <v>1313.1833333333329</v>
      </c>
      <c r="K471" s="280">
        <v>1266.8499999999999</v>
      </c>
      <c r="L471" s="280">
        <v>1220.55</v>
      </c>
      <c r="M471" s="280">
        <v>9.4266500000000004</v>
      </c>
      <c r="N471" s="1"/>
      <c r="O471" s="1"/>
    </row>
    <row r="472" spans="1:15" ht="12.75" customHeight="1">
      <c r="A472" s="30">
        <v>462</v>
      </c>
      <c r="B472" s="290" t="s">
        <v>511</v>
      </c>
      <c r="C472" s="280">
        <v>39.85</v>
      </c>
      <c r="D472" s="281">
        <v>40.483333333333341</v>
      </c>
      <c r="E472" s="281">
        <v>39.01666666666668</v>
      </c>
      <c r="F472" s="281">
        <v>38.183333333333337</v>
      </c>
      <c r="G472" s="281">
        <v>36.716666666666676</v>
      </c>
      <c r="H472" s="281">
        <v>41.316666666666684</v>
      </c>
      <c r="I472" s="281">
        <v>42.783333333333339</v>
      </c>
      <c r="J472" s="281">
        <v>43.616666666666688</v>
      </c>
      <c r="K472" s="280">
        <v>41.95</v>
      </c>
      <c r="L472" s="280">
        <v>39.65</v>
      </c>
      <c r="M472" s="280">
        <v>75.298900000000003</v>
      </c>
      <c r="N472" s="1"/>
      <c r="O472" s="1"/>
    </row>
    <row r="473" spans="1:15" ht="12.75" customHeight="1">
      <c r="A473" s="30">
        <v>463</v>
      </c>
      <c r="B473" s="290" t="s">
        <v>880</v>
      </c>
      <c r="C473" s="280">
        <v>259.10000000000002</v>
      </c>
      <c r="D473" s="281">
        <v>261.7</v>
      </c>
      <c r="E473" s="281">
        <v>255.39999999999998</v>
      </c>
      <c r="F473" s="281">
        <v>251.7</v>
      </c>
      <c r="G473" s="281">
        <v>245.39999999999998</v>
      </c>
      <c r="H473" s="281">
        <v>265.39999999999998</v>
      </c>
      <c r="I473" s="281">
        <v>271.70000000000005</v>
      </c>
      <c r="J473" s="281">
        <v>275.39999999999998</v>
      </c>
      <c r="K473" s="280">
        <v>268</v>
      </c>
      <c r="L473" s="280">
        <v>258</v>
      </c>
      <c r="M473" s="280">
        <v>3.6610499999999999</v>
      </c>
      <c r="N473" s="1"/>
      <c r="O473" s="1"/>
    </row>
    <row r="474" spans="1:15" ht="12.75" customHeight="1">
      <c r="A474" s="30">
        <v>464</v>
      </c>
      <c r="B474" s="290" t="s">
        <v>512</v>
      </c>
      <c r="C474" s="280">
        <v>172.2</v>
      </c>
      <c r="D474" s="281">
        <v>172.08333333333334</v>
      </c>
      <c r="E474" s="281">
        <v>169.16666666666669</v>
      </c>
      <c r="F474" s="281">
        <v>166.13333333333335</v>
      </c>
      <c r="G474" s="281">
        <v>163.2166666666667</v>
      </c>
      <c r="H474" s="281">
        <v>175.11666666666667</v>
      </c>
      <c r="I474" s="281">
        <v>178.03333333333336</v>
      </c>
      <c r="J474" s="281">
        <v>181.06666666666666</v>
      </c>
      <c r="K474" s="280">
        <v>175</v>
      </c>
      <c r="L474" s="280">
        <v>169.05</v>
      </c>
      <c r="M474" s="280">
        <v>3.3887800000000001</v>
      </c>
      <c r="N474" s="1"/>
      <c r="O474" s="1"/>
    </row>
    <row r="475" spans="1:15" ht="12.75" customHeight="1">
      <c r="A475" s="30">
        <v>465</v>
      </c>
      <c r="B475" s="290" t="s">
        <v>513</v>
      </c>
      <c r="C475" s="280">
        <v>2150.6</v>
      </c>
      <c r="D475" s="281">
        <v>2160.5500000000002</v>
      </c>
      <c r="E475" s="281">
        <v>2115.6000000000004</v>
      </c>
      <c r="F475" s="281">
        <v>2080.6000000000004</v>
      </c>
      <c r="G475" s="281">
        <v>2035.6500000000005</v>
      </c>
      <c r="H475" s="281">
        <v>2195.5500000000002</v>
      </c>
      <c r="I475" s="281">
        <v>2240.5</v>
      </c>
      <c r="J475" s="281">
        <v>2275.5</v>
      </c>
      <c r="K475" s="280">
        <v>2205.5</v>
      </c>
      <c r="L475" s="280">
        <v>2125.5500000000002</v>
      </c>
      <c r="M475" s="280">
        <v>4.5823999999999998</v>
      </c>
      <c r="N475" s="1"/>
      <c r="O475" s="1"/>
    </row>
    <row r="476" spans="1:15" ht="12.75" customHeight="1">
      <c r="A476" s="30">
        <v>466</v>
      </c>
      <c r="B476" s="290" t="s">
        <v>514</v>
      </c>
      <c r="C476" s="280">
        <v>11.45</v>
      </c>
      <c r="D476" s="281">
        <v>11.483333333333333</v>
      </c>
      <c r="E476" s="281">
        <v>11.366666666666665</v>
      </c>
      <c r="F476" s="281">
        <v>11.283333333333333</v>
      </c>
      <c r="G476" s="281">
        <v>11.166666666666666</v>
      </c>
      <c r="H476" s="281">
        <v>11.566666666666665</v>
      </c>
      <c r="I476" s="281">
        <v>11.683333333333332</v>
      </c>
      <c r="J476" s="281">
        <v>11.766666666666664</v>
      </c>
      <c r="K476" s="280">
        <v>11.6</v>
      </c>
      <c r="L476" s="280">
        <v>11.4</v>
      </c>
      <c r="M476" s="280">
        <v>15.73545</v>
      </c>
      <c r="N476" s="1"/>
      <c r="O476" s="1"/>
    </row>
    <row r="477" spans="1:15" ht="12.75" customHeight="1">
      <c r="A477" s="30">
        <v>467</v>
      </c>
      <c r="B477" s="290" t="s">
        <v>515</v>
      </c>
      <c r="C477" s="280">
        <v>617.70000000000005</v>
      </c>
      <c r="D477" s="281">
        <v>620.56666666666672</v>
      </c>
      <c r="E477" s="281">
        <v>612.13333333333344</v>
      </c>
      <c r="F477" s="281">
        <v>606.56666666666672</v>
      </c>
      <c r="G477" s="281">
        <v>598.13333333333344</v>
      </c>
      <c r="H477" s="281">
        <v>626.13333333333344</v>
      </c>
      <c r="I477" s="281">
        <v>634.56666666666661</v>
      </c>
      <c r="J477" s="281">
        <v>640.13333333333344</v>
      </c>
      <c r="K477" s="280">
        <v>629</v>
      </c>
      <c r="L477" s="280">
        <v>615</v>
      </c>
      <c r="M477" s="280">
        <v>1.2542899999999999</v>
      </c>
      <c r="N477" s="1"/>
      <c r="O477" s="1"/>
    </row>
    <row r="478" spans="1:15" ht="12.75" customHeight="1">
      <c r="A478" s="30">
        <v>468</v>
      </c>
      <c r="B478" s="290" t="s">
        <v>209</v>
      </c>
      <c r="C478" s="280">
        <v>725</v>
      </c>
      <c r="D478" s="281">
        <v>721.55000000000007</v>
      </c>
      <c r="E478" s="281">
        <v>712.45000000000016</v>
      </c>
      <c r="F478" s="281">
        <v>699.90000000000009</v>
      </c>
      <c r="G478" s="281">
        <v>690.80000000000018</v>
      </c>
      <c r="H478" s="281">
        <v>734.10000000000014</v>
      </c>
      <c r="I478" s="281">
        <v>743.2</v>
      </c>
      <c r="J478" s="281">
        <v>755.75000000000011</v>
      </c>
      <c r="K478" s="280">
        <v>730.65</v>
      </c>
      <c r="L478" s="280">
        <v>709</v>
      </c>
      <c r="M478" s="280">
        <v>57.831310000000002</v>
      </c>
      <c r="N478" s="1"/>
      <c r="O478" s="1"/>
    </row>
    <row r="479" spans="1:15" ht="12.75" customHeight="1">
      <c r="A479" s="30">
        <v>469</v>
      </c>
      <c r="B479" s="290" t="s">
        <v>516</v>
      </c>
      <c r="C479" s="280">
        <v>688.4</v>
      </c>
      <c r="D479" s="281">
        <v>687.65</v>
      </c>
      <c r="E479" s="281">
        <v>677.3</v>
      </c>
      <c r="F479" s="281">
        <v>666.19999999999993</v>
      </c>
      <c r="G479" s="281">
        <v>655.84999999999991</v>
      </c>
      <c r="H479" s="281">
        <v>698.75</v>
      </c>
      <c r="I479" s="281">
        <v>709.10000000000014</v>
      </c>
      <c r="J479" s="281">
        <v>720.2</v>
      </c>
      <c r="K479" s="280">
        <v>698</v>
      </c>
      <c r="L479" s="280">
        <v>676.55</v>
      </c>
      <c r="M479" s="280">
        <v>1.4680800000000001</v>
      </c>
      <c r="N479" s="1"/>
      <c r="O479" s="1"/>
    </row>
    <row r="480" spans="1:15" ht="12.75" customHeight="1">
      <c r="A480" s="30">
        <v>470</v>
      </c>
      <c r="B480" s="290" t="s">
        <v>208</v>
      </c>
      <c r="C480" s="280">
        <v>6458.7</v>
      </c>
      <c r="D480" s="281">
        <v>6350.916666666667</v>
      </c>
      <c r="E480" s="281">
        <v>6206.8333333333339</v>
      </c>
      <c r="F480" s="281">
        <v>5954.9666666666672</v>
      </c>
      <c r="G480" s="281">
        <v>5810.8833333333341</v>
      </c>
      <c r="H480" s="281">
        <v>6602.7833333333338</v>
      </c>
      <c r="I480" s="281">
        <v>6746.8666666666677</v>
      </c>
      <c r="J480" s="281">
        <v>6998.7333333333336</v>
      </c>
      <c r="K480" s="280">
        <v>6495</v>
      </c>
      <c r="L480" s="280">
        <v>6099.05</v>
      </c>
      <c r="M480" s="280">
        <v>14.41549</v>
      </c>
      <c r="N480" s="1"/>
      <c r="O480" s="1"/>
    </row>
    <row r="481" spans="1:15" ht="12.75" customHeight="1">
      <c r="A481" s="30">
        <v>471</v>
      </c>
      <c r="B481" s="290" t="s">
        <v>277</v>
      </c>
      <c r="C481" s="280">
        <v>38.200000000000003</v>
      </c>
      <c r="D481" s="281">
        <v>38.25</v>
      </c>
      <c r="E481" s="281">
        <v>37.85</v>
      </c>
      <c r="F481" s="281">
        <v>37.5</v>
      </c>
      <c r="G481" s="281">
        <v>37.1</v>
      </c>
      <c r="H481" s="281">
        <v>38.6</v>
      </c>
      <c r="I481" s="281">
        <v>39.000000000000007</v>
      </c>
      <c r="J481" s="281">
        <v>39.35</v>
      </c>
      <c r="K481" s="280">
        <v>38.65</v>
      </c>
      <c r="L481" s="280">
        <v>37.9</v>
      </c>
      <c r="M481" s="280">
        <v>53.721040000000002</v>
      </c>
      <c r="N481" s="1"/>
      <c r="O481" s="1"/>
    </row>
    <row r="482" spans="1:15" ht="12.75" customHeight="1">
      <c r="A482" s="30">
        <v>472</v>
      </c>
      <c r="B482" s="290" t="s">
        <v>207</v>
      </c>
      <c r="C482" s="280">
        <v>1685.85</v>
      </c>
      <c r="D482" s="281">
        <v>1678.2333333333336</v>
      </c>
      <c r="E482" s="281">
        <v>1665.5166666666671</v>
      </c>
      <c r="F482" s="281">
        <v>1645.1833333333336</v>
      </c>
      <c r="G482" s="281">
        <v>1632.4666666666672</v>
      </c>
      <c r="H482" s="281">
        <v>1698.5666666666671</v>
      </c>
      <c r="I482" s="281">
        <v>1711.2833333333333</v>
      </c>
      <c r="J482" s="281">
        <v>1731.616666666667</v>
      </c>
      <c r="K482" s="280">
        <v>1690.95</v>
      </c>
      <c r="L482" s="280">
        <v>1657.9</v>
      </c>
      <c r="M482" s="280">
        <v>1.70488</v>
      </c>
      <c r="N482" s="1"/>
      <c r="O482" s="1"/>
    </row>
    <row r="483" spans="1:15" ht="12.75" customHeight="1">
      <c r="A483" s="30">
        <v>473</v>
      </c>
      <c r="B483" s="290" t="s">
        <v>154</v>
      </c>
      <c r="C483" s="280">
        <v>843.95</v>
      </c>
      <c r="D483" s="281">
        <v>842.31666666666672</v>
      </c>
      <c r="E483" s="281">
        <v>835.78333333333342</v>
      </c>
      <c r="F483" s="281">
        <v>827.61666666666667</v>
      </c>
      <c r="G483" s="281">
        <v>821.08333333333337</v>
      </c>
      <c r="H483" s="281">
        <v>850.48333333333346</v>
      </c>
      <c r="I483" s="281">
        <v>857.01666666666677</v>
      </c>
      <c r="J483" s="281">
        <v>865.18333333333351</v>
      </c>
      <c r="K483" s="280">
        <v>848.85</v>
      </c>
      <c r="L483" s="280">
        <v>834.15</v>
      </c>
      <c r="M483" s="280">
        <v>7.3464600000000004</v>
      </c>
      <c r="N483" s="1"/>
      <c r="O483" s="1"/>
    </row>
    <row r="484" spans="1:15" ht="12.75" customHeight="1">
      <c r="A484" s="30">
        <v>474</v>
      </c>
      <c r="B484" s="290" t="s">
        <v>278</v>
      </c>
      <c r="C484" s="280">
        <v>227</v>
      </c>
      <c r="D484" s="281">
        <v>225.98333333333335</v>
      </c>
      <c r="E484" s="281">
        <v>224.51666666666671</v>
      </c>
      <c r="F484" s="281">
        <v>222.03333333333336</v>
      </c>
      <c r="G484" s="281">
        <v>220.56666666666672</v>
      </c>
      <c r="H484" s="281">
        <v>228.4666666666667</v>
      </c>
      <c r="I484" s="281">
        <v>229.93333333333334</v>
      </c>
      <c r="J484" s="281">
        <v>232.41666666666669</v>
      </c>
      <c r="K484" s="280">
        <v>227.45</v>
      </c>
      <c r="L484" s="280">
        <v>223.5</v>
      </c>
      <c r="M484" s="280">
        <v>2.82647</v>
      </c>
      <c r="N484" s="1"/>
      <c r="O484" s="1"/>
    </row>
    <row r="485" spans="1:15" ht="12.75" customHeight="1">
      <c r="A485" s="30">
        <v>475</v>
      </c>
      <c r="B485" s="290" t="s">
        <v>517</v>
      </c>
      <c r="C485" s="280">
        <v>2827.5</v>
      </c>
      <c r="D485" s="281">
        <v>2813.2999999999997</v>
      </c>
      <c r="E485" s="281">
        <v>2767.5999999999995</v>
      </c>
      <c r="F485" s="281">
        <v>2707.7</v>
      </c>
      <c r="G485" s="281">
        <v>2661.9999999999995</v>
      </c>
      <c r="H485" s="281">
        <v>2873.1999999999994</v>
      </c>
      <c r="I485" s="281">
        <v>2918.8999999999992</v>
      </c>
      <c r="J485" s="281">
        <v>2978.7999999999993</v>
      </c>
      <c r="K485" s="280">
        <v>2859</v>
      </c>
      <c r="L485" s="280">
        <v>2753.4</v>
      </c>
      <c r="M485" s="280">
        <v>0.28981000000000001</v>
      </c>
      <c r="N485" s="1"/>
      <c r="O485" s="1"/>
    </row>
    <row r="486" spans="1:15" ht="12.75" customHeight="1">
      <c r="A486" s="30">
        <v>476</v>
      </c>
      <c r="B486" s="290" t="s">
        <v>518</v>
      </c>
      <c r="C486" s="280">
        <v>664.6</v>
      </c>
      <c r="D486" s="281">
        <v>657.36666666666667</v>
      </c>
      <c r="E486" s="281">
        <v>646.73333333333335</v>
      </c>
      <c r="F486" s="281">
        <v>628.86666666666667</v>
      </c>
      <c r="G486" s="281">
        <v>618.23333333333335</v>
      </c>
      <c r="H486" s="281">
        <v>675.23333333333335</v>
      </c>
      <c r="I486" s="281">
        <v>685.86666666666679</v>
      </c>
      <c r="J486" s="281">
        <v>703.73333333333335</v>
      </c>
      <c r="K486" s="280">
        <v>668</v>
      </c>
      <c r="L486" s="280">
        <v>639.5</v>
      </c>
      <c r="M486" s="280">
        <v>4.2644399999999996</v>
      </c>
      <c r="N486" s="1"/>
      <c r="O486" s="1"/>
    </row>
    <row r="487" spans="1:15" ht="12.75" customHeight="1">
      <c r="A487" s="30">
        <v>477</v>
      </c>
      <c r="B487" s="290" t="s">
        <v>519</v>
      </c>
      <c r="C487" s="280">
        <v>309.55</v>
      </c>
      <c r="D487" s="281">
        <v>312.13333333333338</v>
      </c>
      <c r="E487" s="281">
        <v>305.41666666666674</v>
      </c>
      <c r="F487" s="281">
        <v>301.28333333333336</v>
      </c>
      <c r="G487" s="281">
        <v>294.56666666666672</v>
      </c>
      <c r="H487" s="281">
        <v>316.26666666666677</v>
      </c>
      <c r="I487" s="281">
        <v>322.98333333333335</v>
      </c>
      <c r="J487" s="281">
        <v>327.11666666666679</v>
      </c>
      <c r="K487" s="280">
        <v>318.85000000000002</v>
      </c>
      <c r="L487" s="280">
        <v>308</v>
      </c>
      <c r="M487" s="280">
        <v>2.3292899999999999</v>
      </c>
      <c r="N487" s="1"/>
      <c r="O487" s="1"/>
    </row>
    <row r="488" spans="1:15" ht="12.75" customHeight="1">
      <c r="A488" s="30">
        <v>478</v>
      </c>
      <c r="B488" s="290" t="s">
        <v>520</v>
      </c>
      <c r="C488" s="280">
        <v>30.1</v>
      </c>
      <c r="D488" s="281">
        <v>30.333333333333332</v>
      </c>
      <c r="E488" s="281">
        <v>29.766666666666666</v>
      </c>
      <c r="F488" s="281">
        <v>29.433333333333334</v>
      </c>
      <c r="G488" s="281">
        <v>28.866666666666667</v>
      </c>
      <c r="H488" s="281">
        <v>30.666666666666664</v>
      </c>
      <c r="I488" s="281">
        <v>31.233333333333334</v>
      </c>
      <c r="J488" s="281">
        <v>31.566666666666663</v>
      </c>
      <c r="K488" s="280">
        <v>30.9</v>
      </c>
      <c r="L488" s="280">
        <v>30</v>
      </c>
      <c r="M488" s="280">
        <v>19.11243</v>
      </c>
      <c r="N488" s="1"/>
      <c r="O488" s="1"/>
    </row>
    <row r="489" spans="1:15" ht="12.75" customHeight="1">
      <c r="A489" s="30">
        <v>479</v>
      </c>
      <c r="B489" s="290" t="s">
        <v>521</v>
      </c>
      <c r="C489" s="280">
        <v>309.64999999999998</v>
      </c>
      <c r="D489" s="281">
        <v>310.58333333333331</v>
      </c>
      <c r="E489" s="281">
        <v>303.16666666666663</v>
      </c>
      <c r="F489" s="281">
        <v>296.68333333333334</v>
      </c>
      <c r="G489" s="281">
        <v>289.26666666666665</v>
      </c>
      <c r="H489" s="281">
        <v>317.06666666666661</v>
      </c>
      <c r="I489" s="281">
        <v>324.48333333333323</v>
      </c>
      <c r="J489" s="281">
        <v>330.96666666666658</v>
      </c>
      <c r="K489" s="280">
        <v>318</v>
      </c>
      <c r="L489" s="280">
        <v>304.10000000000002</v>
      </c>
      <c r="M489" s="280">
        <v>17.460609999999999</v>
      </c>
      <c r="N489" s="1"/>
      <c r="O489" s="1"/>
    </row>
    <row r="490" spans="1:15" ht="12.75" customHeight="1">
      <c r="A490" s="30">
        <v>480</v>
      </c>
      <c r="B490" s="299" t="s">
        <v>522</v>
      </c>
      <c r="C490" s="300">
        <v>336.4</v>
      </c>
      <c r="D490" s="300">
        <v>337.21666666666664</v>
      </c>
      <c r="E490" s="300">
        <v>332.48333333333329</v>
      </c>
      <c r="F490" s="300">
        <v>328.56666666666666</v>
      </c>
      <c r="G490" s="300">
        <v>323.83333333333331</v>
      </c>
      <c r="H490" s="300">
        <v>341.13333333333327</v>
      </c>
      <c r="I490" s="300">
        <v>345.86666666666662</v>
      </c>
      <c r="J490" s="299">
        <v>349.78333333333325</v>
      </c>
      <c r="K490" s="299">
        <v>341.95</v>
      </c>
      <c r="L490" s="299">
        <v>333.3</v>
      </c>
      <c r="M490" s="251">
        <v>1.11581</v>
      </c>
      <c r="N490" s="1"/>
      <c r="O490" s="1"/>
    </row>
    <row r="491" spans="1:15" ht="12.75" customHeight="1">
      <c r="A491" s="30">
        <v>481</v>
      </c>
      <c r="B491" s="299" t="s">
        <v>279</v>
      </c>
      <c r="C491" s="300">
        <v>872.3</v>
      </c>
      <c r="D491" s="300">
        <v>869.9</v>
      </c>
      <c r="E491" s="300">
        <v>857.59999999999991</v>
      </c>
      <c r="F491" s="300">
        <v>842.9</v>
      </c>
      <c r="G491" s="300">
        <v>830.59999999999991</v>
      </c>
      <c r="H491" s="300">
        <v>884.59999999999991</v>
      </c>
      <c r="I491" s="300">
        <v>896.89999999999986</v>
      </c>
      <c r="J491" s="299">
        <v>911.59999999999991</v>
      </c>
      <c r="K491" s="299">
        <v>882.2</v>
      </c>
      <c r="L491" s="299">
        <v>855.2</v>
      </c>
      <c r="M491" s="251">
        <v>6.9917100000000003</v>
      </c>
      <c r="N491" s="1"/>
      <c r="O491" s="1"/>
    </row>
    <row r="492" spans="1:15" ht="12.75" customHeight="1">
      <c r="A492" s="30">
        <v>482</v>
      </c>
      <c r="B492" s="299" t="s">
        <v>210</v>
      </c>
      <c r="C492" s="280">
        <v>258.35000000000002</v>
      </c>
      <c r="D492" s="281">
        <v>257.8</v>
      </c>
      <c r="E492" s="281">
        <v>255.65000000000003</v>
      </c>
      <c r="F492" s="281">
        <v>252.95000000000002</v>
      </c>
      <c r="G492" s="281">
        <v>250.80000000000004</v>
      </c>
      <c r="H492" s="281">
        <v>260.5</v>
      </c>
      <c r="I492" s="281">
        <v>262.64999999999998</v>
      </c>
      <c r="J492" s="281">
        <v>265.35000000000002</v>
      </c>
      <c r="K492" s="280">
        <v>259.95</v>
      </c>
      <c r="L492" s="280">
        <v>255.1</v>
      </c>
      <c r="M492" s="280">
        <v>155.11814000000001</v>
      </c>
      <c r="N492" s="1"/>
      <c r="O492" s="1"/>
    </row>
    <row r="493" spans="1:15" ht="12.75" customHeight="1">
      <c r="A493" s="30">
        <v>483</v>
      </c>
      <c r="B493" s="299" t="s">
        <v>523</v>
      </c>
      <c r="C493" s="300">
        <v>2083.5500000000002</v>
      </c>
      <c r="D493" s="300">
        <v>2090.1666666666665</v>
      </c>
      <c r="E493" s="300">
        <v>2071.333333333333</v>
      </c>
      <c r="F493" s="300">
        <v>2059.1166666666663</v>
      </c>
      <c r="G493" s="300">
        <v>2040.2833333333328</v>
      </c>
      <c r="H493" s="300">
        <v>2102.3833333333332</v>
      </c>
      <c r="I493" s="300">
        <v>2121.2166666666662</v>
      </c>
      <c r="J493" s="299">
        <v>2133.4333333333334</v>
      </c>
      <c r="K493" s="299">
        <v>2109</v>
      </c>
      <c r="L493" s="299">
        <v>2077.9499999999998</v>
      </c>
      <c r="M493" s="251">
        <v>0.12318999999999999</v>
      </c>
      <c r="N493" s="1"/>
      <c r="O493" s="1"/>
    </row>
    <row r="494" spans="1:15" ht="12.75" customHeight="1">
      <c r="A494" s="30">
        <v>484</v>
      </c>
      <c r="B494" s="313" t="s">
        <v>881</v>
      </c>
      <c r="C494" s="280">
        <v>330</v>
      </c>
      <c r="D494" s="281">
        <v>333.31666666666666</v>
      </c>
      <c r="E494" s="281">
        <v>321.83333333333331</v>
      </c>
      <c r="F494" s="281">
        <v>313.66666666666663</v>
      </c>
      <c r="G494" s="281">
        <v>302.18333333333328</v>
      </c>
      <c r="H494" s="281">
        <v>341.48333333333335</v>
      </c>
      <c r="I494" s="281">
        <v>352.9666666666667</v>
      </c>
      <c r="J494" s="281">
        <v>361.13333333333338</v>
      </c>
      <c r="K494" s="280">
        <v>344.8</v>
      </c>
      <c r="L494" s="280">
        <v>325.14999999999998</v>
      </c>
      <c r="M494" s="280">
        <v>0.98011000000000004</v>
      </c>
      <c r="N494" s="1"/>
      <c r="O494" s="1"/>
    </row>
    <row r="495" spans="1:15" ht="12.75" customHeight="1">
      <c r="A495" s="30">
        <v>485</v>
      </c>
      <c r="B495" s="315" t="s">
        <v>524</v>
      </c>
      <c r="C495" s="300">
        <v>2080</v>
      </c>
      <c r="D495" s="300">
        <v>2086.6833333333334</v>
      </c>
      <c r="E495" s="281">
        <v>2044.3666666666668</v>
      </c>
      <c r="F495" s="281">
        <v>2008.7333333333336</v>
      </c>
      <c r="G495" s="281">
        <v>1966.416666666667</v>
      </c>
      <c r="H495" s="281">
        <v>2122.3166666666666</v>
      </c>
      <c r="I495" s="281">
        <v>2164.6333333333332</v>
      </c>
      <c r="J495" s="281">
        <v>2200.2666666666664</v>
      </c>
      <c r="K495" s="280">
        <v>2129</v>
      </c>
      <c r="L495" s="280">
        <v>2051.0500000000002</v>
      </c>
      <c r="M495" s="280">
        <v>0.62134</v>
      </c>
      <c r="N495" s="1"/>
      <c r="O495" s="1"/>
    </row>
    <row r="496" spans="1:15" ht="12.75" customHeight="1">
      <c r="A496" s="30">
        <v>486</v>
      </c>
      <c r="B496" s="261" t="s">
        <v>127</v>
      </c>
      <c r="C496" s="280">
        <v>8.9499999999999993</v>
      </c>
      <c r="D496" s="281">
        <v>8.9833333333333325</v>
      </c>
      <c r="E496" s="281">
        <v>8.8666666666666654</v>
      </c>
      <c r="F496" s="281">
        <v>8.7833333333333332</v>
      </c>
      <c r="G496" s="281">
        <v>8.6666666666666661</v>
      </c>
      <c r="H496" s="281">
        <v>9.0666666666666647</v>
      </c>
      <c r="I496" s="281">
        <v>9.1833333333333318</v>
      </c>
      <c r="J496" s="281">
        <v>9.2666666666666639</v>
      </c>
      <c r="K496" s="280">
        <v>9.1</v>
      </c>
      <c r="L496" s="280">
        <v>8.9</v>
      </c>
      <c r="M496" s="280">
        <v>438.31081</v>
      </c>
      <c r="N496" s="1"/>
      <c r="O496" s="1"/>
    </row>
    <row r="497" spans="1:15" ht="12.75" customHeight="1">
      <c r="A497" s="30">
        <v>487</v>
      </c>
      <c r="B497" s="299" t="s">
        <v>211</v>
      </c>
      <c r="C497" s="300">
        <v>1001.8</v>
      </c>
      <c r="D497" s="300">
        <v>1008.1999999999999</v>
      </c>
      <c r="E497" s="281">
        <v>990.39999999999986</v>
      </c>
      <c r="F497" s="281">
        <v>978.99999999999989</v>
      </c>
      <c r="G497" s="281">
        <v>961.19999999999982</v>
      </c>
      <c r="H497" s="281">
        <v>1019.5999999999999</v>
      </c>
      <c r="I497" s="281">
        <v>1037.3999999999999</v>
      </c>
      <c r="J497" s="281">
        <v>1048.8</v>
      </c>
      <c r="K497" s="280">
        <v>1026</v>
      </c>
      <c r="L497" s="280">
        <v>996.8</v>
      </c>
      <c r="M497" s="280">
        <v>7.9805599999999997</v>
      </c>
      <c r="N497" s="1"/>
      <c r="O497" s="1"/>
    </row>
    <row r="498" spans="1:15" ht="12.75" customHeight="1">
      <c r="A498" s="30">
        <v>488</v>
      </c>
      <c r="B498" s="251" t="s">
        <v>525</v>
      </c>
      <c r="C498" s="280">
        <v>210.1</v>
      </c>
      <c r="D498" s="281">
        <v>210.6</v>
      </c>
      <c r="E498" s="281">
        <v>206.75</v>
      </c>
      <c r="F498" s="281">
        <v>203.4</v>
      </c>
      <c r="G498" s="281">
        <v>199.55</v>
      </c>
      <c r="H498" s="281">
        <v>213.95</v>
      </c>
      <c r="I498" s="281">
        <v>217.79999999999995</v>
      </c>
      <c r="J498" s="281">
        <v>221.14999999999998</v>
      </c>
      <c r="K498" s="280">
        <v>214.45</v>
      </c>
      <c r="L498" s="280">
        <v>207.25</v>
      </c>
      <c r="M498" s="280">
        <v>10.559279999999999</v>
      </c>
      <c r="N498" s="1"/>
      <c r="O498" s="1"/>
    </row>
    <row r="499" spans="1:15" ht="12.75" customHeight="1">
      <c r="A499" s="30">
        <v>489</v>
      </c>
      <c r="B499" s="314" t="s">
        <v>526</v>
      </c>
      <c r="C499" s="300">
        <v>73.900000000000006</v>
      </c>
      <c r="D499" s="300">
        <v>73.63333333333334</v>
      </c>
      <c r="E499" s="281">
        <v>72.866666666666674</v>
      </c>
      <c r="F499" s="281">
        <v>71.833333333333329</v>
      </c>
      <c r="G499" s="281">
        <v>71.066666666666663</v>
      </c>
      <c r="H499" s="281">
        <v>74.666666666666686</v>
      </c>
      <c r="I499" s="281">
        <v>75.433333333333366</v>
      </c>
      <c r="J499" s="281">
        <v>76.466666666666697</v>
      </c>
      <c r="K499" s="280">
        <v>74.400000000000006</v>
      </c>
      <c r="L499" s="280">
        <v>72.599999999999994</v>
      </c>
      <c r="M499" s="280">
        <v>10.107060000000001</v>
      </c>
      <c r="N499" s="1"/>
      <c r="O499" s="1"/>
    </row>
    <row r="500" spans="1:15" ht="12.75" customHeight="1">
      <c r="A500" s="30">
        <v>490</v>
      </c>
      <c r="B500" s="251" t="s">
        <v>527</v>
      </c>
      <c r="C500" s="280">
        <v>515.45000000000005</v>
      </c>
      <c r="D500" s="281">
        <v>518.68333333333339</v>
      </c>
      <c r="E500" s="281">
        <v>510.36666666666679</v>
      </c>
      <c r="F500" s="281">
        <v>505.28333333333342</v>
      </c>
      <c r="G500" s="281">
        <v>496.96666666666681</v>
      </c>
      <c r="H500" s="281">
        <v>523.76666666666677</v>
      </c>
      <c r="I500" s="281">
        <v>532.08333333333337</v>
      </c>
      <c r="J500" s="281">
        <v>537.16666666666674</v>
      </c>
      <c r="K500" s="280">
        <v>527</v>
      </c>
      <c r="L500" s="280">
        <v>513.6</v>
      </c>
      <c r="M500" s="280">
        <v>0.32257999999999998</v>
      </c>
      <c r="N500" s="1"/>
      <c r="O500" s="1"/>
    </row>
    <row r="501" spans="1:15" ht="12.75" customHeight="1">
      <c r="A501" s="30">
        <v>491</v>
      </c>
      <c r="B501" s="251" t="s">
        <v>280</v>
      </c>
      <c r="C501" s="300">
        <v>1738.7</v>
      </c>
      <c r="D501" s="300">
        <v>1735</v>
      </c>
      <c r="E501" s="281">
        <v>1705.05</v>
      </c>
      <c r="F501" s="281">
        <v>1671.3999999999999</v>
      </c>
      <c r="G501" s="281">
        <v>1641.4499999999998</v>
      </c>
      <c r="H501" s="281">
        <v>1768.65</v>
      </c>
      <c r="I501" s="281">
        <v>1798.6</v>
      </c>
      <c r="J501" s="281">
        <v>1832.2500000000002</v>
      </c>
      <c r="K501" s="280">
        <v>1764.95</v>
      </c>
      <c r="L501" s="280">
        <v>1701.35</v>
      </c>
      <c r="M501" s="280">
        <v>3.32626</v>
      </c>
      <c r="N501" s="1"/>
      <c r="O501" s="1"/>
    </row>
    <row r="502" spans="1:15" ht="12.75" customHeight="1">
      <c r="A502" s="30">
        <v>492</v>
      </c>
      <c r="B502" s="251" t="s">
        <v>212</v>
      </c>
      <c r="C502" s="300">
        <v>410.85</v>
      </c>
      <c r="D502" s="300">
        <v>412.43333333333334</v>
      </c>
      <c r="E502" s="281">
        <v>407.4666666666667</v>
      </c>
      <c r="F502" s="281">
        <v>404.08333333333337</v>
      </c>
      <c r="G502" s="281">
        <v>399.11666666666673</v>
      </c>
      <c r="H502" s="281">
        <v>415.81666666666666</v>
      </c>
      <c r="I502" s="281">
        <v>420.78333333333325</v>
      </c>
      <c r="J502" s="281">
        <v>424.16666666666663</v>
      </c>
      <c r="K502" s="280">
        <v>417.4</v>
      </c>
      <c r="L502" s="280">
        <v>409.05</v>
      </c>
      <c r="M502" s="280">
        <v>77.342709999999997</v>
      </c>
      <c r="N502" s="1"/>
      <c r="O502" s="1"/>
    </row>
    <row r="503" spans="1:15" ht="12.75" customHeight="1">
      <c r="A503" s="30">
        <v>493</v>
      </c>
      <c r="B503" s="251" t="s">
        <v>528</v>
      </c>
      <c r="C503" s="300">
        <v>218.95</v>
      </c>
      <c r="D503" s="300">
        <v>220.75</v>
      </c>
      <c r="E503" s="281">
        <v>215.55</v>
      </c>
      <c r="F503" s="281">
        <v>212.15</v>
      </c>
      <c r="G503" s="281">
        <v>206.95000000000002</v>
      </c>
      <c r="H503" s="281">
        <v>224.15</v>
      </c>
      <c r="I503" s="281">
        <v>229.35</v>
      </c>
      <c r="J503" s="281">
        <v>232.75</v>
      </c>
      <c r="K503" s="280">
        <v>225.95</v>
      </c>
      <c r="L503" s="280">
        <v>217.35</v>
      </c>
      <c r="M503" s="280">
        <v>6.14222</v>
      </c>
      <c r="N503" s="1"/>
      <c r="O503" s="1"/>
    </row>
    <row r="504" spans="1:15" ht="12.75" customHeight="1">
      <c r="A504" s="30">
        <v>494</v>
      </c>
      <c r="B504" s="251" t="s">
        <v>281</v>
      </c>
      <c r="C504" s="300">
        <v>14.7</v>
      </c>
      <c r="D504" s="300">
        <v>14.716666666666667</v>
      </c>
      <c r="E504" s="281">
        <v>14.433333333333334</v>
      </c>
      <c r="F504" s="281">
        <v>14.166666666666666</v>
      </c>
      <c r="G504" s="281">
        <v>13.883333333333333</v>
      </c>
      <c r="H504" s="281">
        <v>14.983333333333334</v>
      </c>
      <c r="I504" s="281">
        <v>15.266666666666669</v>
      </c>
      <c r="J504" s="281">
        <v>15.533333333333335</v>
      </c>
      <c r="K504" s="280">
        <v>15</v>
      </c>
      <c r="L504" s="280">
        <v>14.45</v>
      </c>
      <c r="M504" s="280">
        <v>1593.13294</v>
      </c>
      <c r="N504" s="1"/>
      <c r="O504" s="1"/>
    </row>
    <row r="505" spans="1:15" ht="12.75" customHeight="1">
      <c r="A505" s="30">
        <v>495</v>
      </c>
      <c r="B505" s="251" t="s">
        <v>882</v>
      </c>
      <c r="C505" s="300">
        <v>8335.65</v>
      </c>
      <c r="D505" s="300">
        <v>8325.0666666666675</v>
      </c>
      <c r="E505" s="281">
        <v>8240.133333333335</v>
      </c>
      <c r="F505" s="281">
        <v>8144.6166666666668</v>
      </c>
      <c r="G505" s="281">
        <v>8059.6833333333343</v>
      </c>
      <c r="H505" s="281">
        <v>8420.5833333333358</v>
      </c>
      <c r="I505" s="281">
        <v>8505.5166666666664</v>
      </c>
      <c r="J505" s="281">
        <v>8601.0333333333365</v>
      </c>
      <c r="K505" s="280">
        <v>8410</v>
      </c>
      <c r="L505" s="280">
        <v>8229.5499999999993</v>
      </c>
      <c r="M505" s="280">
        <v>3.6200000000000003E-2</v>
      </c>
      <c r="N505" s="1"/>
      <c r="O505" s="1"/>
    </row>
    <row r="506" spans="1:15" ht="12.75" customHeight="1">
      <c r="A506" s="30">
        <v>496</v>
      </c>
      <c r="B506" s="251" t="s">
        <v>213</v>
      </c>
      <c r="C506" s="300">
        <v>235.7</v>
      </c>
      <c r="D506" s="300">
        <v>235.08333333333334</v>
      </c>
      <c r="E506" s="281">
        <v>231.91666666666669</v>
      </c>
      <c r="F506" s="281">
        <v>228.13333333333335</v>
      </c>
      <c r="G506" s="281">
        <v>224.9666666666667</v>
      </c>
      <c r="H506" s="281">
        <v>238.86666666666667</v>
      </c>
      <c r="I506" s="281">
        <v>242.03333333333336</v>
      </c>
      <c r="J506" s="281">
        <v>245.81666666666666</v>
      </c>
      <c r="K506" s="280">
        <v>238.25</v>
      </c>
      <c r="L506" s="280">
        <v>231.3</v>
      </c>
      <c r="M506" s="280">
        <v>50.372140000000002</v>
      </c>
      <c r="N506" s="1"/>
      <c r="O506" s="1"/>
    </row>
    <row r="507" spans="1:15" ht="12.75" customHeight="1">
      <c r="A507" s="324">
        <v>497</v>
      </c>
      <c r="B507" s="251" t="s">
        <v>529</v>
      </c>
      <c r="C507" s="300">
        <v>258</v>
      </c>
      <c r="D507" s="300">
        <v>259.90000000000003</v>
      </c>
      <c r="E507" s="281">
        <v>255.35000000000008</v>
      </c>
      <c r="F507" s="281">
        <v>252.70000000000005</v>
      </c>
      <c r="G507" s="281">
        <v>248.15000000000009</v>
      </c>
      <c r="H507" s="281">
        <v>262.55000000000007</v>
      </c>
      <c r="I507" s="281">
        <v>267.10000000000002</v>
      </c>
      <c r="J507" s="281">
        <v>269.75000000000006</v>
      </c>
      <c r="K507" s="280">
        <v>264.45</v>
      </c>
      <c r="L507" s="280">
        <v>257.25</v>
      </c>
      <c r="M507" s="280">
        <v>4.48855</v>
      </c>
      <c r="N507" s="1"/>
      <c r="O507" s="1"/>
    </row>
    <row r="508" spans="1:15" ht="12.75" customHeight="1">
      <c r="A508" s="299">
        <v>498</v>
      </c>
      <c r="B508" s="251" t="s">
        <v>854</v>
      </c>
      <c r="C508" s="251">
        <v>53.65</v>
      </c>
      <c r="D508" s="300">
        <v>53.516666666666673</v>
      </c>
      <c r="E508" s="281">
        <v>53.033333333333346</v>
      </c>
      <c r="F508" s="281">
        <v>52.416666666666671</v>
      </c>
      <c r="G508" s="281">
        <v>51.933333333333344</v>
      </c>
      <c r="H508" s="281">
        <v>54.133333333333347</v>
      </c>
      <c r="I508" s="281">
        <v>54.616666666666681</v>
      </c>
      <c r="J508" s="281">
        <v>55.233333333333348</v>
      </c>
      <c r="K508" s="280">
        <v>54</v>
      </c>
      <c r="L508" s="280">
        <v>52.9</v>
      </c>
      <c r="M508" s="280">
        <v>273.02087</v>
      </c>
      <c r="N508" s="1"/>
      <c r="O508" s="1"/>
    </row>
    <row r="509" spans="1:15" ht="12.75" customHeight="1">
      <c r="A509" s="299">
        <v>499</v>
      </c>
      <c r="B509" s="251" t="s">
        <v>829</v>
      </c>
      <c r="C509" s="251">
        <v>350.35</v>
      </c>
      <c r="D509" s="300">
        <v>352.0333333333333</v>
      </c>
      <c r="E509" s="281">
        <v>348.06666666666661</v>
      </c>
      <c r="F509" s="281">
        <v>345.7833333333333</v>
      </c>
      <c r="G509" s="281">
        <v>341.81666666666661</v>
      </c>
      <c r="H509" s="281">
        <v>354.31666666666661</v>
      </c>
      <c r="I509" s="281">
        <v>358.2833333333333</v>
      </c>
      <c r="J509" s="281">
        <v>360.56666666666661</v>
      </c>
      <c r="K509" s="280">
        <v>356</v>
      </c>
      <c r="L509" s="280">
        <v>349.75</v>
      </c>
      <c r="M509" s="280">
        <v>6.9728399999999997</v>
      </c>
      <c r="N509" s="1"/>
      <c r="O509" s="1"/>
    </row>
    <row r="510" spans="1:15" ht="12.75" customHeight="1">
      <c r="A510" s="299">
        <v>500</v>
      </c>
      <c r="B510" s="251" t="s">
        <v>530</v>
      </c>
      <c r="C510" s="251">
        <v>1640.9</v>
      </c>
      <c r="D510" s="300">
        <v>1638.4166666666667</v>
      </c>
      <c r="E510" s="281">
        <v>1608.5833333333335</v>
      </c>
      <c r="F510" s="281">
        <v>1576.2666666666667</v>
      </c>
      <c r="G510" s="281">
        <v>1546.4333333333334</v>
      </c>
      <c r="H510" s="281">
        <v>1670.7333333333336</v>
      </c>
      <c r="I510" s="281">
        <v>1700.5666666666671</v>
      </c>
      <c r="J510" s="281">
        <v>1732.8833333333337</v>
      </c>
      <c r="K510" s="280">
        <v>1668.25</v>
      </c>
      <c r="L510" s="280">
        <v>1606.1</v>
      </c>
      <c r="M510" s="280">
        <v>0.37808999999999998</v>
      </c>
      <c r="N510" s="1"/>
      <c r="O510" s="1"/>
    </row>
    <row r="511" spans="1:15" ht="12.75" customHeight="1">
      <c r="A511" s="299">
        <v>501</v>
      </c>
      <c r="B511" s="251" t="s">
        <v>531</v>
      </c>
      <c r="C511" s="251">
        <v>2225.9</v>
      </c>
      <c r="D511" s="300">
        <v>2221.6166666666668</v>
      </c>
      <c r="E511" s="281">
        <v>2186.2833333333338</v>
      </c>
      <c r="F511" s="281">
        <v>2146.666666666667</v>
      </c>
      <c r="G511" s="281">
        <v>2111.3333333333339</v>
      </c>
      <c r="H511" s="281">
        <v>2261.2333333333336</v>
      </c>
      <c r="I511" s="281">
        <v>2296.5666666666666</v>
      </c>
      <c r="J511" s="281">
        <v>2336.1833333333334</v>
      </c>
      <c r="K511" s="280">
        <v>2256.9499999999998</v>
      </c>
      <c r="L511" s="280">
        <v>2182</v>
      </c>
      <c r="M511" s="280">
        <v>0.21484</v>
      </c>
      <c r="N511" s="1"/>
      <c r="O511" s="1"/>
    </row>
    <row r="512" spans="1:15" ht="12.75" customHeight="1">
      <c r="A512" s="26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D25" sqref="D25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69"/>
      <c r="B5" s="470"/>
      <c r="C5" s="469"/>
      <c r="D5" s="470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94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532</v>
      </c>
      <c r="B7" s="471" t="s">
        <v>533</v>
      </c>
      <c r="C7" s="470"/>
      <c r="D7" s="7">
        <f>Main!B10</f>
        <v>44767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534</v>
      </c>
      <c r="B9" s="85" t="s">
        <v>535</v>
      </c>
      <c r="C9" s="85" t="s">
        <v>536</v>
      </c>
      <c r="D9" s="85" t="s">
        <v>537</v>
      </c>
      <c r="E9" s="85" t="s">
        <v>538</v>
      </c>
      <c r="F9" s="85" t="s">
        <v>539</v>
      </c>
      <c r="G9" s="85" t="s">
        <v>540</v>
      </c>
      <c r="H9" s="85" t="s">
        <v>541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44764</v>
      </c>
      <c r="B10" s="29">
        <v>539661</v>
      </c>
      <c r="C10" s="28" t="s">
        <v>1096</v>
      </c>
      <c r="D10" s="28" t="s">
        <v>1097</v>
      </c>
      <c r="E10" s="28" t="s">
        <v>543</v>
      </c>
      <c r="F10" s="87">
        <v>20000</v>
      </c>
      <c r="G10" s="29">
        <v>57</v>
      </c>
      <c r="H10" s="29" t="s">
        <v>307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44764</v>
      </c>
      <c r="B11" s="29">
        <v>531156</v>
      </c>
      <c r="C11" s="28" t="s">
        <v>1066</v>
      </c>
      <c r="D11" s="28" t="s">
        <v>1067</v>
      </c>
      <c r="E11" s="28" t="s">
        <v>543</v>
      </c>
      <c r="F11" s="87">
        <v>22933</v>
      </c>
      <c r="G11" s="29">
        <v>190.63</v>
      </c>
      <c r="H11" s="29" t="s">
        <v>307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44764</v>
      </c>
      <c r="B12" s="29">
        <v>540135</v>
      </c>
      <c r="C12" s="28" t="s">
        <v>1043</v>
      </c>
      <c r="D12" s="28" t="s">
        <v>1026</v>
      </c>
      <c r="E12" s="28" t="s">
        <v>542</v>
      </c>
      <c r="F12" s="87">
        <v>2551662</v>
      </c>
      <c r="G12" s="29">
        <v>1.34</v>
      </c>
      <c r="H12" s="29" t="s">
        <v>307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44764</v>
      </c>
      <c r="B13" s="29">
        <v>540135</v>
      </c>
      <c r="C13" s="28" t="s">
        <v>1043</v>
      </c>
      <c r="D13" s="28" t="s">
        <v>1026</v>
      </c>
      <c r="E13" s="28" t="s">
        <v>543</v>
      </c>
      <c r="F13" s="87">
        <v>2551671</v>
      </c>
      <c r="G13" s="29">
        <v>1.47</v>
      </c>
      <c r="H13" s="29" t="s">
        <v>307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44764</v>
      </c>
      <c r="B14" s="29">
        <v>540135</v>
      </c>
      <c r="C14" s="28" t="s">
        <v>1043</v>
      </c>
      <c r="D14" s="28" t="s">
        <v>1044</v>
      </c>
      <c r="E14" s="28" t="s">
        <v>543</v>
      </c>
      <c r="F14" s="87">
        <v>2700100</v>
      </c>
      <c r="G14" s="29">
        <v>1.44</v>
      </c>
      <c r="H14" s="29" t="s">
        <v>307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44764</v>
      </c>
      <c r="B15" s="29">
        <v>540135</v>
      </c>
      <c r="C15" s="28" t="s">
        <v>1043</v>
      </c>
      <c r="D15" s="28" t="s">
        <v>1044</v>
      </c>
      <c r="E15" s="28" t="s">
        <v>542</v>
      </c>
      <c r="F15" s="87">
        <v>100</v>
      </c>
      <c r="G15" s="29">
        <v>1.48</v>
      </c>
      <c r="H15" s="29" t="s">
        <v>307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44764</v>
      </c>
      <c r="B16" s="29">
        <v>524640</v>
      </c>
      <c r="C16" s="28" t="s">
        <v>1098</v>
      </c>
      <c r="D16" s="28" t="s">
        <v>1099</v>
      </c>
      <c r="E16" s="28" t="s">
        <v>543</v>
      </c>
      <c r="F16" s="87">
        <v>114844</v>
      </c>
      <c r="G16" s="29">
        <v>40</v>
      </c>
      <c r="H16" s="29" t="s">
        <v>307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44764</v>
      </c>
      <c r="B17" s="29">
        <v>524640</v>
      </c>
      <c r="C17" s="28" t="s">
        <v>1098</v>
      </c>
      <c r="D17" s="28" t="s">
        <v>1100</v>
      </c>
      <c r="E17" s="28" t="s">
        <v>542</v>
      </c>
      <c r="F17" s="87">
        <v>500000</v>
      </c>
      <c r="G17" s="29">
        <v>40</v>
      </c>
      <c r="H17" s="29" t="s">
        <v>307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44764</v>
      </c>
      <c r="B18" s="29">
        <v>524640</v>
      </c>
      <c r="C18" s="28" t="s">
        <v>1098</v>
      </c>
      <c r="D18" s="28" t="s">
        <v>1101</v>
      </c>
      <c r="E18" s="28" t="s">
        <v>543</v>
      </c>
      <c r="F18" s="87">
        <v>400000</v>
      </c>
      <c r="G18" s="29">
        <v>40.01</v>
      </c>
      <c r="H18" s="29" t="s">
        <v>307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44764</v>
      </c>
      <c r="B19" s="29">
        <v>519532</v>
      </c>
      <c r="C19" s="28" t="s">
        <v>1102</v>
      </c>
      <c r="D19" s="28" t="s">
        <v>1103</v>
      </c>
      <c r="E19" s="28" t="s">
        <v>543</v>
      </c>
      <c r="F19" s="87">
        <v>101686</v>
      </c>
      <c r="G19" s="29">
        <v>13.22</v>
      </c>
      <c r="H19" s="29" t="s">
        <v>307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44764</v>
      </c>
      <c r="B20" s="29">
        <v>539662</v>
      </c>
      <c r="C20" s="28" t="s">
        <v>1104</v>
      </c>
      <c r="D20" s="28" t="s">
        <v>1026</v>
      </c>
      <c r="E20" s="28" t="s">
        <v>542</v>
      </c>
      <c r="F20" s="87">
        <v>92108</v>
      </c>
      <c r="G20" s="29">
        <v>33.85</v>
      </c>
      <c r="H20" s="29" t="s">
        <v>307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44764</v>
      </c>
      <c r="B21" s="29">
        <v>539662</v>
      </c>
      <c r="C21" s="28" t="s">
        <v>1104</v>
      </c>
      <c r="D21" s="28" t="s">
        <v>1026</v>
      </c>
      <c r="E21" s="28" t="s">
        <v>543</v>
      </c>
      <c r="F21" s="87">
        <v>74517</v>
      </c>
      <c r="G21" s="29">
        <v>34.369999999999997</v>
      </c>
      <c r="H21" s="29" t="s">
        <v>307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44764</v>
      </c>
      <c r="B22" s="29">
        <v>543435</v>
      </c>
      <c r="C22" s="28" t="s">
        <v>1105</v>
      </c>
      <c r="D22" s="28" t="s">
        <v>1106</v>
      </c>
      <c r="E22" s="28" t="s">
        <v>542</v>
      </c>
      <c r="F22" s="87">
        <v>16500</v>
      </c>
      <c r="G22" s="29">
        <v>119.86</v>
      </c>
      <c r="H22" s="29" t="s">
        <v>307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44764</v>
      </c>
      <c r="B23" s="29">
        <v>542724</v>
      </c>
      <c r="C23" s="28" t="s">
        <v>1107</v>
      </c>
      <c r="D23" s="28" t="s">
        <v>1108</v>
      </c>
      <c r="E23" s="28" t="s">
        <v>543</v>
      </c>
      <c r="F23" s="87">
        <v>690954</v>
      </c>
      <c r="G23" s="29">
        <v>3.44</v>
      </c>
      <c r="H23" s="29" t="s">
        <v>307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44764</v>
      </c>
      <c r="B24" s="29">
        <v>542724</v>
      </c>
      <c r="C24" s="28" t="s">
        <v>1107</v>
      </c>
      <c r="D24" s="28" t="s">
        <v>1109</v>
      </c>
      <c r="E24" s="28" t="s">
        <v>542</v>
      </c>
      <c r="F24" s="87">
        <v>372763</v>
      </c>
      <c r="G24" s="29">
        <v>3.44</v>
      </c>
      <c r="H24" s="29" t="s">
        <v>307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44764</v>
      </c>
      <c r="B25" s="29">
        <v>542724</v>
      </c>
      <c r="C25" s="28" t="s">
        <v>1107</v>
      </c>
      <c r="D25" s="28" t="s">
        <v>1109</v>
      </c>
      <c r="E25" s="28" t="s">
        <v>543</v>
      </c>
      <c r="F25" s="87">
        <v>372763</v>
      </c>
      <c r="G25" s="29">
        <v>3.55</v>
      </c>
      <c r="H25" s="29" t="s">
        <v>307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44764</v>
      </c>
      <c r="B26" s="29">
        <v>531137</v>
      </c>
      <c r="C26" s="28" t="s">
        <v>1110</v>
      </c>
      <c r="D26" s="28" t="s">
        <v>1111</v>
      </c>
      <c r="E26" s="28" t="s">
        <v>543</v>
      </c>
      <c r="F26" s="87">
        <v>1525546</v>
      </c>
      <c r="G26" s="29">
        <v>0.86</v>
      </c>
      <c r="H26" s="29" t="s">
        <v>307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44764</v>
      </c>
      <c r="B27" s="29">
        <v>590126</v>
      </c>
      <c r="C27" s="28" t="s">
        <v>1112</v>
      </c>
      <c r="D27" s="28" t="s">
        <v>1113</v>
      </c>
      <c r="E27" s="28" t="s">
        <v>542</v>
      </c>
      <c r="F27" s="87">
        <v>168086</v>
      </c>
      <c r="G27" s="29">
        <v>2.86</v>
      </c>
      <c r="H27" s="29" t="s">
        <v>307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44764</v>
      </c>
      <c r="B28" s="29">
        <v>590126</v>
      </c>
      <c r="C28" s="28" t="s">
        <v>1112</v>
      </c>
      <c r="D28" s="28" t="s">
        <v>1113</v>
      </c>
      <c r="E28" s="28" t="s">
        <v>543</v>
      </c>
      <c r="F28" s="87">
        <v>283793</v>
      </c>
      <c r="G28" s="29">
        <v>2.78</v>
      </c>
      <c r="H28" s="29" t="s">
        <v>307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44764</v>
      </c>
      <c r="B29" s="29">
        <v>590126</v>
      </c>
      <c r="C29" s="28" t="s">
        <v>1112</v>
      </c>
      <c r="D29" s="28" t="s">
        <v>1114</v>
      </c>
      <c r="E29" s="28" t="s">
        <v>543</v>
      </c>
      <c r="F29" s="87">
        <v>131499</v>
      </c>
      <c r="G29" s="29">
        <v>2.88</v>
      </c>
      <c r="H29" s="29" t="s">
        <v>307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44764</v>
      </c>
      <c r="B30" s="29">
        <v>590126</v>
      </c>
      <c r="C30" s="28" t="s">
        <v>1112</v>
      </c>
      <c r="D30" s="28" t="s">
        <v>1115</v>
      </c>
      <c r="E30" s="28" t="s">
        <v>543</v>
      </c>
      <c r="F30" s="87">
        <v>418171</v>
      </c>
      <c r="G30" s="29">
        <v>2.88</v>
      </c>
      <c r="H30" s="29" t="s">
        <v>307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44764</v>
      </c>
      <c r="B31" s="29">
        <v>590126</v>
      </c>
      <c r="C31" s="28" t="s">
        <v>1112</v>
      </c>
      <c r="D31" s="28" t="s">
        <v>1116</v>
      </c>
      <c r="E31" s="28" t="s">
        <v>542</v>
      </c>
      <c r="F31" s="87">
        <v>99000</v>
      </c>
      <c r="G31" s="29">
        <v>2.88</v>
      </c>
      <c r="H31" s="29" t="s">
        <v>307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44764</v>
      </c>
      <c r="B32" s="29">
        <v>590126</v>
      </c>
      <c r="C32" s="28" t="s">
        <v>1112</v>
      </c>
      <c r="D32" s="28" t="s">
        <v>1116</v>
      </c>
      <c r="E32" s="28" t="s">
        <v>543</v>
      </c>
      <c r="F32" s="87">
        <v>115794</v>
      </c>
      <c r="G32" s="29">
        <v>2.88</v>
      </c>
      <c r="H32" s="29" t="s">
        <v>307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44764</v>
      </c>
      <c r="B33" s="29">
        <v>590126</v>
      </c>
      <c r="C33" s="28" t="s">
        <v>1112</v>
      </c>
      <c r="D33" s="28" t="s">
        <v>1117</v>
      </c>
      <c r="E33" s="28" t="s">
        <v>542</v>
      </c>
      <c r="F33" s="87">
        <v>80000</v>
      </c>
      <c r="G33" s="29">
        <v>2.88</v>
      </c>
      <c r="H33" s="29" t="s">
        <v>307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44764</v>
      </c>
      <c r="B34" s="29">
        <v>590126</v>
      </c>
      <c r="C34" s="28" t="s">
        <v>1112</v>
      </c>
      <c r="D34" s="28" t="s">
        <v>1117</v>
      </c>
      <c r="E34" s="28" t="s">
        <v>543</v>
      </c>
      <c r="F34" s="87">
        <v>380000</v>
      </c>
      <c r="G34" s="29">
        <v>2.87</v>
      </c>
      <c r="H34" s="29" t="s">
        <v>307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44764</v>
      </c>
      <c r="B35" s="29">
        <v>590126</v>
      </c>
      <c r="C35" s="28" t="s">
        <v>1112</v>
      </c>
      <c r="D35" s="28" t="s">
        <v>1118</v>
      </c>
      <c r="E35" s="28" t="s">
        <v>543</v>
      </c>
      <c r="F35" s="87">
        <v>135592</v>
      </c>
      <c r="G35" s="29">
        <v>2.84</v>
      </c>
      <c r="H35" s="29" t="s">
        <v>307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44764</v>
      </c>
      <c r="B36" s="29">
        <v>590126</v>
      </c>
      <c r="C36" s="28" t="s">
        <v>1112</v>
      </c>
      <c r="D36" s="28" t="s">
        <v>1118</v>
      </c>
      <c r="E36" s="28" t="s">
        <v>542</v>
      </c>
      <c r="F36" s="87">
        <v>180592</v>
      </c>
      <c r="G36" s="29">
        <v>2.78</v>
      </c>
      <c r="H36" s="29" t="s">
        <v>307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44764</v>
      </c>
      <c r="B37" s="29">
        <v>542924</v>
      </c>
      <c r="C37" s="28" t="s">
        <v>1045</v>
      </c>
      <c r="D37" s="28" t="s">
        <v>1068</v>
      </c>
      <c r="E37" s="28" t="s">
        <v>543</v>
      </c>
      <c r="F37" s="87">
        <v>51000</v>
      </c>
      <c r="G37" s="29">
        <v>7.81</v>
      </c>
      <c r="H37" s="29" t="s">
        <v>307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44764</v>
      </c>
      <c r="B38" s="29">
        <v>543286</v>
      </c>
      <c r="C38" s="28" t="s">
        <v>1119</v>
      </c>
      <c r="D38" s="28" t="s">
        <v>1120</v>
      </c>
      <c r="E38" s="28" t="s">
        <v>543</v>
      </c>
      <c r="F38" s="87">
        <v>60000</v>
      </c>
      <c r="G38" s="29">
        <v>18</v>
      </c>
      <c r="H38" s="29" t="s">
        <v>307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44764</v>
      </c>
      <c r="B39" s="29">
        <v>543286</v>
      </c>
      <c r="C39" s="28" t="s">
        <v>1119</v>
      </c>
      <c r="D39" s="28" t="s">
        <v>1121</v>
      </c>
      <c r="E39" s="28" t="s">
        <v>542</v>
      </c>
      <c r="F39" s="87">
        <v>60000</v>
      </c>
      <c r="G39" s="29">
        <v>18</v>
      </c>
      <c r="H39" s="29" t="s">
        <v>307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44764</v>
      </c>
      <c r="B40" s="29">
        <v>531328</v>
      </c>
      <c r="C40" s="28" t="s">
        <v>1122</v>
      </c>
      <c r="D40" s="28" t="s">
        <v>1123</v>
      </c>
      <c r="E40" s="28" t="s">
        <v>542</v>
      </c>
      <c r="F40" s="87">
        <v>584189</v>
      </c>
      <c r="G40" s="29">
        <v>0.57999999999999996</v>
      </c>
      <c r="H40" s="29" t="s">
        <v>307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44764</v>
      </c>
      <c r="B41" s="29">
        <v>531328</v>
      </c>
      <c r="C41" s="28" t="s">
        <v>1122</v>
      </c>
      <c r="D41" s="28" t="s">
        <v>1123</v>
      </c>
      <c r="E41" s="28" t="s">
        <v>543</v>
      </c>
      <c r="F41" s="87">
        <v>1095691</v>
      </c>
      <c r="G41" s="29">
        <v>0.59</v>
      </c>
      <c r="H41" s="29" t="s">
        <v>307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44764</v>
      </c>
      <c r="B42" s="29">
        <v>531176</v>
      </c>
      <c r="C42" s="28" t="s">
        <v>1069</v>
      </c>
      <c r="D42" s="28" t="s">
        <v>1124</v>
      </c>
      <c r="E42" s="28" t="s">
        <v>543</v>
      </c>
      <c r="F42" s="87">
        <v>120000</v>
      </c>
      <c r="G42" s="29">
        <v>65.2</v>
      </c>
      <c r="H42" s="29" t="s">
        <v>307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44764</v>
      </c>
      <c r="B43" s="29">
        <v>531176</v>
      </c>
      <c r="C43" s="28" t="s">
        <v>1069</v>
      </c>
      <c r="D43" s="28" t="s">
        <v>1070</v>
      </c>
      <c r="E43" s="28" t="s">
        <v>542</v>
      </c>
      <c r="F43" s="87">
        <v>150000</v>
      </c>
      <c r="G43" s="29">
        <v>65.2</v>
      </c>
      <c r="H43" s="29" t="s">
        <v>307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44764</v>
      </c>
      <c r="B44" s="29">
        <v>540730</v>
      </c>
      <c r="C44" s="28" t="s">
        <v>1071</v>
      </c>
      <c r="D44" s="28" t="s">
        <v>1125</v>
      </c>
      <c r="E44" s="28" t="s">
        <v>543</v>
      </c>
      <c r="F44" s="87">
        <v>58000</v>
      </c>
      <c r="G44" s="29">
        <v>47.8</v>
      </c>
      <c r="H44" s="29" t="s">
        <v>307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44764</v>
      </c>
      <c r="B45" s="29">
        <v>540730</v>
      </c>
      <c r="C45" s="28" t="s">
        <v>1071</v>
      </c>
      <c r="D45" s="28" t="s">
        <v>1126</v>
      </c>
      <c r="E45" s="28" t="s">
        <v>543</v>
      </c>
      <c r="F45" s="87">
        <v>58000</v>
      </c>
      <c r="G45" s="29">
        <v>47.8</v>
      </c>
      <c r="H45" s="29" t="s">
        <v>307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44764</v>
      </c>
      <c r="B46" s="29">
        <v>526773</v>
      </c>
      <c r="C46" s="28" t="s">
        <v>1127</v>
      </c>
      <c r="D46" s="28" t="s">
        <v>1118</v>
      </c>
      <c r="E46" s="28" t="s">
        <v>543</v>
      </c>
      <c r="F46" s="87">
        <v>79051</v>
      </c>
      <c r="G46" s="29">
        <v>19.559999999999999</v>
      </c>
      <c r="H46" s="29" t="s">
        <v>307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44764</v>
      </c>
      <c r="B47" s="29">
        <v>526773</v>
      </c>
      <c r="C47" s="28" t="s">
        <v>1127</v>
      </c>
      <c r="D47" s="28" t="s">
        <v>1118</v>
      </c>
      <c r="E47" s="28" t="s">
        <v>542</v>
      </c>
      <c r="F47" s="87">
        <v>20556</v>
      </c>
      <c r="G47" s="29">
        <v>19.559999999999999</v>
      </c>
      <c r="H47" s="29" t="s">
        <v>307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44764</v>
      </c>
      <c r="B48" s="29">
        <v>540159</v>
      </c>
      <c r="C48" s="28" t="s">
        <v>1128</v>
      </c>
      <c r="D48" s="28" t="s">
        <v>1129</v>
      </c>
      <c r="E48" s="28" t="s">
        <v>542</v>
      </c>
      <c r="F48" s="87">
        <v>90000</v>
      </c>
      <c r="G48" s="29">
        <v>7.53</v>
      </c>
      <c r="H48" s="29" t="s">
        <v>307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44764</v>
      </c>
      <c r="B49" s="29">
        <v>540159</v>
      </c>
      <c r="C49" s="28" t="s">
        <v>1128</v>
      </c>
      <c r="D49" s="28" t="s">
        <v>1130</v>
      </c>
      <c r="E49" s="28" t="s">
        <v>543</v>
      </c>
      <c r="F49" s="87">
        <v>90000</v>
      </c>
      <c r="G49" s="29">
        <v>7.53</v>
      </c>
      <c r="H49" s="29" t="s">
        <v>307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44764</v>
      </c>
      <c r="B50" s="29">
        <v>543256</v>
      </c>
      <c r="C50" s="28" t="s">
        <v>1131</v>
      </c>
      <c r="D50" s="28" t="s">
        <v>1132</v>
      </c>
      <c r="E50" s="28" t="s">
        <v>543</v>
      </c>
      <c r="F50" s="87">
        <v>100000</v>
      </c>
      <c r="G50" s="29">
        <v>19.95</v>
      </c>
      <c r="H50" s="29" t="s">
        <v>307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44764</v>
      </c>
      <c r="B51" s="29">
        <v>512115</v>
      </c>
      <c r="C51" s="28" t="s">
        <v>1133</v>
      </c>
      <c r="D51" s="28" t="s">
        <v>1134</v>
      </c>
      <c r="E51" s="28" t="s">
        <v>543</v>
      </c>
      <c r="F51" s="87">
        <v>6865</v>
      </c>
      <c r="G51" s="29">
        <v>19.55</v>
      </c>
      <c r="H51" s="29" t="s">
        <v>307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44764</v>
      </c>
      <c r="B52" s="29">
        <v>543541</v>
      </c>
      <c r="C52" s="28" t="s">
        <v>1046</v>
      </c>
      <c r="D52" s="28" t="s">
        <v>999</v>
      </c>
      <c r="E52" s="28" t="s">
        <v>543</v>
      </c>
      <c r="F52" s="87">
        <v>32000</v>
      </c>
      <c r="G52" s="29">
        <v>23.74</v>
      </c>
      <c r="H52" s="29" t="s">
        <v>307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44764</v>
      </c>
      <c r="B53" s="29">
        <v>511076</v>
      </c>
      <c r="C53" s="28" t="s">
        <v>1135</v>
      </c>
      <c r="D53" s="28" t="s">
        <v>1136</v>
      </c>
      <c r="E53" s="28" t="s">
        <v>543</v>
      </c>
      <c r="F53" s="87">
        <v>1036015</v>
      </c>
      <c r="G53" s="29">
        <v>27.9</v>
      </c>
      <c r="H53" s="29" t="s">
        <v>307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44764</v>
      </c>
      <c r="B54" s="29">
        <v>536672</v>
      </c>
      <c r="C54" s="28" t="s">
        <v>903</v>
      </c>
      <c r="D54" s="28" t="s">
        <v>1073</v>
      </c>
      <c r="E54" s="28" t="s">
        <v>543</v>
      </c>
      <c r="F54" s="87">
        <v>200000</v>
      </c>
      <c r="G54" s="29">
        <v>65.2</v>
      </c>
      <c r="H54" s="29" t="s">
        <v>307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44764</v>
      </c>
      <c r="B55" s="29">
        <v>536672</v>
      </c>
      <c r="C55" s="28" t="s">
        <v>903</v>
      </c>
      <c r="D55" s="28" t="s">
        <v>940</v>
      </c>
      <c r="E55" s="28" t="s">
        <v>542</v>
      </c>
      <c r="F55" s="87">
        <v>100000</v>
      </c>
      <c r="G55" s="29">
        <v>65.099999999999994</v>
      </c>
      <c r="H55" s="29" t="s">
        <v>307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44764</v>
      </c>
      <c r="B56" s="29">
        <v>543545</v>
      </c>
      <c r="C56" s="28" t="s">
        <v>1009</v>
      </c>
      <c r="D56" s="28" t="s">
        <v>1137</v>
      </c>
      <c r="E56" s="28" t="s">
        <v>543</v>
      </c>
      <c r="F56" s="87">
        <v>52000</v>
      </c>
      <c r="G56" s="29">
        <v>31.05</v>
      </c>
      <c r="H56" s="29" t="s">
        <v>307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44764</v>
      </c>
      <c r="B57" s="29">
        <v>543545</v>
      </c>
      <c r="C57" s="28" t="s">
        <v>1009</v>
      </c>
      <c r="D57" s="28" t="s">
        <v>1047</v>
      </c>
      <c r="E57" s="28" t="s">
        <v>542</v>
      </c>
      <c r="F57" s="87">
        <v>12000</v>
      </c>
      <c r="G57" s="29">
        <v>31.05</v>
      </c>
      <c r="H57" s="29" t="s">
        <v>307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44764</v>
      </c>
      <c r="B58" s="29">
        <v>543545</v>
      </c>
      <c r="C58" s="28" t="s">
        <v>1009</v>
      </c>
      <c r="D58" s="28" t="s">
        <v>1047</v>
      </c>
      <c r="E58" s="28" t="s">
        <v>543</v>
      </c>
      <c r="F58" s="87">
        <v>96000</v>
      </c>
      <c r="G58" s="29">
        <v>31.05</v>
      </c>
      <c r="H58" s="29" t="s">
        <v>307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44764</v>
      </c>
      <c r="B59" s="29">
        <v>543545</v>
      </c>
      <c r="C59" s="28" t="s">
        <v>1009</v>
      </c>
      <c r="D59" s="28" t="s">
        <v>1138</v>
      </c>
      <c r="E59" s="28" t="s">
        <v>543</v>
      </c>
      <c r="F59" s="87">
        <v>400000</v>
      </c>
      <c r="G59" s="29">
        <v>29.92</v>
      </c>
      <c r="H59" s="29" t="s">
        <v>307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44764</v>
      </c>
      <c r="B60" s="29">
        <v>543545</v>
      </c>
      <c r="C60" s="28" t="s">
        <v>1009</v>
      </c>
      <c r="D60" s="28" t="s">
        <v>1139</v>
      </c>
      <c r="E60" s="28" t="s">
        <v>542</v>
      </c>
      <c r="F60" s="87">
        <v>12000</v>
      </c>
      <c r="G60" s="29">
        <v>31.05</v>
      </c>
      <c r="H60" s="29" t="s">
        <v>307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44764</v>
      </c>
      <c r="B61" s="29">
        <v>543545</v>
      </c>
      <c r="C61" s="28" t="s">
        <v>1009</v>
      </c>
      <c r="D61" s="28" t="s">
        <v>1139</v>
      </c>
      <c r="E61" s="28" t="s">
        <v>543</v>
      </c>
      <c r="F61" s="87">
        <v>44000</v>
      </c>
      <c r="G61" s="29">
        <v>31.05</v>
      </c>
      <c r="H61" s="29" t="s">
        <v>307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44764</v>
      </c>
      <c r="B62" s="29">
        <v>540252</v>
      </c>
      <c r="C62" s="28" t="s">
        <v>1140</v>
      </c>
      <c r="D62" s="28" t="s">
        <v>1141</v>
      </c>
      <c r="E62" s="28" t="s">
        <v>543</v>
      </c>
      <c r="F62" s="87">
        <v>254237</v>
      </c>
      <c r="G62" s="29">
        <v>37</v>
      </c>
      <c r="H62" s="29" t="s">
        <v>307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44764</v>
      </c>
      <c r="B63" s="29">
        <v>503675</v>
      </c>
      <c r="C63" s="28" t="s">
        <v>1142</v>
      </c>
      <c r="D63" s="28" t="s">
        <v>1143</v>
      </c>
      <c r="E63" s="28" t="s">
        <v>543</v>
      </c>
      <c r="F63" s="87">
        <v>485173</v>
      </c>
      <c r="G63" s="29">
        <v>0.84</v>
      </c>
      <c r="H63" s="29" t="s">
        <v>307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44764</v>
      </c>
      <c r="B64" s="29">
        <v>503675</v>
      </c>
      <c r="C64" s="28" t="s">
        <v>1142</v>
      </c>
      <c r="D64" s="28" t="s">
        <v>1144</v>
      </c>
      <c r="E64" s="28" t="s">
        <v>543</v>
      </c>
      <c r="F64" s="87">
        <v>454943</v>
      </c>
      <c r="G64" s="29">
        <v>0.85</v>
      </c>
      <c r="H64" s="29" t="s">
        <v>307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44764</v>
      </c>
      <c r="B65" s="29">
        <v>524661</v>
      </c>
      <c r="C65" s="28" t="s">
        <v>1027</v>
      </c>
      <c r="D65" s="28" t="s">
        <v>1145</v>
      </c>
      <c r="E65" s="28" t="s">
        <v>543</v>
      </c>
      <c r="F65" s="87">
        <v>404374</v>
      </c>
      <c r="G65" s="29">
        <v>6.32</v>
      </c>
      <c r="H65" s="29" t="s">
        <v>307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44764</v>
      </c>
      <c r="B66" s="29">
        <v>524661</v>
      </c>
      <c r="C66" s="28" t="s">
        <v>1027</v>
      </c>
      <c r="D66" s="28" t="s">
        <v>1146</v>
      </c>
      <c r="E66" s="28" t="s">
        <v>543</v>
      </c>
      <c r="F66" s="87">
        <v>145693</v>
      </c>
      <c r="G66" s="29">
        <v>6.35</v>
      </c>
      <c r="H66" s="29" t="s">
        <v>307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44764</v>
      </c>
      <c r="B67" s="29">
        <v>524661</v>
      </c>
      <c r="C67" s="28" t="s">
        <v>1027</v>
      </c>
      <c r="D67" s="28" t="s">
        <v>1147</v>
      </c>
      <c r="E67" s="28" t="s">
        <v>542</v>
      </c>
      <c r="F67" s="87">
        <v>400000</v>
      </c>
      <c r="G67" s="29">
        <v>6.33</v>
      </c>
      <c r="H67" s="29" t="s">
        <v>307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44764</v>
      </c>
      <c r="B68" s="29" t="s">
        <v>1010</v>
      </c>
      <c r="C68" s="28" t="s">
        <v>1011</v>
      </c>
      <c r="D68" s="28" t="s">
        <v>1148</v>
      </c>
      <c r="E68" s="28" t="s">
        <v>542</v>
      </c>
      <c r="F68" s="87">
        <v>212716</v>
      </c>
      <c r="G68" s="29">
        <v>7.84</v>
      </c>
      <c r="H68" s="29" t="s">
        <v>820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44764</v>
      </c>
      <c r="B69" s="29" t="s">
        <v>1010</v>
      </c>
      <c r="C69" s="28" t="s">
        <v>1011</v>
      </c>
      <c r="D69" s="28" t="s">
        <v>1118</v>
      </c>
      <c r="E69" s="28" t="s">
        <v>542</v>
      </c>
      <c r="F69" s="87">
        <v>705871</v>
      </c>
      <c r="G69" s="29">
        <v>7.89</v>
      </c>
      <c r="H69" s="29" t="s">
        <v>820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44764</v>
      </c>
      <c r="B70" s="29" t="s">
        <v>1010</v>
      </c>
      <c r="C70" s="28" t="s">
        <v>1011</v>
      </c>
      <c r="D70" s="28" t="s">
        <v>1072</v>
      </c>
      <c r="E70" s="28" t="s">
        <v>542</v>
      </c>
      <c r="F70" s="87">
        <v>300000</v>
      </c>
      <c r="G70" s="29">
        <v>7.97</v>
      </c>
      <c r="H70" s="29" t="s">
        <v>820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44764</v>
      </c>
      <c r="B71" s="29" t="s">
        <v>1010</v>
      </c>
      <c r="C71" s="28" t="s">
        <v>1011</v>
      </c>
      <c r="D71" s="28" t="s">
        <v>1149</v>
      </c>
      <c r="E71" s="28" t="s">
        <v>542</v>
      </c>
      <c r="F71" s="87">
        <v>83017</v>
      </c>
      <c r="G71" s="29">
        <v>7.82</v>
      </c>
      <c r="H71" s="29" t="s">
        <v>820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44764</v>
      </c>
      <c r="B72" s="29" t="s">
        <v>1150</v>
      </c>
      <c r="C72" s="28" t="s">
        <v>1151</v>
      </c>
      <c r="D72" s="28" t="s">
        <v>1152</v>
      </c>
      <c r="E72" s="28" t="s">
        <v>542</v>
      </c>
      <c r="F72" s="87">
        <v>117000</v>
      </c>
      <c r="G72" s="29">
        <v>12.75</v>
      </c>
      <c r="H72" s="29" t="s">
        <v>820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44764</v>
      </c>
      <c r="B73" s="29" t="s">
        <v>1150</v>
      </c>
      <c r="C73" s="28" t="s">
        <v>1151</v>
      </c>
      <c r="D73" s="28" t="s">
        <v>1153</v>
      </c>
      <c r="E73" s="28" t="s">
        <v>542</v>
      </c>
      <c r="F73" s="87">
        <v>144000</v>
      </c>
      <c r="G73" s="29">
        <v>12.42</v>
      </c>
      <c r="H73" s="29" t="s">
        <v>820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44764</v>
      </c>
      <c r="B74" s="29" t="s">
        <v>1074</v>
      </c>
      <c r="C74" s="28" t="s">
        <v>1075</v>
      </c>
      <c r="D74" s="28" t="s">
        <v>1154</v>
      </c>
      <c r="E74" s="28" t="s">
        <v>542</v>
      </c>
      <c r="F74" s="87">
        <v>1510859</v>
      </c>
      <c r="G74" s="29">
        <v>9.56</v>
      </c>
      <c r="H74" s="29" t="s">
        <v>820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44764</v>
      </c>
      <c r="B75" s="29" t="s">
        <v>1074</v>
      </c>
      <c r="C75" s="28" t="s">
        <v>1075</v>
      </c>
      <c r="D75" s="28" t="s">
        <v>1076</v>
      </c>
      <c r="E75" s="28" t="s">
        <v>542</v>
      </c>
      <c r="F75" s="87">
        <v>1438606</v>
      </c>
      <c r="G75" s="29">
        <v>9.4700000000000006</v>
      </c>
      <c r="H75" s="29" t="s">
        <v>820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44764</v>
      </c>
      <c r="B76" s="29" t="s">
        <v>1155</v>
      </c>
      <c r="C76" s="28" t="s">
        <v>1156</v>
      </c>
      <c r="D76" s="28" t="s">
        <v>1157</v>
      </c>
      <c r="E76" s="28" t="s">
        <v>542</v>
      </c>
      <c r="F76" s="87">
        <v>28000</v>
      </c>
      <c r="G76" s="29">
        <v>30.1</v>
      </c>
      <c r="H76" s="29" t="s">
        <v>820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44764</v>
      </c>
      <c r="B77" s="29" t="s">
        <v>1155</v>
      </c>
      <c r="C77" s="28" t="s">
        <v>1156</v>
      </c>
      <c r="D77" s="28" t="s">
        <v>1158</v>
      </c>
      <c r="E77" s="28" t="s">
        <v>542</v>
      </c>
      <c r="F77" s="87">
        <v>56000</v>
      </c>
      <c r="G77" s="29">
        <v>30.19</v>
      </c>
      <c r="H77" s="29" t="s">
        <v>820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44764</v>
      </c>
      <c r="B78" s="29" t="s">
        <v>1048</v>
      </c>
      <c r="C78" s="28" t="s">
        <v>1049</v>
      </c>
      <c r="D78" s="28" t="s">
        <v>1078</v>
      </c>
      <c r="E78" s="28" t="s">
        <v>542</v>
      </c>
      <c r="F78" s="87">
        <v>93320</v>
      </c>
      <c r="G78" s="29">
        <v>30.43</v>
      </c>
      <c r="H78" s="29" t="s">
        <v>820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44764</v>
      </c>
      <c r="B79" s="29" t="s">
        <v>1048</v>
      </c>
      <c r="C79" s="28" t="s">
        <v>1049</v>
      </c>
      <c r="D79" s="28" t="s">
        <v>1159</v>
      </c>
      <c r="E79" s="28" t="s">
        <v>542</v>
      </c>
      <c r="F79" s="87">
        <v>93320</v>
      </c>
      <c r="G79" s="29">
        <v>30.5</v>
      </c>
      <c r="H79" s="29" t="s">
        <v>820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44764</v>
      </c>
      <c r="B80" s="29" t="s">
        <v>1048</v>
      </c>
      <c r="C80" s="28" t="s">
        <v>1049</v>
      </c>
      <c r="D80" s="28" t="s">
        <v>1079</v>
      </c>
      <c r="E80" s="28" t="s">
        <v>542</v>
      </c>
      <c r="F80" s="87">
        <v>93320</v>
      </c>
      <c r="G80" s="29">
        <v>30.45</v>
      </c>
      <c r="H80" s="29" t="s">
        <v>820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44764</v>
      </c>
      <c r="B81" s="29" t="s">
        <v>1048</v>
      </c>
      <c r="C81" s="28" t="s">
        <v>1049</v>
      </c>
      <c r="D81" s="28" t="s">
        <v>1080</v>
      </c>
      <c r="E81" s="28" t="s">
        <v>542</v>
      </c>
      <c r="F81" s="87">
        <v>93320</v>
      </c>
      <c r="G81" s="29">
        <v>30.53</v>
      </c>
      <c r="H81" s="29" t="s">
        <v>820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44764</v>
      </c>
      <c r="B82" s="29" t="s">
        <v>1048</v>
      </c>
      <c r="C82" s="28" t="s">
        <v>1049</v>
      </c>
      <c r="D82" s="28" t="s">
        <v>1077</v>
      </c>
      <c r="E82" s="28" t="s">
        <v>542</v>
      </c>
      <c r="F82" s="87">
        <v>93320</v>
      </c>
      <c r="G82" s="29">
        <v>30.52</v>
      </c>
      <c r="H82" s="29" t="s">
        <v>820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44764</v>
      </c>
      <c r="B83" s="29" t="s">
        <v>1160</v>
      </c>
      <c r="C83" s="28" t="s">
        <v>1161</v>
      </c>
      <c r="D83" s="28" t="s">
        <v>1076</v>
      </c>
      <c r="E83" s="28" t="s">
        <v>542</v>
      </c>
      <c r="F83" s="87">
        <v>190488</v>
      </c>
      <c r="G83" s="29">
        <v>251.37</v>
      </c>
      <c r="H83" s="29" t="s">
        <v>820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44764</v>
      </c>
      <c r="B84" s="29" t="s">
        <v>1162</v>
      </c>
      <c r="C84" s="28" t="s">
        <v>1163</v>
      </c>
      <c r="D84" s="28" t="s">
        <v>1164</v>
      </c>
      <c r="E84" s="28" t="s">
        <v>542</v>
      </c>
      <c r="F84" s="87">
        <v>10000</v>
      </c>
      <c r="G84" s="29">
        <v>25.14</v>
      </c>
      <c r="H84" s="29" t="s">
        <v>820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44764</v>
      </c>
      <c r="B85" s="29" t="s">
        <v>1165</v>
      </c>
      <c r="C85" s="28" t="s">
        <v>1166</v>
      </c>
      <c r="D85" s="28" t="s">
        <v>1167</v>
      </c>
      <c r="E85" s="28" t="s">
        <v>542</v>
      </c>
      <c r="F85" s="87">
        <v>126815</v>
      </c>
      <c r="G85" s="29">
        <v>292.61</v>
      </c>
      <c r="H85" s="29" t="s">
        <v>820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44764</v>
      </c>
      <c r="B86" s="29" t="s">
        <v>1081</v>
      </c>
      <c r="C86" s="28" t="s">
        <v>1082</v>
      </c>
      <c r="D86" s="28" t="s">
        <v>1168</v>
      </c>
      <c r="E86" s="28" t="s">
        <v>542</v>
      </c>
      <c r="F86" s="87">
        <v>900000</v>
      </c>
      <c r="G86" s="29">
        <v>205</v>
      </c>
      <c r="H86" s="29" t="s">
        <v>820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44764</v>
      </c>
      <c r="B87" s="29" t="s">
        <v>1050</v>
      </c>
      <c r="C87" s="28" t="s">
        <v>1051</v>
      </c>
      <c r="D87" s="28" t="s">
        <v>1148</v>
      </c>
      <c r="E87" s="28" t="s">
        <v>542</v>
      </c>
      <c r="F87" s="87">
        <v>782886</v>
      </c>
      <c r="G87" s="29">
        <v>76.78</v>
      </c>
      <c r="H87" s="29" t="s">
        <v>820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44764</v>
      </c>
      <c r="B88" s="29" t="s">
        <v>1169</v>
      </c>
      <c r="C88" s="28" t="s">
        <v>1170</v>
      </c>
      <c r="D88" s="28" t="s">
        <v>1171</v>
      </c>
      <c r="E88" s="28" t="s">
        <v>542</v>
      </c>
      <c r="F88" s="87">
        <v>462041</v>
      </c>
      <c r="G88" s="29">
        <v>256.73</v>
      </c>
      <c r="H88" s="29" t="s">
        <v>820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44764</v>
      </c>
      <c r="B89" s="29" t="s">
        <v>1169</v>
      </c>
      <c r="C89" s="28" t="s">
        <v>1170</v>
      </c>
      <c r="D89" s="28" t="s">
        <v>1172</v>
      </c>
      <c r="E89" s="28" t="s">
        <v>542</v>
      </c>
      <c r="F89" s="87">
        <v>452461</v>
      </c>
      <c r="G89" s="29">
        <v>254.5</v>
      </c>
      <c r="H89" s="29" t="s">
        <v>820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44764</v>
      </c>
      <c r="B90" s="29" t="s">
        <v>1173</v>
      </c>
      <c r="C90" s="28" t="s">
        <v>1174</v>
      </c>
      <c r="D90" s="28" t="s">
        <v>1175</v>
      </c>
      <c r="E90" s="28" t="s">
        <v>542</v>
      </c>
      <c r="F90" s="87">
        <v>1600000</v>
      </c>
      <c r="G90" s="29">
        <v>6</v>
      </c>
      <c r="H90" s="29" t="s">
        <v>820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44764</v>
      </c>
      <c r="B91" s="29" t="s">
        <v>1176</v>
      </c>
      <c r="C91" s="28" t="s">
        <v>1177</v>
      </c>
      <c r="D91" s="28" t="s">
        <v>1178</v>
      </c>
      <c r="E91" s="28" t="s">
        <v>542</v>
      </c>
      <c r="F91" s="87">
        <v>3738209</v>
      </c>
      <c r="G91" s="29">
        <v>0.87</v>
      </c>
      <c r="H91" s="29" t="s">
        <v>820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44764</v>
      </c>
      <c r="B92" s="29" t="s">
        <v>1176</v>
      </c>
      <c r="C92" s="28" t="s">
        <v>1177</v>
      </c>
      <c r="D92" s="28" t="s">
        <v>1118</v>
      </c>
      <c r="E92" s="28" t="s">
        <v>542</v>
      </c>
      <c r="F92" s="87">
        <v>4425436</v>
      </c>
      <c r="G92" s="29">
        <v>0.83</v>
      </c>
      <c r="H92" s="29" t="s">
        <v>820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44764</v>
      </c>
      <c r="B93" s="29" t="s">
        <v>1010</v>
      </c>
      <c r="C93" s="28" t="s">
        <v>1011</v>
      </c>
      <c r="D93" s="28" t="s">
        <v>1012</v>
      </c>
      <c r="E93" s="28" t="s">
        <v>543</v>
      </c>
      <c r="F93" s="87">
        <v>602507</v>
      </c>
      <c r="G93" s="29">
        <v>7.87</v>
      </c>
      <c r="H93" s="29" t="s">
        <v>820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44764</v>
      </c>
      <c r="B94" s="29" t="s">
        <v>1010</v>
      </c>
      <c r="C94" s="28" t="s">
        <v>1011</v>
      </c>
      <c r="D94" s="28" t="s">
        <v>1148</v>
      </c>
      <c r="E94" s="28" t="s">
        <v>543</v>
      </c>
      <c r="F94" s="87">
        <v>490716</v>
      </c>
      <c r="G94" s="29">
        <v>8.07</v>
      </c>
      <c r="H94" s="29" t="s">
        <v>820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44764</v>
      </c>
      <c r="B95" s="29" t="s">
        <v>1010</v>
      </c>
      <c r="C95" s="28" t="s">
        <v>1011</v>
      </c>
      <c r="D95" s="28" t="s">
        <v>1149</v>
      </c>
      <c r="E95" s="28" t="s">
        <v>543</v>
      </c>
      <c r="F95" s="87">
        <v>374559</v>
      </c>
      <c r="G95" s="29">
        <v>7.88</v>
      </c>
      <c r="H95" s="29" t="s">
        <v>820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44764</v>
      </c>
      <c r="B96" s="29" t="s">
        <v>1010</v>
      </c>
      <c r="C96" s="28" t="s">
        <v>1011</v>
      </c>
      <c r="D96" s="28" t="s">
        <v>1118</v>
      </c>
      <c r="E96" s="28" t="s">
        <v>543</v>
      </c>
      <c r="F96" s="87">
        <v>514710</v>
      </c>
      <c r="G96" s="29">
        <v>8.1199999999999992</v>
      </c>
      <c r="H96" s="29" t="s">
        <v>820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44764</v>
      </c>
      <c r="B97" s="29" t="s">
        <v>1150</v>
      </c>
      <c r="C97" s="28" t="s">
        <v>1151</v>
      </c>
      <c r="D97" s="28" t="s">
        <v>1179</v>
      </c>
      <c r="E97" s="28" t="s">
        <v>543</v>
      </c>
      <c r="F97" s="87">
        <v>336000</v>
      </c>
      <c r="G97" s="29">
        <v>12.66</v>
      </c>
      <c r="H97" s="29" t="s">
        <v>820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44764</v>
      </c>
      <c r="B98" s="29" t="s">
        <v>1074</v>
      </c>
      <c r="C98" s="28" t="s">
        <v>1075</v>
      </c>
      <c r="D98" s="28" t="s">
        <v>1076</v>
      </c>
      <c r="E98" s="28" t="s">
        <v>543</v>
      </c>
      <c r="F98" s="87">
        <v>1438606</v>
      </c>
      <c r="G98" s="29">
        <v>9.41</v>
      </c>
      <c r="H98" s="29" t="s">
        <v>820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44764</v>
      </c>
      <c r="B99" s="29" t="s">
        <v>1074</v>
      </c>
      <c r="C99" s="28" t="s">
        <v>1075</v>
      </c>
      <c r="D99" s="28" t="s">
        <v>1154</v>
      </c>
      <c r="E99" s="28" t="s">
        <v>543</v>
      </c>
      <c r="F99" s="87">
        <v>480859</v>
      </c>
      <c r="G99" s="29">
        <v>9.33</v>
      </c>
      <c r="H99" s="29" t="s">
        <v>820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44764</v>
      </c>
      <c r="B100" s="29" t="s">
        <v>1155</v>
      </c>
      <c r="C100" s="28" t="s">
        <v>1156</v>
      </c>
      <c r="D100" s="28" t="s">
        <v>1158</v>
      </c>
      <c r="E100" s="28" t="s">
        <v>543</v>
      </c>
      <c r="F100" s="87">
        <v>104000</v>
      </c>
      <c r="G100" s="29">
        <v>29.79</v>
      </c>
      <c r="H100" s="29" t="s">
        <v>820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44764</v>
      </c>
      <c r="B101" s="29" t="s">
        <v>1155</v>
      </c>
      <c r="C101" s="28" t="s">
        <v>1156</v>
      </c>
      <c r="D101" s="28" t="s">
        <v>1157</v>
      </c>
      <c r="E101" s="28" t="s">
        <v>543</v>
      </c>
      <c r="F101" s="87">
        <v>28000</v>
      </c>
      <c r="G101" s="29">
        <v>30.07</v>
      </c>
      <c r="H101" s="29" t="s">
        <v>820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44764</v>
      </c>
      <c r="B102" s="29" t="s">
        <v>1048</v>
      </c>
      <c r="C102" s="28" t="s">
        <v>1049</v>
      </c>
      <c r="D102" s="28" t="s">
        <v>1159</v>
      </c>
      <c r="E102" s="28" t="s">
        <v>543</v>
      </c>
      <c r="F102" s="87">
        <v>93320</v>
      </c>
      <c r="G102" s="29">
        <v>30.45</v>
      </c>
      <c r="H102" s="29" t="s">
        <v>820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44764</v>
      </c>
      <c r="B103" s="29" t="s">
        <v>1048</v>
      </c>
      <c r="C103" s="28" t="s">
        <v>1049</v>
      </c>
      <c r="D103" s="28" t="s">
        <v>1078</v>
      </c>
      <c r="E103" s="28" t="s">
        <v>543</v>
      </c>
      <c r="F103" s="87">
        <v>93320</v>
      </c>
      <c r="G103" s="29">
        <v>30.52</v>
      </c>
      <c r="H103" s="29" t="s">
        <v>820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44764</v>
      </c>
      <c r="B104" s="29" t="s">
        <v>1048</v>
      </c>
      <c r="C104" s="28" t="s">
        <v>1049</v>
      </c>
      <c r="D104" s="28" t="s">
        <v>1079</v>
      </c>
      <c r="E104" s="28" t="s">
        <v>543</v>
      </c>
      <c r="F104" s="87">
        <v>93320</v>
      </c>
      <c r="G104" s="29">
        <v>30.43</v>
      </c>
      <c r="H104" s="29" t="s">
        <v>820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44764</v>
      </c>
      <c r="B105" s="29" t="s">
        <v>1048</v>
      </c>
      <c r="C105" s="28" t="s">
        <v>1049</v>
      </c>
      <c r="D105" s="28" t="s">
        <v>1080</v>
      </c>
      <c r="E105" s="28" t="s">
        <v>543</v>
      </c>
      <c r="F105" s="87">
        <v>93320</v>
      </c>
      <c r="G105" s="29">
        <v>30.5</v>
      </c>
      <c r="H105" s="29" t="s">
        <v>820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44764</v>
      </c>
      <c r="B106" s="29" t="s">
        <v>1048</v>
      </c>
      <c r="C106" s="28" t="s">
        <v>1049</v>
      </c>
      <c r="D106" s="28" t="s">
        <v>1180</v>
      </c>
      <c r="E106" s="28" t="s">
        <v>543</v>
      </c>
      <c r="F106" s="87">
        <v>93320</v>
      </c>
      <c r="G106" s="29">
        <v>29.95</v>
      </c>
      <c r="H106" s="29" t="s">
        <v>820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44764</v>
      </c>
      <c r="B107" s="29" t="s">
        <v>1048</v>
      </c>
      <c r="C107" s="28" t="s">
        <v>1049</v>
      </c>
      <c r="D107" s="28" t="s">
        <v>1077</v>
      </c>
      <c r="E107" s="28" t="s">
        <v>543</v>
      </c>
      <c r="F107" s="87">
        <v>93320</v>
      </c>
      <c r="G107" s="29">
        <v>30.53</v>
      </c>
      <c r="H107" s="29" t="s">
        <v>820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44764</v>
      </c>
      <c r="B108" s="29" t="s">
        <v>1048</v>
      </c>
      <c r="C108" s="28" t="s">
        <v>1049</v>
      </c>
      <c r="D108" s="28" t="s">
        <v>1181</v>
      </c>
      <c r="E108" s="28" t="s">
        <v>543</v>
      </c>
      <c r="F108" s="87">
        <v>93320</v>
      </c>
      <c r="G108" s="29">
        <v>29.95</v>
      </c>
      <c r="H108" s="29" t="s">
        <v>820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44764</v>
      </c>
      <c r="B109" s="29" t="s">
        <v>1160</v>
      </c>
      <c r="C109" s="28" t="s">
        <v>1161</v>
      </c>
      <c r="D109" s="28" t="s">
        <v>1076</v>
      </c>
      <c r="E109" s="28" t="s">
        <v>543</v>
      </c>
      <c r="F109" s="87">
        <v>126612</v>
      </c>
      <c r="G109" s="29">
        <v>246.96</v>
      </c>
      <c r="H109" s="29" t="s">
        <v>820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44764</v>
      </c>
      <c r="B110" s="29" t="s">
        <v>1162</v>
      </c>
      <c r="C110" s="28" t="s">
        <v>1163</v>
      </c>
      <c r="D110" s="28" t="s">
        <v>1164</v>
      </c>
      <c r="E110" s="28" t="s">
        <v>543</v>
      </c>
      <c r="F110" s="87">
        <v>160257</v>
      </c>
      <c r="G110" s="29">
        <v>25.01</v>
      </c>
      <c r="H110" s="29" t="s">
        <v>820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44764</v>
      </c>
      <c r="B111" s="29" t="s">
        <v>1081</v>
      </c>
      <c r="C111" s="28" t="s">
        <v>1082</v>
      </c>
      <c r="D111" s="28" t="s">
        <v>1083</v>
      </c>
      <c r="E111" s="28" t="s">
        <v>543</v>
      </c>
      <c r="F111" s="87">
        <v>800000</v>
      </c>
      <c r="G111" s="29">
        <v>205</v>
      </c>
      <c r="H111" s="29" t="s">
        <v>820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44764</v>
      </c>
      <c r="B112" s="29" t="s">
        <v>1050</v>
      </c>
      <c r="C112" s="28" t="s">
        <v>1051</v>
      </c>
      <c r="D112" s="28" t="s">
        <v>1148</v>
      </c>
      <c r="E112" s="28" t="s">
        <v>543</v>
      </c>
      <c r="F112" s="87">
        <v>782886</v>
      </c>
      <c r="G112" s="29">
        <v>77.23</v>
      </c>
      <c r="H112" s="29" t="s">
        <v>820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44764</v>
      </c>
      <c r="B113" s="29" t="s">
        <v>1169</v>
      </c>
      <c r="C113" s="28" t="s">
        <v>1170</v>
      </c>
      <c r="D113" s="28" t="s">
        <v>1171</v>
      </c>
      <c r="E113" s="28" t="s">
        <v>543</v>
      </c>
      <c r="F113" s="87">
        <v>469578</v>
      </c>
      <c r="G113" s="29">
        <v>257.37</v>
      </c>
      <c r="H113" s="29" t="s">
        <v>820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44764</v>
      </c>
      <c r="B114" s="29" t="s">
        <v>1169</v>
      </c>
      <c r="C114" s="28" t="s">
        <v>1170</v>
      </c>
      <c r="D114" s="28" t="s">
        <v>1172</v>
      </c>
      <c r="E114" s="28" t="s">
        <v>543</v>
      </c>
      <c r="F114" s="87">
        <v>452461</v>
      </c>
      <c r="G114" s="29">
        <v>254.66</v>
      </c>
      <c r="H114" s="29" t="s">
        <v>820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44764</v>
      </c>
      <c r="B115" s="29" t="s">
        <v>1173</v>
      </c>
      <c r="C115" s="28" t="s">
        <v>1174</v>
      </c>
      <c r="D115" s="28" t="s">
        <v>1182</v>
      </c>
      <c r="E115" s="28" t="s">
        <v>543</v>
      </c>
      <c r="F115" s="87">
        <v>6937808</v>
      </c>
      <c r="G115" s="29">
        <v>6.01</v>
      </c>
      <c r="H115" s="29" t="s">
        <v>820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44764</v>
      </c>
      <c r="B116" s="29" t="s">
        <v>1183</v>
      </c>
      <c r="C116" s="28" t="s">
        <v>1184</v>
      </c>
      <c r="D116" s="28" t="s">
        <v>1185</v>
      </c>
      <c r="E116" s="28" t="s">
        <v>543</v>
      </c>
      <c r="F116" s="87">
        <v>210000</v>
      </c>
      <c r="G116" s="29">
        <v>12.1</v>
      </c>
      <c r="H116" s="29" t="s">
        <v>820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44764</v>
      </c>
      <c r="B117" s="29" t="s">
        <v>1176</v>
      </c>
      <c r="C117" s="28" t="s">
        <v>1177</v>
      </c>
      <c r="D117" s="28" t="s">
        <v>1118</v>
      </c>
      <c r="E117" s="28" t="s">
        <v>543</v>
      </c>
      <c r="F117" s="87">
        <v>2025436</v>
      </c>
      <c r="G117" s="29">
        <v>0.81</v>
      </c>
      <c r="H117" s="29" t="s">
        <v>820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44764</v>
      </c>
      <c r="B118" s="29" t="s">
        <v>1176</v>
      </c>
      <c r="C118" s="28" t="s">
        <v>1177</v>
      </c>
      <c r="D118" s="28" t="s">
        <v>1186</v>
      </c>
      <c r="E118" s="28" t="s">
        <v>543</v>
      </c>
      <c r="F118" s="87">
        <v>19275003</v>
      </c>
      <c r="G118" s="29">
        <v>0.84</v>
      </c>
      <c r="H118" s="29" t="s">
        <v>820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44764</v>
      </c>
      <c r="B119" s="29" t="s">
        <v>1176</v>
      </c>
      <c r="C119" s="28" t="s">
        <v>1177</v>
      </c>
      <c r="D119" s="28" t="s">
        <v>1178</v>
      </c>
      <c r="E119" s="28" t="s">
        <v>543</v>
      </c>
      <c r="F119" s="87">
        <v>2000000</v>
      </c>
      <c r="G119" s="29">
        <v>0.89</v>
      </c>
      <c r="H119" s="29" t="s">
        <v>820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95"/>
  <sheetViews>
    <sheetView zoomScale="85" zoomScaleNormal="85" workbookViewId="0">
      <selection activeCell="K119" sqref="K11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93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894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44767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544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534</v>
      </c>
      <c r="C9" s="96"/>
      <c r="D9" s="97" t="s">
        <v>545</v>
      </c>
      <c r="E9" s="96" t="s">
        <v>546</v>
      </c>
      <c r="F9" s="96" t="s">
        <v>547</v>
      </c>
      <c r="G9" s="96" t="s">
        <v>548</v>
      </c>
      <c r="H9" s="96" t="s">
        <v>549</v>
      </c>
      <c r="I9" s="96" t="s">
        <v>550</v>
      </c>
      <c r="J9" s="95" t="s">
        <v>551</v>
      </c>
      <c r="K9" s="96" t="s">
        <v>552</v>
      </c>
      <c r="L9" s="98" t="s">
        <v>553</v>
      </c>
      <c r="M9" s="98" t="s">
        <v>554</v>
      </c>
      <c r="N9" s="96" t="s">
        <v>555</v>
      </c>
      <c r="O9" s="97" t="s">
        <v>556</v>
      </c>
      <c r="P9" s="96" t="s">
        <v>787</v>
      </c>
      <c r="Q9" s="1"/>
      <c r="R9" s="6"/>
      <c r="S9" s="1"/>
      <c r="T9" s="1"/>
      <c r="U9" s="1"/>
      <c r="V9" s="1"/>
      <c r="W9" s="1"/>
      <c r="X9" s="1"/>
    </row>
    <row r="10" spans="1:38" s="229" customFormat="1" ht="13.9" customHeight="1">
      <c r="A10" s="233">
        <v>1</v>
      </c>
      <c r="B10" s="230">
        <v>44700</v>
      </c>
      <c r="C10" s="298"/>
      <c r="D10" s="295" t="s">
        <v>75</v>
      </c>
      <c r="E10" s="296" t="s">
        <v>559</v>
      </c>
      <c r="F10" s="233" t="s">
        <v>835</v>
      </c>
      <c r="G10" s="233">
        <v>635</v>
      </c>
      <c r="H10" s="233"/>
      <c r="I10" s="297" t="s">
        <v>834</v>
      </c>
      <c r="J10" s="304" t="s">
        <v>560</v>
      </c>
      <c r="K10" s="264"/>
      <c r="L10" s="265"/>
      <c r="M10" s="266"/>
      <c r="N10" s="264"/>
      <c r="O10" s="287"/>
      <c r="P10" s="264">
        <f>VLOOKUP(D10,'MidCap Intra'!B37:C588,2,0)</f>
        <v>678.85</v>
      </c>
      <c r="Q10" s="228"/>
      <c r="R10" s="228" t="s">
        <v>558</v>
      </c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</row>
    <row r="11" spans="1:38" s="229" customFormat="1" ht="13.9" customHeight="1">
      <c r="A11" s="317">
        <v>2</v>
      </c>
      <c r="B11" s="316">
        <v>44719</v>
      </c>
      <c r="C11" s="358"/>
      <c r="D11" s="359" t="s">
        <v>122</v>
      </c>
      <c r="E11" s="360" t="s">
        <v>830</v>
      </c>
      <c r="F11" s="317">
        <v>2201</v>
      </c>
      <c r="G11" s="317">
        <v>2069</v>
      </c>
      <c r="H11" s="317">
        <v>2332</v>
      </c>
      <c r="I11" s="361" t="s">
        <v>838</v>
      </c>
      <c r="J11" s="362" t="s">
        <v>896</v>
      </c>
      <c r="K11" s="362">
        <f t="shared" ref="K11" si="0">H11-F11</f>
        <v>131</v>
      </c>
      <c r="L11" s="363">
        <f t="shared" ref="L11" si="1">(F11*-0.7)/100</f>
        <v>-15.406999999999998</v>
      </c>
      <c r="M11" s="364">
        <f t="shared" ref="M11" si="2">(K11+L11)/F11</f>
        <v>5.2518400726942298E-2</v>
      </c>
      <c r="N11" s="321" t="s">
        <v>557</v>
      </c>
      <c r="O11" s="346">
        <v>44746</v>
      </c>
      <c r="P11" s="321"/>
      <c r="Q11" s="228"/>
      <c r="R11" s="228" t="s">
        <v>558</v>
      </c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</row>
    <row r="12" spans="1:38" s="229" customFormat="1" ht="13.9" customHeight="1">
      <c r="A12" s="317">
        <v>3</v>
      </c>
      <c r="B12" s="373">
        <v>44722</v>
      </c>
      <c r="C12" s="358"/>
      <c r="D12" s="359" t="s">
        <v>39</v>
      </c>
      <c r="E12" s="360" t="s">
        <v>559</v>
      </c>
      <c r="F12" s="317">
        <v>705</v>
      </c>
      <c r="G12" s="317">
        <v>670</v>
      </c>
      <c r="H12" s="317">
        <v>746</v>
      </c>
      <c r="I12" s="361" t="s">
        <v>834</v>
      </c>
      <c r="J12" s="362" t="s">
        <v>945</v>
      </c>
      <c r="K12" s="362">
        <f t="shared" ref="K12" si="3">H12-F12</f>
        <v>41</v>
      </c>
      <c r="L12" s="363">
        <f t="shared" ref="L12" si="4">(F12*-0.7)/100</f>
        <v>-4.9349999999999996</v>
      </c>
      <c r="M12" s="364">
        <f t="shared" ref="M12" si="5">(K12+L12)/F12</f>
        <v>5.1156028368794321E-2</v>
      </c>
      <c r="N12" s="321" t="s">
        <v>557</v>
      </c>
      <c r="O12" s="346">
        <v>44753</v>
      </c>
      <c r="P12" s="321"/>
      <c r="Q12" s="228"/>
      <c r="R12" s="228" t="s">
        <v>558</v>
      </c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</row>
    <row r="13" spans="1:38" s="229" customFormat="1" ht="13.9" customHeight="1">
      <c r="A13" s="317">
        <v>4</v>
      </c>
      <c r="B13" s="316">
        <v>44733</v>
      </c>
      <c r="C13" s="358"/>
      <c r="D13" s="359" t="s">
        <v>201</v>
      </c>
      <c r="E13" s="360" t="s">
        <v>559</v>
      </c>
      <c r="F13" s="317">
        <v>980</v>
      </c>
      <c r="G13" s="317">
        <v>898</v>
      </c>
      <c r="H13" s="317">
        <v>1036</v>
      </c>
      <c r="I13" s="361" t="s">
        <v>842</v>
      </c>
      <c r="J13" s="362" t="s">
        <v>1029</v>
      </c>
      <c r="K13" s="362">
        <f t="shared" ref="K13" si="6">H13-F13</f>
        <v>56</v>
      </c>
      <c r="L13" s="363">
        <f t="shared" ref="L13" si="7">(F13*-0.7)/100</f>
        <v>-6.86</v>
      </c>
      <c r="M13" s="364">
        <f t="shared" ref="M13" si="8">(K13+L13)/F13</f>
        <v>5.0142857142857142E-2</v>
      </c>
      <c r="N13" s="321" t="s">
        <v>557</v>
      </c>
      <c r="O13" s="346">
        <v>44762</v>
      </c>
      <c r="P13" s="321"/>
      <c r="Q13" s="228"/>
      <c r="R13" s="228" t="s">
        <v>558</v>
      </c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</row>
    <row r="14" spans="1:38" s="229" customFormat="1" ht="13.9" customHeight="1">
      <c r="A14" s="317">
        <v>5</v>
      </c>
      <c r="B14" s="316">
        <v>44735</v>
      </c>
      <c r="C14" s="358"/>
      <c r="D14" s="359" t="s">
        <v>66</v>
      </c>
      <c r="E14" s="360" t="s">
        <v>559</v>
      </c>
      <c r="F14" s="317">
        <v>2070</v>
      </c>
      <c r="G14" s="317">
        <v>1940</v>
      </c>
      <c r="H14" s="317">
        <v>2195</v>
      </c>
      <c r="I14" s="361" t="s">
        <v>844</v>
      </c>
      <c r="J14" s="362" t="s">
        <v>895</v>
      </c>
      <c r="K14" s="362">
        <f t="shared" ref="K14:K15" si="9">H14-F14</f>
        <v>125</v>
      </c>
      <c r="L14" s="363">
        <f t="shared" ref="L14:L15" si="10">(F14*-0.7)/100</f>
        <v>-14.49</v>
      </c>
      <c r="M14" s="364">
        <f t="shared" ref="M14:M15" si="11">(K14+L14)/F14</f>
        <v>5.3386473429951696E-2</v>
      </c>
      <c r="N14" s="321" t="s">
        <v>557</v>
      </c>
      <c r="O14" s="346">
        <v>44746</v>
      </c>
      <c r="P14" s="321"/>
      <c r="Q14" s="228"/>
      <c r="R14" s="228" t="s">
        <v>558</v>
      </c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</row>
    <row r="15" spans="1:38" s="229" customFormat="1" ht="13.9" customHeight="1">
      <c r="A15" s="421">
        <v>6</v>
      </c>
      <c r="B15" s="429">
        <v>44740</v>
      </c>
      <c r="C15" s="430"/>
      <c r="D15" s="431" t="s">
        <v>113</v>
      </c>
      <c r="E15" s="432" t="s">
        <v>559</v>
      </c>
      <c r="F15" s="421">
        <v>985</v>
      </c>
      <c r="G15" s="421">
        <v>920</v>
      </c>
      <c r="H15" s="421">
        <v>920</v>
      </c>
      <c r="I15" s="433" t="s">
        <v>849</v>
      </c>
      <c r="J15" s="434" t="s">
        <v>978</v>
      </c>
      <c r="K15" s="434">
        <f t="shared" si="9"/>
        <v>-65</v>
      </c>
      <c r="L15" s="435">
        <f t="shared" si="10"/>
        <v>-6.8949999999999996</v>
      </c>
      <c r="M15" s="436">
        <f t="shared" si="11"/>
        <v>-7.2989847715736036E-2</v>
      </c>
      <c r="N15" s="396" t="s">
        <v>569</v>
      </c>
      <c r="O15" s="437">
        <v>44756</v>
      </c>
      <c r="P15" s="396"/>
      <c r="Q15" s="228"/>
      <c r="R15" s="228" t="s">
        <v>558</v>
      </c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</row>
    <row r="16" spans="1:38" s="229" customFormat="1" ht="13.9" customHeight="1">
      <c r="A16" s="345">
        <v>7</v>
      </c>
      <c r="B16" s="413">
        <v>44743</v>
      </c>
      <c r="C16" s="414"/>
      <c r="D16" s="415" t="s">
        <v>154</v>
      </c>
      <c r="E16" s="416" t="s">
        <v>559</v>
      </c>
      <c r="F16" s="345">
        <v>775</v>
      </c>
      <c r="G16" s="345">
        <v>730</v>
      </c>
      <c r="H16" s="345">
        <v>821.5</v>
      </c>
      <c r="I16" s="417" t="s">
        <v>888</v>
      </c>
      <c r="J16" s="362" t="s">
        <v>720</v>
      </c>
      <c r="K16" s="362">
        <f t="shared" ref="K16" si="12">H16-F16</f>
        <v>46.5</v>
      </c>
      <c r="L16" s="363">
        <f t="shared" ref="L16" si="13">(F16*-0.7)/100</f>
        <v>-5.4249999999999998</v>
      </c>
      <c r="M16" s="364">
        <f t="shared" ref="M16" si="14">(K16+L16)/F16</f>
        <v>5.3000000000000005E-2</v>
      </c>
      <c r="N16" s="321" t="s">
        <v>557</v>
      </c>
      <c r="O16" s="346">
        <v>44753</v>
      </c>
      <c r="P16" s="321"/>
      <c r="Q16" s="228"/>
      <c r="R16" s="228" t="s">
        <v>558</v>
      </c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</row>
    <row r="17" spans="1:38" s="229" customFormat="1" ht="13.9" customHeight="1">
      <c r="A17" s="317">
        <v>8</v>
      </c>
      <c r="B17" s="316">
        <v>44743</v>
      </c>
      <c r="C17" s="358"/>
      <c r="D17" s="359" t="s">
        <v>64</v>
      </c>
      <c r="E17" s="360" t="s">
        <v>559</v>
      </c>
      <c r="F17" s="317">
        <v>11250</v>
      </c>
      <c r="G17" s="317">
        <v>10500</v>
      </c>
      <c r="H17" s="317">
        <v>11900</v>
      </c>
      <c r="I17" s="361" t="s">
        <v>889</v>
      </c>
      <c r="J17" s="362" t="s">
        <v>917</v>
      </c>
      <c r="K17" s="362">
        <f t="shared" ref="K17" si="15">H17-F17</f>
        <v>650</v>
      </c>
      <c r="L17" s="363">
        <f t="shared" ref="L17" si="16">(F17*-0.7)/100</f>
        <v>-78.749999999999986</v>
      </c>
      <c r="M17" s="364">
        <f t="shared" ref="M17" si="17">(K17+L17)/F17</f>
        <v>5.0777777777777776E-2</v>
      </c>
      <c r="N17" s="321" t="s">
        <v>557</v>
      </c>
      <c r="O17" s="346">
        <v>44748</v>
      </c>
      <c r="P17" s="321"/>
      <c r="Q17" s="228"/>
      <c r="R17" s="228" t="s">
        <v>558</v>
      </c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</row>
    <row r="18" spans="1:38" s="229" customFormat="1" ht="13.9" customHeight="1">
      <c r="A18" s="329">
        <v>9</v>
      </c>
      <c r="B18" s="326">
        <v>44747</v>
      </c>
      <c r="C18" s="337"/>
      <c r="D18" s="338" t="s">
        <v>114</v>
      </c>
      <c r="E18" s="339" t="s">
        <v>559</v>
      </c>
      <c r="F18" s="329" t="s">
        <v>916</v>
      </c>
      <c r="G18" s="329">
        <v>2120</v>
      </c>
      <c r="H18" s="329"/>
      <c r="I18" s="340" t="s">
        <v>838</v>
      </c>
      <c r="J18" s="264" t="s">
        <v>560</v>
      </c>
      <c r="K18" s="330"/>
      <c r="L18" s="331"/>
      <c r="M18" s="332"/>
      <c r="N18" s="330"/>
      <c r="O18" s="333"/>
      <c r="P18" s="264">
        <f>VLOOKUP(D18,'MidCap Intra'!B50:C601,2,0)</f>
        <v>2295.9499999999998</v>
      </c>
      <c r="Q18" s="228"/>
      <c r="R18" s="228" t="s">
        <v>558</v>
      </c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</row>
    <row r="19" spans="1:38" s="229" customFormat="1" ht="13.9" customHeight="1">
      <c r="A19" s="376">
        <v>10</v>
      </c>
      <c r="B19" s="377">
        <v>44748</v>
      </c>
      <c r="C19" s="378"/>
      <c r="D19" s="379" t="s">
        <v>466</v>
      </c>
      <c r="E19" s="380" t="s">
        <v>830</v>
      </c>
      <c r="F19" s="376">
        <v>121.4</v>
      </c>
      <c r="G19" s="376">
        <v>113.4</v>
      </c>
      <c r="H19" s="376">
        <v>126.9</v>
      </c>
      <c r="I19" s="381" t="s">
        <v>984</v>
      </c>
      <c r="J19" s="301" t="s">
        <v>939</v>
      </c>
      <c r="K19" s="301">
        <f t="shared" ref="K19" si="18">H19-F19</f>
        <v>5.5</v>
      </c>
      <c r="L19" s="302">
        <f t="shared" ref="L19" si="19">(F19*-0.7)/100</f>
        <v>-0.8498</v>
      </c>
      <c r="M19" s="354">
        <f t="shared" ref="M19" si="20">(K19+L19)/F19</f>
        <v>3.8304777594728168E-2</v>
      </c>
      <c r="N19" s="353" t="s">
        <v>557</v>
      </c>
      <c r="O19" s="355">
        <v>44750</v>
      </c>
      <c r="P19" s="353"/>
      <c r="Q19" s="228"/>
      <c r="R19" s="228" t="s">
        <v>558</v>
      </c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</row>
    <row r="20" spans="1:38" s="229" customFormat="1" ht="13.9" customHeight="1">
      <c r="A20" s="438">
        <v>11</v>
      </c>
      <c r="B20" s="439">
        <v>44748</v>
      </c>
      <c r="C20" s="440"/>
      <c r="D20" s="441" t="s">
        <v>404</v>
      </c>
      <c r="E20" s="442" t="s">
        <v>559</v>
      </c>
      <c r="F20" s="438">
        <v>418.5</v>
      </c>
      <c r="G20" s="438">
        <v>384</v>
      </c>
      <c r="H20" s="438">
        <v>444</v>
      </c>
      <c r="I20" s="443" t="s">
        <v>919</v>
      </c>
      <c r="J20" s="444" t="s">
        <v>1028</v>
      </c>
      <c r="K20" s="444">
        <f t="shared" ref="K20" si="21">H20-F20</f>
        <v>25.5</v>
      </c>
      <c r="L20" s="445">
        <f t="shared" ref="L20" si="22">(F20*-0.7)/100</f>
        <v>-2.9295</v>
      </c>
      <c r="M20" s="446">
        <f t="shared" ref="M20" si="23">(K20+L20)/F20</f>
        <v>5.3931899641577061E-2</v>
      </c>
      <c r="N20" s="447" t="s">
        <v>557</v>
      </c>
      <c r="O20" s="448">
        <v>44761</v>
      </c>
      <c r="P20" s="447"/>
      <c r="Q20" s="228"/>
      <c r="R20" s="228" t="s">
        <v>558</v>
      </c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</row>
    <row r="21" spans="1:38" s="229" customFormat="1" ht="13.9" customHeight="1">
      <c r="A21" s="233">
        <v>12</v>
      </c>
      <c r="B21" s="230">
        <v>44755</v>
      </c>
      <c r="C21" s="298"/>
      <c r="D21" s="295" t="s">
        <v>135</v>
      </c>
      <c r="E21" s="296" t="s">
        <v>559</v>
      </c>
      <c r="F21" s="233" t="s">
        <v>970</v>
      </c>
      <c r="G21" s="233">
        <v>67</v>
      </c>
      <c r="H21" s="233"/>
      <c r="I21" s="297" t="s">
        <v>971</v>
      </c>
      <c r="J21" s="264" t="s">
        <v>560</v>
      </c>
      <c r="K21" s="264"/>
      <c r="L21" s="265"/>
      <c r="M21" s="266"/>
      <c r="N21" s="264"/>
      <c r="O21" s="287"/>
      <c r="P21" s="264">
        <f>VLOOKUP(D21,'MidCap Intra'!B53:C604,2,0)</f>
        <v>72.150000000000006</v>
      </c>
      <c r="Q21" s="228"/>
      <c r="R21" s="228" t="s">
        <v>558</v>
      </c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</row>
    <row r="22" spans="1:38" s="229" customFormat="1" ht="13.9" customHeight="1">
      <c r="A22" s="345">
        <v>13</v>
      </c>
      <c r="B22" s="413">
        <v>44755</v>
      </c>
      <c r="C22" s="414"/>
      <c r="D22" s="415" t="s">
        <v>309</v>
      </c>
      <c r="E22" s="416" t="s">
        <v>559</v>
      </c>
      <c r="F22" s="345">
        <v>3040</v>
      </c>
      <c r="G22" s="345">
        <v>2850</v>
      </c>
      <c r="H22" s="345">
        <v>3225</v>
      </c>
      <c r="I22" s="417" t="s">
        <v>976</v>
      </c>
      <c r="J22" s="362" t="s">
        <v>1092</v>
      </c>
      <c r="K22" s="362">
        <f t="shared" ref="K22" si="24">H22-F22</f>
        <v>185</v>
      </c>
      <c r="L22" s="363">
        <f t="shared" ref="L22" si="25">(F22*-0.7)/100</f>
        <v>-21.28</v>
      </c>
      <c r="M22" s="364">
        <f t="shared" ref="M22" si="26">(K22+L22)/F22</f>
        <v>5.3855263157894739E-2</v>
      </c>
      <c r="N22" s="321" t="s">
        <v>557</v>
      </c>
      <c r="O22" s="346">
        <v>44764</v>
      </c>
      <c r="P22" s="321"/>
      <c r="Q22" s="228"/>
      <c r="R22" s="228" t="s">
        <v>558</v>
      </c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</row>
    <row r="23" spans="1:38" s="229" customFormat="1" ht="13.9" customHeight="1">
      <c r="A23" s="345">
        <v>14</v>
      </c>
      <c r="B23" s="413">
        <v>44760</v>
      </c>
      <c r="C23" s="414"/>
      <c r="D23" s="415" t="s">
        <v>158</v>
      </c>
      <c r="E23" s="416" t="s">
        <v>559</v>
      </c>
      <c r="F23" s="345">
        <v>2885</v>
      </c>
      <c r="G23" s="345">
        <v>2650</v>
      </c>
      <c r="H23" s="345">
        <v>3100</v>
      </c>
      <c r="I23" s="417" t="s">
        <v>1000</v>
      </c>
      <c r="J23" s="362" t="s">
        <v>1052</v>
      </c>
      <c r="K23" s="362">
        <f t="shared" ref="K23" si="27">H23-F23</f>
        <v>215</v>
      </c>
      <c r="L23" s="363">
        <f t="shared" ref="L23" si="28">(F23*-0.7)/100</f>
        <v>-20.194999999999997</v>
      </c>
      <c r="M23" s="364">
        <f t="shared" ref="M23" si="29">(K23+L23)/F23</f>
        <v>6.7523396880415948E-2</v>
      </c>
      <c r="N23" s="321" t="s">
        <v>557</v>
      </c>
      <c r="O23" s="346">
        <v>44762</v>
      </c>
      <c r="P23" s="321"/>
      <c r="Q23" s="228"/>
      <c r="R23" s="228" t="s">
        <v>558</v>
      </c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</row>
    <row r="24" spans="1:38" s="229" customFormat="1" ht="13.9" customHeight="1">
      <c r="A24" s="329"/>
      <c r="B24" s="326"/>
      <c r="C24" s="337"/>
      <c r="D24" s="338"/>
      <c r="E24" s="339"/>
      <c r="F24" s="329"/>
      <c r="G24" s="329"/>
      <c r="H24" s="329"/>
      <c r="I24" s="340"/>
      <c r="J24" s="330"/>
      <c r="K24" s="330"/>
      <c r="L24" s="331"/>
      <c r="M24" s="332"/>
      <c r="N24" s="330"/>
      <c r="O24" s="333"/>
      <c r="P24" s="330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</row>
    <row r="25" spans="1:38" ht="13.9" customHeight="1">
      <c r="A25" s="329"/>
      <c r="B25" s="326"/>
      <c r="C25" s="337"/>
      <c r="D25" s="338"/>
      <c r="E25" s="339"/>
      <c r="F25" s="329"/>
      <c r="G25" s="329"/>
      <c r="H25" s="329"/>
      <c r="I25" s="340"/>
      <c r="J25" s="330"/>
      <c r="K25" s="330"/>
      <c r="L25" s="331"/>
      <c r="M25" s="332"/>
      <c r="N25" s="330"/>
      <c r="O25" s="333"/>
      <c r="P25" s="33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4.25" customHeight="1">
      <c r="A26" s="100"/>
      <c r="B26" s="101"/>
      <c r="C26" s="102"/>
      <c r="D26" s="103"/>
      <c r="E26" s="104"/>
      <c r="F26" s="104"/>
      <c r="H26" s="104"/>
      <c r="I26" s="105"/>
      <c r="J26" s="106"/>
      <c r="K26" s="106"/>
      <c r="L26" s="107"/>
      <c r="M26" s="108"/>
      <c r="N26" s="109"/>
      <c r="O26" s="110"/>
      <c r="P26" s="11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4.25" customHeight="1">
      <c r="A27" s="100"/>
      <c r="B27" s="101"/>
      <c r="C27" s="102"/>
      <c r="D27" s="103"/>
      <c r="E27" s="104"/>
      <c r="F27" s="104"/>
      <c r="G27" s="100"/>
      <c r="H27" s="104"/>
      <c r="I27" s="105"/>
      <c r="J27" s="106"/>
      <c r="K27" s="106"/>
      <c r="L27" s="107"/>
      <c r="M27" s="108"/>
      <c r="N27" s="109"/>
      <c r="O27" s="110"/>
      <c r="P27" s="11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12" t="s">
        <v>561</v>
      </c>
      <c r="B28" s="113"/>
      <c r="C28" s="114"/>
      <c r="D28" s="115"/>
      <c r="E28" s="116"/>
      <c r="F28" s="116"/>
      <c r="G28" s="116"/>
      <c r="H28" s="116"/>
      <c r="I28" s="116"/>
      <c r="J28" s="117"/>
      <c r="K28" s="116"/>
      <c r="L28" s="118"/>
      <c r="M28" s="56"/>
      <c r="N28" s="117"/>
      <c r="O28" s="114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9" t="s">
        <v>562</v>
      </c>
      <c r="B29" s="112"/>
      <c r="C29" s="112"/>
      <c r="D29" s="112"/>
      <c r="E29" s="41"/>
      <c r="F29" s="120" t="s">
        <v>563</v>
      </c>
      <c r="G29" s="6"/>
      <c r="H29" s="6"/>
      <c r="I29" s="6"/>
      <c r="J29" s="121"/>
      <c r="K29" s="122"/>
      <c r="L29" s="122"/>
      <c r="M29" s="123"/>
      <c r="N29" s="1"/>
      <c r="O29" s="124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12" t="s">
        <v>564</v>
      </c>
      <c r="B30" s="112"/>
      <c r="C30" s="112"/>
      <c r="D30" s="112" t="s">
        <v>819</v>
      </c>
      <c r="E30" s="6"/>
      <c r="F30" s="120" t="s">
        <v>565</v>
      </c>
      <c r="G30" s="6"/>
      <c r="H30" s="6"/>
      <c r="I30" s="6"/>
      <c r="J30" s="121"/>
      <c r="K30" s="122"/>
      <c r="L30" s="122"/>
      <c r="M30" s="123"/>
      <c r="N30" s="1"/>
      <c r="O30" s="124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" customHeight="1">
      <c r="A31" s="112"/>
      <c r="B31" s="112"/>
      <c r="C31" s="112"/>
      <c r="D31" s="112"/>
      <c r="E31" s="6"/>
      <c r="F31" s="6"/>
      <c r="G31" s="6"/>
      <c r="H31" s="6"/>
      <c r="I31" s="6"/>
      <c r="J31" s="125"/>
      <c r="K31" s="122"/>
      <c r="L31" s="122"/>
      <c r="M31" s="6"/>
      <c r="N31" s="126"/>
      <c r="O31" s="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.75" customHeight="1">
      <c r="A32" s="1"/>
      <c r="B32" s="127" t="s">
        <v>566</v>
      </c>
      <c r="C32" s="127"/>
      <c r="D32" s="127"/>
      <c r="E32" s="127"/>
      <c r="F32" s="128"/>
      <c r="G32" s="6"/>
      <c r="H32" s="6"/>
      <c r="I32" s="129"/>
      <c r="J32" s="130"/>
      <c r="K32" s="131"/>
      <c r="L32" s="130"/>
      <c r="M32" s="6"/>
      <c r="N32" s="1"/>
      <c r="O32" s="1"/>
      <c r="P32" s="1"/>
      <c r="R32" s="56"/>
      <c r="S32" s="1"/>
      <c r="T32" s="1"/>
      <c r="U32" s="1"/>
      <c r="V32" s="1"/>
      <c r="W32" s="1"/>
      <c r="X32" s="1"/>
      <c r="Y32" s="1"/>
      <c r="Z32" s="1"/>
    </row>
    <row r="33" spans="1:38" ht="38.25" customHeight="1">
      <c r="A33" s="95" t="s">
        <v>16</v>
      </c>
      <c r="B33" s="96" t="s">
        <v>534</v>
      </c>
      <c r="C33" s="98"/>
      <c r="D33" s="97" t="s">
        <v>545</v>
      </c>
      <c r="E33" s="96" t="s">
        <v>546</v>
      </c>
      <c r="F33" s="96" t="s">
        <v>547</v>
      </c>
      <c r="G33" s="96" t="s">
        <v>567</v>
      </c>
      <c r="H33" s="96" t="s">
        <v>549</v>
      </c>
      <c r="I33" s="96" t="s">
        <v>550</v>
      </c>
      <c r="J33" s="96" t="s">
        <v>551</v>
      </c>
      <c r="K33" s="96" t="s">
        <v>568</v>
      </c>
      <c r="L33" s="133" t="s">
        <v>553</v>
      </c>
      <c r="M33" s="98" t="s">
        <v>554</v>
      </c>
      <c r="N33" s="95" t="s">
        <v>555</v>
      </c>
      <c r="O33" s="270" t="s">
        <v>556</v>
      </c>
      <c r="P33" s="252"/>
      <c r="Q33" s="1"/>
      <c r="R33" s="267"/>
      <c r="S33" s="267"/>
      <c r="T33" s="267"/>
      <c r="U33" s="261"/>
      <c r="V33" s="261"/>
      <c r="W33" s="261"/>
      <c r="X33" s="261"/>
      <c r="Y33" s="26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s="351" customFormat="1" ht="15" customHeight="1">
      <c r="A34" s="342">
        <v>1</v>
      </c>
      <c r="B34" s="373">
        <v>44732</v>
      </c>
      <c r="C34" s="374"/>
      <c r="D34" s="375" t="s">
        <v>61</v>
      </c>
      <c r="E34" s="317" t="s">
        <v>559</v>
      </c>
      <c r="F34" s="317">
        <v>633.5</v>
      </c>
      <c r="G34" s="317">
        <v>615</v>
      </c>
      <c r="H34" s="317">
        <v>650.5</v>
      </c>
      <c r="I34" s="317" t="s">
        <v>841</v>
      </c>
      <c r="J34" s="321" t="s">
        <v>902</v>
      </c>
      <c r="K34" s="321">
        <f t="shared" ref="K34" si="30">H34-F34</f>
        <v>17</v>
      </c>
      <c r="L34" s="356">
        <f>(F34*-0.7)/100</f>
        <v>-4.4344999999999999</v>
      </c>
      <c r="M34" s="357">
        <f t="shared" ref="M34" si="31">(K34+L34)/F34</f>
        <v>1.9835043409629046E-2</v>
      </c>
      <c r="N34" s="321" t="s">
        <v>557</v>
      </c>
      <c r="O34" s="346">
        <v>44746</v>
      </c>
      <c r="P34" s="268"/>
      <c r="Q34" s="268"/>
      <c r="R34" s="269" t="s">
        <v>558</v>
      </c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348"/>
      <c r="AI34" s="349"/>
      <c r="AJ34" s="350"/>
      <c r="AK34" s="350"/>
      <c r="AL34" s="350"/>
    </row>
    <row r="35" spans="1:38" s="351" customFormat="1" ht="15" customHeight="1">
      <c r="A35" s="342">
        <v>2</v>
      </c>
      <c r="B35" s="352">
        <v>44741</v>
      </c>
      <c r="C35" s="343"/>
      <c r="D35" s="344" t="s">
        <v>125</v>
      </c>
      <c r="E35" s="345" t="s">
        <v>559</v>
      </c>
      <c r="F35" s="345">
        <v>1118</v>
      </c>
      <c r="G35" s="345">
        <v>1085</v>
      </c>
      <c r="H35" s="345">
        <v>1155</v>
      </c>
      <c r="I35" s="345" t="s">
        <v>837</v>
      </c>
      <c r="J35" s="321" t="s">
        <v>897</v>
      </c>
      <c r="K35" s="321">
        <f t="shared" ref="K35" si="32">H35-F35</f>
        <v>37</v>
      </c>
      <c r="L35" s="356">
        <f>(F35*-0.7)/100</f>
        <v>-7.8259999999999987</v>
      </c>
      <c r="M35" s="357">
        <f t="shared" ref="M35" si="33">(K35+L35)/F35</f>
        <v>2.6094812164579605E-2</v>
      </c>
      <c r="N35" s="321" t="s">
        <v>557</v>
      </c>
      <c r="O35" s="346">
        <v>44746</v>
      </c>
      <c r="P35" s="268"/>
      <c r="Q35" s="268"/>
      <c r="R35" s="269" t="s">
        <v>558</v>
      </c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348"/>
      <c r="AI35" s="349"/>
      <c r="AJ35" s="350"/>
      <c r="AK35" s="350"/>
      <c r="AL35" s="350"/>
    </row>
    <row r="36" spans="1:38" s="351" customFormat="1" ht="15" customHeight="1">
      <c r="A36" s="342">
        <v>3</v>
      </c>
      <c r="B36" s="352">
        <v>44743</v>
      </c>
      <c r="C36" s="343"/>
      <c r="D36" s="344" t="s">
        <v>886</v>
      </c>
      <c r="E36" s="345" t="s">
        <v>559</v>
      </c>
      <c r="F36" s="345">
        <v>700</v>
      </c>
      <c r="G36" s="345">
        <v>679</v>
      </c>
      <c r="H36" s="345">
        <v>720</v>
      </c>
      <c r="I36" s="345" t="s">
        <v>887</v>
      </c>
      <c r="J36" s="321" t="s">
        <v>839</v>
      </c>
      <c r="K36" s="321">
        <f t="shared" ref="K36" si="34">H36-F36</f>
        <v>20</v>
      </c>
      <c r="L36" s="356">
        <f>(F36*-0.07)/100</f>
        <v>-0.49000000000000005</v>
      </c>
      <c r="M36" s="357">
        <f t="shared" ref="M36:M38" si="35">(K36+L36)/F36</f>
        <v>2.7871428571428575E-2</v>
      </c>
      <c r="N36" s="321" t="s">
        <v>557</v>
      </c>
      <c r="O36" s="346">
        <v>44743</v>
      </c>
      <c r="P36" s="268"/>
      <c r="Q36" s="268"/>
      <c r="R36" s="269" t="s">
        <v>558</v>
      </c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348"/>
      <c r="AI36" s="349"/>
      <c r="AJ36" s="350"/>
      <c r="AK36" s="350"/>
      <c r="AL36" s="350"/>
    </row>
    <row r="37" spans="1:38" s="336" customFormat="1" ht="15" customHeight="1">
      <c r="A37" s="342">
        <v>4</v>
      </c>
      <c r="B37" s="352">
        <v>44746</v>
      </c>
      <c r="C37" s="343"/>
      <c r="D37" s="344" t="s">
        <v>71</v>
      </c>
      <c r="E37" s="345" t="s">
        <v>559</v>
      </c>
      <c r="F37" s="345">
        <v>229</v>
      </c>
      <c r="G37" s="345">
        <v>224</v>
      </c>
      <c r="H37" s="345">
        <v>236</v>
      </c>
      <c r="I37" s="345" t="s">
        <v>898</v>
      </c>
      <c r="J37" s="321" t="s">
        <v>925</v>
      </c>
      <c r="K37" s="321">
        <f t="shared" ref="K37:K38" si="36">H37-F37</f>
        <v>7</v>
      </c>
      <c r="L37" s="356">
        <f>(F37*-0.7)/100</f>
        <v>-1.6029999999999998</v>
      </c>
      <c r="M37" s="357">
        <f t="shared" si="35"/>
        <v>2.3567685589519653E-2</v>
      </c>
      <c r="N37" s="321" t="s">
        <v>557</v>
      </c>
      <c r="O37" s="346">
        <v>44749</v>
      </c>
      <c r="P37" s="268"/>
      <c r="Q37" s="268"/>
      <c r="R37" s="269" t="s">
        <v>558</v>
      </c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334"/>
      <c r="AJ37" s="335"/>
      <c r="AK37" s="335"/>
      <c r="AL37" s="335"/>
    </row>
    <row r="38" spans="1:38" s="336" customFormat="1" ht="15" customHeight="1">
      <c r="A38" s="342">
        <v>5</v>
      </c>
      <c r="B38" s="352">
        <v>44746</v>
      </c>
      <c r="C38" s="343"/>
      <c r="D38" s="344" t="s">
        <v>463</v>
      </c>
      <c r="E38" s="345" t="s">
        <v>559</v>
      </c>
      <c r="F38" s="345">
        <v>193.5</v>
      </c>
      <c r="G38" s="345">
        <v>187</v>
      </c>
      <c r="H38" s="345">
        <v>201</v>
      </c>
      <c r="I38" s="345" t="s">
        <v>899</v>
      </c>
      <c r="J38" s="321" t="s">
        <v>957</v>
      </c>
      <c r="K38" s="321">
        <f t="shared" si="36"/>
        <v>7.5</v>
      </c>
      <c r="L38" s="356">
        <f>(F38*-0.7)/100</f>
        <v>-1.3544999999999998</v>
      </c>
      <c r="M38" s="357">
        <f t="shared" si="35"/>
        <v>3.175968992248062E-2</v>
      </c>
      <c r="N38" s="321" t="s">
        <v>557</v>
      </c>
      <c r="O38" s="346">
        <v>44754</v>
      </c>
      <c r="P38" s="268"/>
      <c r="Q38" s="268"/>
      <c r="R38" s="269" t="s">
        <v>558</v>
      </c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334"/>
      <c r="AJ38" s="335"/>
      <c r="AK38" s="335"/>
      <c r="AL38" s="335"/>
    </row>
    <row r="39" spans="1:38" s="336" customFormat="1" ht="15" customHeight="1">
      <c r="A39" s="382">
        <v>6</v>
      </c>
      <c r="B39" s="383">
        <v>44747</v>
      </c>
      <c r="C39" s="384"/>
      <c r="D39" s="385" t="s">
        <v>191</v>
      </c>
      <c r="E39" s="386" t="s">
        <v>559</v>
      </c>
      <c r="F39" s="386">
        <v>2160</v>
      </c>
      <c r="G39" s="386">
        <v>2085</v>
      </c>
      <c r="H39" s="386">
        <v>2085</v>
      </c>
      <c r="I39" s="386" t="s">
        <v>905</v>
      </c>
      <c r="J39" s="387" t="s">
        <v>906</v>
      </c>
      <c r="K39" s="387">
        <f t="shared" ref="K39:K40" si="37">H39-F39</f>
        <v>-75</v>
      </c>
      <c r="L39" s="388">
        <f>(F39*-0.07)/100</f>
        <v>-1.5120000000000002</v>
      </c>
      <c r="M39" s="389">
        <f t="shared" ref="M39:M40" si="38">(K39+L39)/F39</f>
        <v>-3.5422222222222223E-2</v>
      </c>
      <c r="N39" s="387" t="s">
        <v>569</v>
      </c>
      <c r="O39" s="390">
        <v>44747</v>
      </c>
      <c r="P39" s="268"/>
      <c r="Q39" s="268"/>
      <c r="R39" s="269" t="s">
        <v>558</v>
      </c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334"/>
      <c r="AJ39" s="335"/>
      <c r="AK39" s="335"/>
      <c r="AL39" s="335"/>
    </row>
    <row r="40" spans="1:38" s="336" customFormat="1" ht="15" customHeight="1">
      <c r="A40" s="342">
        <v>7</v>
      </c>
      <c r="B40" s="352">
        <v>44747</v>
      </c>
      <c r="C40" s="343"/>
      <c r="D40" s="344" t="s">
        <v>325</v>
      </c>
      <c r="E40" s="345" t="s">
        <v>559</v>
      </c>
      <c r="F40" s="345">
        <v>734.5</v>
      </c>
      <c r="G40" s="345">
        <v>714</v>
      </c>
      <c r="H40" s="345">
        <v>751</v>
      </c>
      <c r="I40" s="345" t="s">
        <v>907</v>
      </c>
      <c r="J40" s="321" t="s">
        <v>596</v>
      </c>
      <c r="K40" s="321">
        <f t="shared" si="37"/>
        <v>16.5</v>
      </c>
      <c r="L40" s="356">
        <f>(F40*-0.07)/100</f>
        <v>-0.51415000000000011</v>
      </c>
      <c r="M40" s="357">
        <f t="shared" si="38"/>
        <v>2.1764261402314498E-2</v>
      </c>
      <c r="N40" s="321" t="s">
        <v>557</v>
      </c>
      <c r="O40" s="346">
        <v>44747</v>
      </c>
      <c r="P40" s="268"/>
      <c r="Q40" s="268"/>
      <c r="R40" s="269" t="s">
        <v>832</v>
      </c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334"/>
      <c r="AJ40" s="335"/>
      <c r="AK40" s="335"/>
      <c r="AL40" s="335"/>
    </row>
    <row r="41" spans="1:38" s="351" customFormat="1" ht="15" customHeight="1">
      <c r="A41" s="342">
        <v>8</v>
      </c>
      <c r="B41" s="352">
        <v>44748</v>
      </c>
      <c r="C41" s="343"/>
      <c r="D41" s="344" t="s">
        <v>325</v>
      </c>
      <c r="E41" s="345" t="s">
        <v>559</v>
      </c>
      <c r="F41" s="345">
        <v>741</v>
      </c>
      <c r="G41" s="345">
        <v>720</v>
      </c>
      <c r="H41" s="345">
        <v>757</v>
      </c>
      <c r="I41" s="345" t="s">
        <v>918</v>
      </c>
      <c r="J41" s="321" t="s">
        <v>908</v>
      </c>
      <c r="K41" s="321">
        <f t="shared" ref="K41" si="39">H41-F41</f>
        <v>16</v>
      </c>
      <c r="L41" s="356">
        <f>(F41*-0.07)/100</f>
        <v>-0.51870000000000005</v>
      </c>
      <c r="M41" s="357">
        <f t="shared" ref="M41" si="40">(K41+L41)/F41</f>
        <v>2.0892442645074224E-2</v>
      </c>
      <c r="N41" s="321" t="s">
        <v>557</v>
      </c>
      <c r="O41" s="346">
        <v>44748</v>
      </c>
      <c r="P41" s="268"/>
      <c r="Q41" s="268"/>
      <c r="R41" s="269" t="s">
        <v>832</v>
      </c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334"/>
      <c r="AJ41" s="335"/>
      <c r="AK41" s="350"/>
      <c r="AL41" s="350"/>
    </row>
    <row r="42" spans="1:38" s="351" customFormat="1" ht="15" customHeight="1">
      <c r="A42" s="342">
        <v>9</v>
      </c>
      <c r="B42" s="352">
        <v>44753</v>
      </c>
      <c r="C42" s="343"/>
      <c r="D42" s="344" t="s">
        <v>314</v>
      </c>
      <c r="E42" s="345" t="s">
        <v>559</v>
      </c>
      <c r="F42" s="345">
        <v>892.5</v>
      </c>
      <c r="G42" s="345">
        <v>870</v>
      </c>
      <c r="H42" s="345">
        <v>915</v>
      </c>
      <c r="I42" s="345" t="s">
        <v>946</v>
      </c>
      <c r="J42" s="321" t="s">
        <v>927</v>
      </c>
      <c r="K42" s="321">
        <f t="shared" ref="K42:K43" si="41">H42-F42</f>
        <v>22.5</v>
      </c>
      <c r="L42" s="356">
        <f>(F42*-0.07)/100</f>
        <v>-0.62475000000000014</v>
      </c>
      <c r="M42" s="357">
        <f t="shared" ref="M42:M43" si="42">(K42+L42)/F42</f>
        <v>2.4510084033613447E-2</v>
      </c>
      <c r="N42" s="321" t="s">
        <v>557</v>
      </c>
      <c r="O42" s="346">
        <v>44753</v>
      </c>
      <c r="P42" s="268"/>
      <c r="Q42" s="268"/>
      <c r="R42" s="269" t="s">
        <v>558</v>
      </c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334"/>
      <c r="AJ42" s="335"/>
      <c r="AK42" s="350"/>
      <c r="AL42" s="350"/>
    </row>
    <row r="43" spans="1:38" s="351" customFormat="1" ht="15" customHeight="1">
      <c r="A43" s="418">
        <v>10</v>
      </c>
      <c r="B43" s="383">
        <v>44753</v>
      </c>
      <c r="C43" s="419"/>
      <c r="D43" s="420" t="s">
        <v>120</v>
      </c>
      <c r="E43" s="421" t="s">
        <v>559</v>
      </c>
      <c r="F43" s="421">
        <v>360.5</v>
      </c>
      <c r="G43" s="421">
        <v>348</v>
      </c>
      <c r="H43" s="421">
        <v>348</v>
      </c>
      <c r="I43" s="421" t="s">
        <v>951</v>
      </c>
      <c r="J43" s="387" t="s">
        <v>956</v>
      </c>
      <c r="K43" s="387">
        <f t="shared" si="41"/>
        <v>-12.5</v>
      </c>
      <c r="L43" s="388">
        <f>(F43*-0.07)/100</f>
        <v>-0.25235000000000002</v>
      </c>
      <c r="M43" s="389">
        <f t="shared" si="42"/>
        <v>-3.537406380027739E-2</v>
      </c>
      <c r="N43" s="387" t="s">
        <v>569</v>
      </c>
      <c r="O43" s="390">
        <v>44754</v>
      </c>
      <c r="P43" s="268"/>
      <c r="Q43" s="268"/>
      <c r="R43" s="269" t="s">
        <v>558</v>
      </c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334"/>
      <c r="AJ43" s="335"/>
      <c r="AK43" s="350"/>
      <c r="AL43" s="350"/>
    </row>
    <row r="44" spans="1:38" s="351" customFormat="1" ht="15" customHeight="1">
      <c r="A44" s="418">
        <v>11</v>
      </c>
      <c r="B44" s="383">
        <v>44753</v>
      </c>
      <c r="C44" s="419"/>
      <c r="D44" s="420" t="s">
        <v>179</v>
      </c>
      <c r="E44" s="421" t="s">
        <v>559</v>
      </c>
      <c r="F44" s="421">
        <v>216.75</v>
      </c>
      <c r="G44" s="421">
        <v>210</v>
      </c>
      <c r="H44" s="421">
        <v>210</v>
      </c>
      <c r="I44" s="421" t="s">
        <v>952</v>
      </c>
      <c r="J44" s="387" t="s">
        <v>995</v>
      </c>
      <c r="K44" s="387">
        <f t="shared" ref="K44" si="43">H44-F44</f>
        <v>-6.75</v>
      </c>
      <c r="L44" s="388">
        <f>(F44*-0.7)/100</f>
        <v>-1.51725</v>
      </c>
      <c r="M44" s="389">
        <f t="shared" ref="M44" si="44">(K44+L44)/F44</f>
        <v>-3.8141868512110731E-2</v>
      </c>
      <c r="N44" s="387" t="s">
        <v>569</v>
      </c>
      <c r="O44" s="390">
        <v>44757</v>
      </c>
      <c r="P44" s="268"/>
      <c r="Q44" s="268"/>
      <c r="R44" s="269" t="s">
        <v>558</v>
      </c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334"/>
      <c r="AJ44" s="335"/>
      <c r="AK44" s="350"/>
      <c r="AL44" s="350"/>
    </row>
    <row r="45" spans="1:38" s="351" customFormat="1" ht="15" customHeight="1">
      <c r="A45" s="342">
        <v>12</v>
      </c>
      <c r="B45" s="352">
        <v>44754</v>
      </c>
      <c r="C45" s="343"/>
      <c r="D45" s="344" t="s">
        <v>314</v>
      </c>
      <c r="E45" s="345" t="s">
        <v>559</v>
      </c>
      <c r="F45" s="345">
        <v>900</v>
      </c>
      <c r="G45" s="345">
        <v>870</v>
      </c>
      <c r="H45" s="345">
        <v>922.5</v>
      </c>
      <c r="I45" s="345" t="s">
        <v>958</v>
      </c>
      <c r="J45" s="321" t="s">
        <v>927</v>
      </c>
      <c r="K45" s="321">
        <f t="shared" ref="K45:K46" si="45">H45-F45</f>
        <v>22.5</v>
      </c>
      <c r="L45" s="356">
        <f>(F45*-0.7)/100</f>
        <v>-6.3</v>
      </c>
      <c r="M45" s="357">
        <f t="shared" ref="M45:M46" si="46">(K45+L45)/F45</f>
        <v>1.7999999999999999E-2</v>
      </c>
      <c r="N45" s="321" t="s">
        <v>557</v>
      </c>
      <c r="O45" s="346">
        <v>44755</v>
      </c>
      <c r="P45" s="268"/>
      <c r="Q45" s="268"/>
      <c r="R45" s="269" t="s">
        <v>558</v>
      </c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334"/>
      <c r="AJ45" s="335"/>
      <c r="AK45" s="350"/>
      <c r="AL45" s="350"/>
    </row>
    <row r="46" spans="1:38" s="351" customFormat="1" ht="15" customHeight="1">
      <c r="A46" s="342">
        <v>13</v>
      </c>
      <c r="B46" s="352">
        <v>44756</v>
      </c>
      <c r="C46" s="343"/>
      <c r="D46" s="344" t="s">
        <v>295</v>
      </c>
      <c r="E46" s="345" t="s">
        <v>559</v>
      </c>
      <c r="F46" s="345">
        <v>206.5</v>
      </c>
      <c r="G46" s="345">
        <v>200</v>
      </c>
      <c r="H46" s="345">
        <v>214</v>
      </c>
      <c r="I46" s="345" t="s">
        <v>979</v>
      </c>
      <c r="J46" s="321" t="s">
        <v>1016</v>
      </c>
      <c r="K46" s="321">
        <f t="shared" si="45"/>
        <v>7.5</v>
      </c>
      <c r="L46" s="356">
        <f>(F46*-0.07)/100</f>
        <v>-0.14455000000000001</v>
      </c>
      <c r="M46" s="357">
        <f t="shared" si="46"/>
        <v>3.561961259079903E-2</v>
      </c>
      <c r="N46" s="321" t="s">
        <v>557</v>
      </c>
      <c r="O46" s="346">
        <v>44762</v>
      </c>
      <c r="P46" s="268"/>
      <c r="Q46" s="268"/>
      <c r="R46" s="269" t="s">
        <v>832</v>
      </c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334"/>
      <c r="AJ46" s="335"/>
      <c r="AK46" s="350"/>
      <c r="AL46" s="350"/>
    </row>
    <row r="47" spans="1:38" s="351" customFormat="1" ht="15" customHeight="1">
      <c r="A47" s="342">
        <v>14</v>
      </c>
      <c r="B47" s="352">
        <v>44757</v>
      </c>
      <c r="C47" s="343"/>
      <c r="D47" s="344" t="s">
        <v>996</v>
      </c>
      <c r="E47" s="345" t="s">
        <v>559</v>
      </c>
      <c r="F47" s="345">
        <v>926.5</v>
      </c>
      <c r="G47" s="345">
        <v>895</v>
      </c>
      <c r="H47" s="345">
        <v>945</v>
      </c>
      <c r="I47" s="345" t="s">
        <v>997</v>
      </c>
      <c r="J47" s="321" t="s">
        <v>998</v>
      </c>
      <c r="K47" s="321">
        <f t="shared" ref="K47:K48" si="47">H47-F47</f>
        <v>18.5</v>
      </c>
      <c r="L47" s="356">
        <f>(F47*-0.07)/100</f>
        <v>-0.64855000000000007</v>
      </c>
      <c r="M47" s="357">
        <f t="shared" ref="M47:M48" si="48">(K47+L47)/F47</f>
        <v>1.9267620075553157E-2</v>
      </c>
      <c r="N47" s="321" t="s">
        <v>557</v>
      </c>
      <c r="O47" s="346">
        <v>44757</v>
      </c>
      <c r="P47" s="268"/>
      <c r="Q47" s="268"/>
      <c r="R47" s="269" t="s">
        <v>832</v>
      </c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  <c r="AI47" s="334"/>
      <c r="AJ47" s="335"/>
      <c r="AK47" s="350"/>
      <c r="AL47" s="350"/>
    </row>
    <row r="48" spans="1:38" s="351" customFormat="1" ht="15" customHeight="1">
      <c r="A48" s="418">
        <v>15</v>
      </c>
      <c r="B48" s="383">
        <v>44761</v>
      </c>
      <c r="C48" s="419"/>
      <c r="D48" s="420" t="s">
        <v>470</v>
      </c>
      <c r="E48" s="421" t="s">
        <v>559</v>
      </c>
      <c r="F48" s="421">
        <v>469</v>
      </c>
      <c r="G48" s="421">
        <v>455</v>
      </c>
      <c r="H48" s="421">
        <v>455</v>
      </c>
      <c r="I48" s="421" t="s">
        <v>1019</v>
      </c>
      <c r="J48" s="387" t="s">
        <v>1053</v>
      </c>
      <c r="K48" s="387">
        <f t="shared" si="47"/>
        <v>-14</v>
      </c>
      <c r="L48" s="388">
        <f>(F48*-0.7)/100</f>
        <v>-3.2829999999999995</v>
      </c>
      <c r="M48" s="389">
        <f t="shared" si="48"/>
        <v>-3.6850746268656719E-2</v>
      </c>
      <c r="N48" s="387" t="s">
        <v>569</v>
      </c>
      <c r="O48" s="390">
        <v>44763</v>
      </c>
      <c r="P48" s="268"/>
      <c r="Q48" s="268"/>
      <c r="R48" s="269" t="s">
        <v>558</v>
      </c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334"/>
      <c r="AJ48" s="335"/>
      <c r="AK48" s="350"/>
      <c r="AL48" s="350"/>
    </row>
    <row r="49" spans="1:38" s="351" customFormat="1" ht="15" customHeight="1">
      <c r="A49" s="342">
        <v>16</v>
      </c>
      <c r="B49" s="352">
        <v>44761</v>
      </c>
      <c r="C49" s="343"/>
      <c r="D49" s="344" t="s">
        <v>1020</v>
      </c>
      <c r="E49" s="345" t="s">
        <v>559</v>
      </c>
      <c r="F49" s="345">
        <v>2195</v>
      </c>
      <c r="G49" s="345">
        <v>2130</v>
      </c>
      <c r="H49" s="345">
        <v>2240</v>
      </c>
      <c r="I49" s="345" t="s">
        <v>1021</v>
      </c>
      <c r="J49" s="321" t="s">
        <v>969</v>
      </c>
      <c r="K49" s="321">
        <f t="shared" ref="K49" si="49">H49-F49</f>
        <v>45</v>
      </c>
      <c r="L49" s="356">
        <f>(F49*-0.07)/100</f>
        <v>-1.5365</v>
      </c>
      <c r="M49" s="357">
        <f t="shared" ref="M49" si="50">(K49+L49)/F49</f>
        <v>1.980113895216401E-2</v>
      </c>
      <c r="N49" s="321" t="s">
        <v>557</v>
      </c>
      <c r="O49" s="346">
        <v>44761</v>
      </c>
      <c r="P49" s="268"/>
      <c r="Q49" s="268"/>
      <c r="R49" s="269" t="s">
        <v>558</v>
      </c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334"/>
      <c r="AJ49" s="335"/>
      <c r="AK49" s="350"/>
      <c r="AL49" s="350"/>
    </row>
    <row r="50" spans="1:38" s="351" customFormat="1" ht="15" customHeight="1">
      <c r="A50" s="342">
        <v>17</v>
      </c>
      <c r="B50" s="352">
        <v>44762</v>
      </c>
      <c r="C50" s="343"/>
      <c r="D50" s="344" t="s">
        <v>463</v>
      </c>
      <c r="E50" s="345" t="s">
        <v>559</v>
      </c>
      <c r="F50" s="345">
        <v>203.5</v>
      </c>
      <c r="G50" s="345">
        <v>198</v>
      </c>
      <c r="H50" s="345">
        <v>206.75</v>
      </c>
      <c r="I50" s="345" t="s">
        <v>1031</v>
      </c>
      <c r="J50" s="321" t="s">
        <v>1032</v>
      </c>
      <c r="K50" s="321">
        <f t="shared" ref="K50" si="51">H50-F50</f>
        <v>3.25</v>
      </c>
      <c r="L50" s="356">
        <f>(F50*-0.07)/100</f>
        <v>-0.14245000000000002</v>
      </c>
      <c r="M50" s="357">
        <f t="shared" ref="M50" si="52">(K50+L50)/F50</f>
        <v>1.527051597051597E-2</v>
      </c>
      <c r="N50" s="321" t="s">
        <v>557</v>
      </c>
      <c r="O50" s="346">
        <v>44762</v>
      </c>
      <c r="P50" s="268"/>
      <c r="Q50" s="268"/>
      <c r="R50" s="269" t="s">
        <v>558</v>
      </c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334"/>
      <c r="AJ50" s="335"/>
      <c r="AK50" s="350"/>
      <c r="AL50" s="350"/>
    </row>
    <row r="51" spans="1:38" s="351" customFormat="1" ht="15" customHeight="1">
      <c r="A51" s="452">
        <v>18</v>
      </c>
      <c r="B51" s="425">
        <v>44762</v>
      </c>
      <c r="C51" s="453"/>
      <c r="D51" s="454" t="s">
        <v>314</v>
      </c>
      <c r="E51" s="455" t="s">
        <v>559</v>
      </c>
      <c r="F51" s="455">
        <v>915</v>
      </c>
      <c r="G51" s="455">
        <v>887</v>
      </c>
      <c r="H51" s="455">
        <v>916</v>
      </c>
      <c r="I51" s="455" t="s">
        <v>1040</v>
      </c>
      <c r="J51" s="408" t="s">
        <v>784</v>
      </c>
      <c r="K51" s="408">
        <f t="shared" ref="K51:K53" si="53">H51-F51</f>
        <v>1</v>
      </c>
      <c r="L51" s="456">
        <f>(F51*-0.07)/100</f>
        <v>-0.64050000000000007</v>
      </c>
      <c r="M51" s="457">
        <f t="shared" ref="M51:M53" si="54">(K51+L51)/F51</f>
        <v>3.9289617486338788E-4</v>
      </c>
      <c r="N51" s="408" t="s">
        <v>678</v>
      </c>
      <c r="O51" s="458">
        <v>44762</v>
      </c>
      <c r="P51" s="268"/>
      <c r="Q51" s="268"/>
      <c r="R51" s="269" t="s">
        <v>832</v>
      </c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334"/>
      <c r="AJ51" s="335"/>
      <c r="AK51" s="350"/>
      <c r="AL51" s="350"/>
    </row>
    <row r="52" spans="1:38" s="351" customFormat="1" ht="15" customHeight="1">
      <c r="A52" s="342">
        <v>19</v>
      </c>
      <c r="B52" s="352">
        <v>44763</v>
      </c>
      <c r="C52" s="343"/>
      <c r="D52" s="344" t="s">
        <v>124</v>
      </c>
      <c r="E52" s="345" t="s">
        <v>559</v>
      </c>
      <c r="F52" s="345">
        <v>780</v>
      </c>
      <c r="G52" s="345">
        <v>758</v>
      </c>
      <c r="H52" s="345">
        <v>803.5</v>
      </c>
      <c r="I52" s="345" t="s">
        <v>1054</v>
      </c>
      <c r="J52" s="321" t="s">
        <v>1084</v>
      </c>
      <c r="K52" s="321">
        <f t="shared" si="53"/>
        <v>23.5</v>
      </c>
      <c r="L52" s="356">
        <f t="shared" ref="L52:L53" si="55">(F52*-0.7)/100</f>
        <v>-5.46</v>
      </c>
      <c r="M52" s="357">
        <f t="shared" si="54"/>
        <v>2.3128205128205126E-2</v>
      </c>
      <c r="N52" s="321" t="s">
        <v>557</v>
      </c>
      <c r="O52" s="346">
        <v>44764</v>
      </c>
      <c r="P52" s="268"/>
      <c r="Q52" s="268"/>
      <c r="R52" s="269" t="s">
        <v>558</v>
      </c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/>
      <c r="AF52" s="228"/>
      <c r="AG52" s="228"/>
      <c r="AH52" s="228"/>
      <c r="AI52" s="334"/>
      <c r="AJ52" s="335"/>
      <c r="AK52" s="350"/>
      <c r="AL52" s="350"/>
    </row>
    <row r="53" spans="1:38" s="351" customFormat="1" ht="15" customHeight="1">
      <c r="A53" s="342">
        <v>20</v>
      </c>
      <c r="B53" s="352">
        <v>44763</v>
      </c>
      <c r="C53" s="343"/>
      <c r="D53" s="344" t="s">
        <v>449</v>
      </c>
      <c r="E53" s="345" t="s">
        <v>559</v>
      </c>
      <c r="F53" s="345">
        <v>3595</v>
      </c>
      <c r="G53" s="345">
        <v>3490</v>
      </c>
      <c r="H53" s="345">
        <v>3705</v>
      </c>
      <c r="I53" s="345" t="s">
        <v>1061</v>
      </c>
      <c r="J53" s="321" t="s">
        <v>1085</v>
      </c>
      <c r="K53" s="321">
        <f t="shared" si="53"/>
        <v>110</v>
      </c>
      <c r="L53" s="356">
        <f t="shared" si="55"/>
        <v>-25.164999999999999</v>
      </c>
      <c r="M53" s="357">
        <f t="shared" si="54"/>
        <v>2.3598052851182199E-2</v>
      </c>
      <c r="N53" s="321" t="s">
        <v>557</v>
      </c>
      <c r="O53" s="346">
        <v>44764</v>
      </c>
      <c r="P53" s="268"/>
      <c r="Q53" s="268"/>
      <c r="R53" s="269" t="s">
        <v>558</v>
      </c>
      <c r="S53" s="228"/>
      <c r="T53" s="228"/>
      <c r="U53" s="228"/>
      <c r="V53" s="228"/>
      <c r="W53" s="228"/>
      <c r="X53" s="228"/>
      <c r="Y53" s="228"/>
      <c r="Z53" s="228"/>
      <c r="AA53" s="228"/>
      <c r="AB53" s="228"/>
      <c r="AC53" s="228"/>
      <c r="AD53" s="228"/>
      <c r="AE53" s="228"/>
      <c r="AF53" s="228"/>
      <c r="AG53" s="228"/>
      <c r="AH53" s="228"/>
      <c r="AI53" s="334"/>
      <c r="AJ53" s="335"/>
      <c r="AK53" s="350"/>
      <c r="AL53" s="350"/>
    </row>
    <row r="54" spans="1:38" s="351" customFormat="1" ht="15" customHeight="1">
      <c r="A54" s="325">
        <v>21</v>
      </c>
      <c r="B54" s="347">
        <v>44764</v>
      </c>
      <c r="C54" s="327"/>
      <c r="D54" s="328" t="s">
        <v>195</v>
      </c>
      <c r="E54" s="329" t="s">
        <v>559</v>
      </c>
      <c r="F54" s="329" t="s">
        <v>1088</v>
      </c>
      <c r="G54" s="329">
        <v>945</v>
      </c>
      <c r="H54" s="329"/>
      <c r="I54" s="329" t="s">
        <v>1091</v>
      </c>
      <c r="J54" s="264" t="s">
        <v>560</v>
      </c>
      <c r="K54" s="264"/>
      <c r="L54" s="265"/>
      <c r="M54" s="266"/>
      <c r="N54" s="264"/>
      <c r="O54" s="287"/>
      <c r="P54" s="268"/>
      <c r="Q54" s="268"/>
      <c r="R54" s="269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/>
      <c r="AF54" s="228"/>
      <c r="AG54" s="228"/>
      <c r="AH54" s="228"/>
      <c r="AI54" s="334"/>
      <c r="AJ54" s="335"/>
      <c r="AK54" s="350"/>
      <c r="AL54" s="350"/>
    </row>
    <row r="55" spans="1:38" s="351" customFormat="1" ht="15" customHeight="1">
      <c r="A55" s="325">
        <v>22</v>
      </c>
      <c r="B55" s="347">
        <v>44764</v>
      </c>
      <c r="C55" s="327"/>
      <c r="D55" s="328" t="s">
        <v>467</v>
      </c>
      <c r="E55" s="329" t="s">
        <v>559</v>
      </c>
      <c r="F55" s="329" t="s">
        <v>1086</v>
      </c>
      <c r="G55" s="329">
        <v>975</v>
      </c>
      <c r="H55" s="329"/>
      <c r="I55" s="329" t="s">
        <v>1087</v>
      </c>
      <c r="J55" s="264" t="s">
        <v>560</v>
      </c>
      <c r="K55" s="264"/>
      <c r="L55" s="265"/>
      <c r="M55" s="266"/>
      <c r="N55" s="264"/>
      <c r="O55" s="287"/>
      <c r="P55" s="268"/>
      <c r="Q55" s="268"/>
      <c r="R55" s="269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  <c r="AH55" s="228"/>
      <c r="AI55" s="334"/>
      <c r="AJ55" s="335"/>
      <c r="AK55" s="350"/>
      <c r="AL55" s="350"/>
    </row>
    <row r="56" spans="1:38" s="351" customFormat="1" ht="15" customHeight="1">
      <c r="A56" s="325">
        <v>23</v>
      </c>
      <c r="B56" s="347">
        <v>44764</v>
      </c>
      <c r="C56" s="327"/>
      <c r="D56" s="328" t="s">
        <v>325</v>
      </c>
      <c r="E56" s="329" t="s">
        <v>559</v>
      </c>
      <c r="F56" s="329" t="s">
        <v>1089</v>
      </c>
      <c r="G56" s="329">
        <v>766</v>
      </c>
      <c r="H56" s="329"/>
      <c r="I56" s="329" t="s">
        <v>1090</v>
      </c>
      <c r="J56" s="264" t="s">
        <v>560</v>
      </c>
      <c r="K56" s="264"/>
      <c r="L56" s="265"/>
      <c r="M56" s="266"/>
      <c r="N56" s="264"/>
      <c r="O56" s="287"/>
      <c r="P56" s="268"/>
      <c r="Q56" s="268"/>
      <c r="R56" s="269"/>
      <c r="S56" s="228"/>
      <c r="T56" s="228"/>
      <c r="U56" s="228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28"/>
      <c r="AG56" s="228"/>
      <c r="AH56" s="228"/>
      <c r="AI56" s="334"/>
      <c r="AJ56" s="335"/>
      <c r="AK56" s="350"/>
      <c r="AL56" s="350"/>
    </row>
    <row r="57" spans="1:38" s="336" customFormat="1" ht="15" customHeight="1">
      <c r="A57" s="325"/>
      <c r="B57" s="326"/>
      <c r="C57" s="327"/>
      <c r="D57" s="328"/>
      <c r="E57" s="329"/>
      <c r="F57" s="329"/>
      <c r="G57" s="329"/>
      <c r="H57" s="329"/>
      <c r="I57" s="329"/>
      <c r="J57" s="264"/>
      <c r="K57" s="264"/>
      <c r="L57" s="265"/>
      <c r="M57" s="266"/>
      <c r="N57" s="264"/>
      <c r="O57" s="287"/>
      <c r="P57" s="268"/>
      <c r="Q57" s="268"/>
      <c r="R57" s="269"/>
      <c r="S57" s="228"/>
      <c r="T57" s="228"/>
      <c r="U57" s="228"/>
      <c r="V57" s="228"/>
      <c r="W57" s="228"/>
      <c r="X57" s="228"/>
      <c r="Y57" s="228"/>
      <c r="Z57" s="228"/>
      <c r="AA57" s="228"/>
      <c r="AB57" s="228"/>
      <c r="AC57" s="228"/>
      <c r="AD57" s="228"/>
      <c r="AE57" s="228"/>
      <c r="AF57" s="228"/>
      <c r="AG57" s="228"/>
      <c r="AH57" s="228"/>
      <c r="AI57" s="334"/>
      <c r="AJ57" s="335"/>
      <c r="AK57" s="335"/>
      <c r="AL57" s="335"/>
    </row>
    <row r="58" spans="1:38" ht="15" customHeight="1">
      <c r="A58" s="271"/>
      <c r="B58" s="272"/>
      <c r="C58" s="273"/>
      <c r="D58" s="274"/>
      <c r="E58" s="275"/>
      <c r="F58" s="275"/>
      <c r="G58" s="275"/>
      <c r="H58" s="275"/>
      <c r="I58" s="275"/>
      <c r="J58" s="276"/>
      <c r="K58" s="276"/>
      <c r="L58" s="277"/>
      <c r="M58" s="278"/>
      <c r="N58" s="276"/>
      <c r="O58" s="279"/>
      <c r="P58" s="268"/>
      <c r="Q58" s="268"/>
      <c r="R58" s="269"/>
      <c r="S58" s="228"/>
      <c r="T58" s="228"/>
      <c r="U58" s="228"/>
      <c r="V58" s="228"/>
      <c r="W58" s="228"/>
      <c r="X58" s="228"/>
      <c r="Y58" s="228"/>
      <c r="Z58" s="228"/>
      <c r="AA58" s="228"/>
      <c r="AB58" s="228"/>
      <c r="AC58" s="228"/>
      <c r="AD58" s="228"/>
      <c r="AE58" s="228"/>
      <c r="AF58" s="228"/>
      <c r="AG58" s="228"/>
      <c r="AH58" s="1"/>
      <c r="AI58" s="1"/>
      <c r="AJ58" s="1"/>
      <c r="AK58" s="1"/>
      <c r="AL58" s="1"/>
    </row>
    <row r="59" spans="1:38" ht="44.25" customHeight="1">
      <c r="A59" s="112" t="s">
        <v>561</v>
      </c>
      <c r="B59" s="135"/>
      <c r="C59" s="135"/>
      <c r="D59" s="1"/>
      <c r="E59" s="6"/>
      <c r="F59" s="6"/>
      <c r="G59" s="6"/>
      <c r="H59" s="6" t="s">
        <v>573</v>
      </c>
      <c r="I59" s="6"/>
      <c r="J59" s="6"/>
      <c r="K59" s="108"/>
      <c r="L59" s="137"/>
      <c r="M59" s="108"/>
      <c r="N59" s="109"/>
      <c r="O59" s="108"/>
      <c r="P59" s="1"/>
      <c r="Q59" s="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263"/>
      <c r="AD59" s="263"/>
      <c r="AE59" s="263"/>
      <c r="AF59" s="263"/>
      <c r="AG59" s="263"/>
      <c r="AH59" s="263"/>
    </row>
    <row r="60" spans="1:38" ht="12.75" customHeight="1">
      <c r="A60" s="119" t="s">
        <v>562</v>
      </c>
      <c r="B60" s="112"/>
      <c r="C60" s="112"/>
      <c r="D60" s="112"/>
      <c r="E60" s="41"/>
      <c r="F60" s="120" t="s">
        <v>563</v>
      </c>
      <c r="G60" s="56"/>
      <c r="H60" s="41"/>
      <c r="I60" s="56"/>
      <c r="J60" s="6"/>
      <c r="K60" s="138"/>
      <c r="L60" s="139"/>
      <c r="M60" s="6"/>
      <c r="N60" s="102"/>
      <c r="O60" s="140"/>
      <c r="P60" s="41"/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14.25" customHeight="1">
      <c r="A61" s="119"/>
      <c r="B61" s="112"/>
      <c r="C61" s="112"/>
      <c r="D61" s="112"/>
      <c r="E61" s="6"/>
      <c r="F61" s="120" t="s">
        <v>565</v>
      </c>
      <c r="G61" s="56"/>
      <c r="H61" s="41"/>
      <c r="I61" s="56"/>
      <c r="J61" s="6"/>
      <c r="K61" s="138"/>
      <c r="L61" s="139"/>
      <c r="M61" s="6"/>
      <c r="N61" s="102"/>
      <c r="O61" s="140"/>
      <c r="P61" s="41"/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14.25" customHeight="1">
      <c r="A62" s="112"/>
      <c r="B62" s="112"/>
      <c r="C62" s="112"/>
      <c r="D62" s="112"/>
      <c r="E62" s="6"/>
      <c r="F62" s="6"/>
      <c r="G62" s="6"/>
      <c r="H62" s="6"/>
      <c r="I62" s="6"/>
      <c r="J62" s="125"/>
      <c r="K62" s="122"/>
      <c r="L62" s="123"/>
      <c r="M62" s="6"/>
      <c r="N62" s="126"/>
      <c r="O62" s="1"/>
      <c r="P62" s="41"/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12.75" customHeight="1">
      <c r="A63" s="141" t="s">
        <v>574</v>
      </c>
      <c r="B63" s="141"/>
      <c r="C63" s="141"/>
      <c r="D63" s="141"/>
      <c r="E63" s="6"/>
      <c r="F63" s="6"/>
      <c r="G63" s="6"/>
      <c r="H63" s="6"/>
      <c r="I63" s="6"/>
      <c r="J63" s="6"/>
      <c r="K63" s="6"/>
      <c r="L63" s="6"/>
      <c r="M63" s="6"/>
      <c r="N63" s="6"/>
      <c r="O63" s="21"/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38.25" customHeight="1">
      <c r="A64" s="96" t="s">
        <v>16</v>
      </c>
      <c r="B64" s="96" t="s">
        <v>534</v>
      </c>
      <c r="C64" s="96"/>
      <c r="D64" s="97" t="s">
        <v>545</v>
      </c>
      <c r="E64" s="96" t="s">
        <v>546</v>
      </c>
      <c r="F64" s="96" t="s">
        <v>547</v>
      </c>
      <c r="G64" s="96" t="s">
        <v>567</v>
      </c>
      <c r="H64" s="96" t="s">
        <v>549</v>
      </c>
      <c r="I64" s="96" t="s">
        <v>550</v>
      </c>
      <c r="J64" s="95" t="s">
        <v>551</v>
      </c>
      <c r="K64" s="142" t="s">
        <v>575</v>
      </c>
      <c r="L64" s="98" t="s">
        <v>553</v>
      </c>
      <c r="M64" s="142" t="s">
        <v>576</v>
      </c>
      <c r="N64" s="96" t="s">
        <v>577</v>
      </c>
      <c r="O64" s="95" t="s">
        <v>555</v>
      </c>
      <c r="P64" s="97" t="s">
        <v>556</v>
      </c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s="229" customFormat="1" ht="13.15" customHeight="1">
      <c r="A65" s="317">
        <v>1</v>
      </c>
      <c r="B65" s="316">
        <v>44739</v>
      </c>
      <c r="C65" s="318"/>
      <c r="D65" s="319" t="s">
        <v>847</v>
      </c>
      <c r="E65" s="317" t="s">
        <v>559</v>
      </c>
      <c r="F65" s="317">
        <v>2140</v>
      </c>
      <c r="G65" s="317">
        <v>2090</v>
      </c>
      <c r="H65" s="320">
        <v>2170</v>
      </c>
      <c r="I65" s="320" t="s">
        <v>848</v>
      </c>
      <c r="J65" s="321" t="s">
        <v>572</v>
      </c>
      <c r="K65" s="320">
        <f t="shared" ref="K65" si="56">H65-F65</f>
        <v>30</v>
      </c>
      <c r="L65" s="322">
        <f t="shared" ref="L65" si="57">(H65*N65)*0.07%</f>
        <v>379.75000000000006</v>
      </c>
      <c r="M65" s="323">
        <f t="shared" ref="M65" si="58">(K65*N65)-L65</f>
        <v>7120.25</v>
      </c>
      <c r="N65" s="320">
        <v>250</v>
      </c>
      <c r="O65" s="321" t="s">
        <v>557</v>
      </c>
      <c r="P65" s="316">
        <v>44743</v>
      </c>
      <c r="Q65" s="231"/>
      <c r="R65" s="235" t="s">
        <v>558</v>
      </c>
      <c r="S65" s="228"/>
      <c r="T65" s="228"/>
      <c r="U65" s="228"/>
      <c r="V65" s="228"/>
      <c r="W65" s="228"/>
      <c r="X65" s="228"/>
      <c r="Y65" s="228"/>
      <c r="Z65" s="228"/>
      <c r="AA65" s="228"/>
      <c r="AB65" s="228"/>
      <c r="AC65" s="228"/>
      <c r="AD65" s="228"/>
      <c r="AE65" s="228"/>
      <c r="AF65" s="275"/>
      <c r="AG65" s="272"/>
      <c r="AH65" s="231"/>
      <c r="AI65" s="231"/>
      <c r="AJ65" s="275"/>
      <c r="AK65" s="275"/>
      <c r="AL65" s="275"/>
    </row>
    <row r="66" spans="1:38" s="229" customFormat="1" ht="13.15" customHeight="1">
      <c r="A66" s="317">
        <v>2</v>
      </c>
      <c r="B66" s="316">
        <v>44742</v>
      </c>
      <c r="C66" s="319"/>
      <c r="D66" s="319" t="s">
        <v>883</v>
      </c>
      <c r="E66" s="317" t="s">
        <v>559</v>
      </c>
      <c r="F66" s="317">
        <v>3720</v>
      </c>
      <c r="G66" s="317">
        <v>3620</v>
      </c>
      <c r="H66" s="320">
        <v>3780</v>
      </c>
      <c r="I66" s="320" t="s">
        <v>884</v>
      </c>
      <c r="J66" s="321" t="s">
        <v>765</v>
      </c>
      <c r="K66" s="320">
        <f t="shared" ref="K66" si="59">H66-F66</f>
        <v>60</v>
      </c>
      <c r="L66" s="322">
        <f t="shared" ref="L66" si="60">(H66*N66)*0.07%</f>
        <v>463.05000000000007</v>
      </c>
      <c r="M66" s="323">
        <f t="shared" ref="M66" si="61">(K66*N66)-L66</f>
        <v>10036.950000000001</v>
      </c>
      <c r="N66" s="320">
        <v>175</v>
      </c>
      <c r="O66" s="321" t="s">
        <v>557</v>
      </c>
      <c r="P66" s="316">
        <v>44746</v>
      </c>
      <c r="Q66" s="231"/>
      <c r="R66" s="235" t="s">
        <v>832</v>
      </c>
      <c r="S66" s="228"/>
      <c r="T66" s="228"/>
      <c r="U66" s="228"/>
      <c r="V66" s="228"/>
      <c r="W66" s="228"/>
      <c r="X66" s="228"/>
      <c r="Y66" s="228"/>
      <c r="Z66" s="228"/>
      <c r="AA66" s="228"/>
      <c r="AB66" s="228"/>
      <c r="AC66" s="228"/>
      <c r="AD66" s="228"/>
      <c r="AE66" s="228"/>
      <c r="AF66" s="275"/>
      <c r="AG66" s="272"/>
      <c r="AH66" s="231"/>
      <c r="AI66" s="231"/>
      <c r="AJ66" s="275"/>
      <c r="AK66" s="275"/>
      <c r="AL66" s="275"/>
    </row>
    <row r="67" spans="1:38" s="229" customFormat="1" ht="13.15" customHeight="1">
      <c r="A67" s="317">
        <v>3</v>
      </c>
      <c r="B67" s="316">
        <v>44742</v>
      </c>
      <c r="C67" s="319"/>
      <c r="D67" s="319" t="s">
        <v>843</v>
      </c>
      <c r="E67" s="317" t="s">
        <v>559</v>
      </c>
      <c r="F67" s="317">
        <v>1488</v>
      </c>
      <c r="G67" s="317">
        <v>1450</v>
      </c>
      <c r="H67" s="320">
        <v>1512</v>
      </c>
      <c r="I67" s="320" t="s">
        <v>885</v>
      </c>
      <c r="J67" s="321" t="s">
        <v>893</v>
      </c>
      <c r="K67" s="320">
        <f t="shared" ref="K67:K68" si="62">H67-F67</f>
        <v>24</v>
      </c>
      <c r="L67" s="322">
        <f t="shared" ref="L67:L68" si="63">(H67*N67)*0.07%</f>
        <v>370.44000000000005</v>
      </c>
      <c r="M67" s="323">
        <f t="shared" ref="M67:M68" si="64">(K67*N67)-L67</f>
        <v>8029.5599999999995</v>
      </c>
      <c r="N67" s="320">
        <v>350</v>
      </c>
      <c r="O67" s="321" t="s">
        <v>557</v>
      </c>
      <c r="P67" s="316">
        <v>44743</v>
      </c>
      <c r="Q67" s="231"/>
      <c r="R67" s="235" t="s">
        <v>558</v>
      </c>
      <c r="S67" s="228"/>
      <c r="T67" s="228"/>
      <c r="U67" s="228"/>
      <c r="V67" s="228"/>
      <c r="W67" s="228"/>
      <c r="X67" s="228"/>
      <c r="Y67" s="228"/>
      <c r="Z67" s="228"/>
      <c r="AA67" s="228"/>
      <c r="AB67" s="228"/>
      <c r="AC67" s="228"/>
      <c r="AD67" s="228"/>
      <c r="AE67" s="228"/>
      <c r="AF67" s="275"/>
      <c r="AG67" s="272"/>
      <c r="AH67" s="231"/>
      <c r="AI67" s="231"/>
      <c r="AJ67" s="275"/>
      <c r="AK67" s="275"/>
      <c r="AL67" s="275"/>
    </row>
    <row r="68" spans="1:38" s="229" customFormat="1" ht="13.15" customHeight="1">
      <c r="A68" s="317">
        <v>4</v>
      </c>
      <c r="B68" s="316">
        <v>44743</v>
      </c>
      <c r="C68" s="319"/>
      <c r="D68" s="319" t="s">
        <v>904</v>
      </c>
      <c r="E68" s="317" t="s">
        <v>559</v>
      </c>
      <c r="F68" s="317">
        <v>2397.5</v>
      </c>
      <c r="G68" s="317">
        <v>2355</v>
      </c>
      <c r="H68" s="320">
        <v>2437.5</v>
      </c>
      <c r="I68" s="320" t="s">
        <v>890</v>
      </c>
      <c r="J68" s="321" t="s">
        <v>600</v>
      </c>
      <c r="K68" s="320">
        <f t="shared" si="62"/>
        <v>40</v>
      </c>
      <c r="L68" s="322">
        <f t="shared" si="63"/>
        <v>469.21875000000006</v>
      </c>
      <c r="M68" s="323">
        <f t="shared" si="64"/>
        <v>10530.78125</v>
      </c>
      <c r="N68" s="320">
        <v>275</v>
      </c>
      <c r="O68" s="321" t="s">
        <v>557</v>
      </c>
      <c r="P68" s="316">
        <v>44746</v>
      </c>
      <c r="Q68" s="231"/>
      <c r="R68" s="235" t="s">
        <v>832</v>
      </c>
      <c r="S68" s="228"/>
      <c r="T68" s="228"/>
      <c r="U68" s="228"/>
      <c r="V68" s="228"/>
      <c r="W68" s="228"/>
      <c r="X68" s="228"/>
      <c r="Y68" s="228"/>
      <c r="Z68" s="228"/>
      <c r="AA68" s="228"/>
      <c r="AB68" s="228"/>
      <c r="AC68" s="228"/>
      <c r="AD68" s="228"/>
      <c r="AE68" s="228"/>
      <c r="AF68" s="275"/>
      <c r="AG68" s="272"/>
      <c r="AH68" s="231"/>
      <c r="AI68" s="231"/>
      <c r="AJ68" s="275"/>
      <c r="AK68" s="275"/>
      <c r="AL68" s="275"/>
    </row>
    <row r="69" spans="1:38" s="229" customFormat="1" ht="13.15" customHeight="1">
      <c r="A69" s="317">
        <v>5</v>
      </c>
      <c r="B69" s="316">
        <v>44747</v>
      </c>
      <c r="C69" s="319"/>
      <c r="D69" s="319" t="s">
        <v>914</v>
      </c>
      <c r="E69" s="317" t="s">
        <v>559</v>
      </c>
      <c r="F69" s="317">
        <v>653</v>
      </c>
      <c r="G69" s="317">
        <v>642</v>
      </c>
      <c r="H69" s="320">
        <v>663.5</v>
      </c>
      <c r="I69" s="320" t="s">
        <v>915</v>
      </c>
      <c r="J69" s="321" t="s">
        <v>926</v>
      </c>
      <c r="K69" s="320">
        <f t="shared" ref="K69:K71" si="65">H69-F69</f>
        <v>10.5</v>
      </c>
      <c r="L69" s="322">
        <f t="shared" ref="L69:L71" si="66">(H69*N69)*0.07%</f>
        <v>557.34</v>
      </c>
      <c r="M69" s="323">
        <f t="shared" ref="M69:M71" si="67">(K69*N69)-L69</f>
        <v>12042.66</v>
      </c>
      <c r="N69" s="320">
        <v>1200</v>
      </c>
      <c r="O69" s="321" t="s">
        <v>557</v>
      </c>
      <c r="P69" s="316">
        <v>44749</v>
      </c>
      <c r="Q69" s="231"/>
      <c r="R69" s="235" t="s">
        <v>558</v>
      </c>
      <c r="S69" s="228"/>
      <c r="T69" s="228"/>
      <c r="U69" s="228"/>
      <c r="V69" s="228"/>
      <c r="W69" s="228"/>
      <c r="X69" s="228"/>
      <c r="Y69" s="228"/>
      <c r="Z69" s="228"/>
      <c r="AA69" s="228"/>
      <c r="AB69" s="228"/>
      <c r="AC69" s="228"/>
      <c r="AD69" s="228"/>
      <c r="AE69" s="228"/>
      <c r="AF69" s="275"/>
      <c r="AG69" s="272"/>
      <c r="AH69" s="231"/>
      <c r="AI69" s="231"/>
      <c r="AJ69" s="275"/>
      <c r="AK69" s="275"/>
      <c r="AL69" s="275"/>
    </row>
    <row r="70" spans="1:38" s="229" customFormat="1" ht="13.15" customHeight="1">
      <c r="A70" s="317">
        <v>6</v>
      </c>
      <c r="B70" s="316">
        <v>44748</v>
      </c>
      <c r="C70" s="319"/>
      <c r="D70" s="319" t="s">
        <v>920</v>
      </c>
      <c r="E70" s="317" t="s">
        <v>559</v>
      </c>
      <c r="F70" s="317">
        <v>1361.5</v>
      </c>
      <c r="G70" s="317">
        <v>1335</v>
      </c>
      <c r="H70" s="320">
        <v>1384</v>
      </c>
      <c r="I70" s="320" t="s">
        <v>922</v>
      </c>
      <c r="J70" s="321" t="s">
        <v>927</v>
      </c>
      <c r="K70" s="320">
        <f t="shared" si="65"/>
        <v>22.5</v>
      </c>
      <c r="L70" s="322">
        <f t="shared" si="66"/>
        <v>460.18000000000006</v>
      </c>
      <c r="M70" s="323">
        <f t="shared" si="67"/>
        <v>10227.32</v>
      </c>
      <c r="N70" s="320">
        <v>475</v>
      </c>
      <c r="O70" s="321" t="s">
        <v>557</v>
      </c>
      <c r="P70" s="316">
        <v>44749</v>
      </c>
      <c r="Q70" s="231"/>
      <c r="R70" s="235" t="s">
        <v>832</v>
      </c>
      <c r="S70" s="228"/>
      <c r="T70" s="228"/>
      <c r="U70" s="228"/>
      <c r="V70" s="228"/>
      <c r="W70" s="228"/>
      <c r="X70" s="228"/>
      <c r="Y70" s="228"/>
      <c r="Z70" s="228"/>
      <c r="AA70" s="228"/>
      <c r="AB70" s="228"/>
      <c r="AC70" s="228"/>
      <c r="AD70" s="228"/>
      <c r="AE70" s="228"/>
      <c r="AF70" s="275"/>
      <c r="AG70" s="272"/>
      <c r="AH70" s="231"/>
      <c r="AI70" s="231"/>
      <c r="AJ70" s="275"/>
      <c r="AK70" s="275"/>
      <c r="AL70" s="275"/>
    </row>
    <row r="71" spans="1:38" s="229" customFormat="1" ht="13.15" customHeight="1">
      <c r="A71" s="317">
        <v>7</v>
      </c>
      <c r="B71" s="316">
        <v>44748</v>
      </c>
      <c r="C71" s="319"/>
      <c r="D71" s="319" t="s">
        <v>923</v>
      </c>
      <c r="E71" s="317" t="s">
        <v>559</v>
      </c>
      <c r="F71" s="317">
        <v>576</v>
      </c>
      <c r="G71" s="317">
        <v>562</v>
      </c>
      <c r="H71" s="320">
        <v>587</v>
      </c>
      <c r="I71" s="320" t="s">
        <v>924</v>
      </c>
      <c r="J71" s="321" t="s">
        <v>928</v>
      </c>
      <c r="K71" s="320">
        <f t="shared" si="65"/>
        <v>11</v>
      </c>
      <c r="L71" s="322">
        <f t="shared" si="66"/>
        <v>359.53750000000008</v>
      </c>
      <c r="M71" s="323">
        <f t="shared" si="67"/>
        <v>9265.4624999999996</v>
      </c>
      <c r="N71" s="320">
        <v>875</v>
      </c>
      <c r="O71" s="321" t="s">
        <v>557</v>
      </c>
      <c r="P71" s="316">
        <v>44749</v>
      </c>
      <c r="Q71" s="231"/>
      <c r="R71" s="235" t="s">
        <v>558</v>
      </c>
      <c r="S71" s="228"/>
      <c r="T71" s="228"/>
      <c r="U71" s="228"/>
      <c r="V71" s="228"/>
      <c r="W71" s="228"/>
      <c r="X71" s="228"/>
      <c r="Y71" s="228"/>
      <c r="Z71" s="228"/>
      <c r="AA71" s="228"/>
      <c r="AB71" s="228"/>
      <c r="AC71" s="228"/>
      <c r="AD71" s="228"/>
      <c r="AE71" s="228"/>
      <c r="AF71" s="275"/>
      <c r="AG71" s="272"/>
      <c r="AH71" s="231"/>
      <c r="AI71" s="231"/>
      <c r="AJ71" s="275"/>
      <c r="AK71" s="275"/>
      <c r="AL71" s="275"/>
    </row>
    <row r="72" spans="1:38" s="229" customFormat="1" ht="13.15" customHeight="1">
      <c r="A72" s="317">
        <v>8</v>
      </c>
      <c r="B72" s="316">
        <v>44749</v>
      </c>
      <c r="C72" s="319"/>
      <c r="D72" s="319" t="s">
        <v>936</v>
      </c>
      <c r="E72" s="317" t="s">
        <v>559</v>
      </c>
      <c r="F72" s="317">
        <v>743.5</v>
      </c>
      <c r="G72" s="317">
        <v>734.5</v>
      </c>
      <c r="H72" s="320">
        <v>751.5</v>
      </c>
      <c r="I72" s="320" t="s">
        <v>929</v>
      </c>
      <c r="J72" s="321" t="s">
        <v>938</v>
      </c>
      <c r="K72" s="320">
        <f t="shared" ref="K72:K74" si="68">H72-F72</f>
        <v>8</v>
      </c>
      <c r="L72" s="322">
        <f t="shared" ref="L72:L74" si="69">(H72*N72)*0.07%</f>
        <v>723.31875000000014</v>
      </c>
      <c r="M72" s="323">
        <f t="shared" ref="M72:M74" si="70">(K72*N72)-L72</f>
        <v>10276.68125</v>
      </c>
      <c r="N72" s="320">
        <v>1375</v>
      </c>
      <c r="O72" s="321" t="s">
        <v>557</v>
      </c>
      <c r="P72" s="316">
        <v>44750</v>
      </c>
      <c r="Q72" s="231"/>
      <c r="R72" s="235" t="s">
        <v>558</v>
      </c>
      <c r="S72" s="228"/>
      <c r="T72" s="228"/>
      <c r="U72" s="228"/>
      <c r="V72" s="228"/>
      <c r="W72" s="228"/>
      <c r="X72" s="228"/>
      <c r="Y72" s="228"/>
      <c r="Z72" s="228"/>
      <c r="AA72" s="228"/>
      <c r="AB72" s="228"/>
      <c r="AC72" s="228"/>
      <c r="AD72" s="228"/>
      <c r="AE72" s="228"/>
      <c r="AF72" s="275"/>
      <c r="AG72" s="272"/>
      <c r="AH72" s="231"/>
      <c r="AI72" s="231"/>
      <c r="AJ72" s="275"/>
      <c r="AK72" s="275"/>
      <c r="AL72" s="275"/>
    </row>
    <row r="73" spans="1:38" s="229" customFormat="1" ht="13.15" customHeight="1">
      <c r="A73" s="317">
        <v>9</v>
      </c>
      <c r="B73" s="316">
        <v>44750</v>
      </c>
      <c r="C73" s="319"/>
      <c r="D73" s="319" t="s">
        <v>943</v>
      </c>
      <c r="E73" s="317" t="s">
        <v>559</v>
      </c>
      <c r="F73" s="317">
        <v>2755</v>
      </c>
      <c r="G73" s="317">
        <v>2710</v>
      </c>
      <c r="H73" s="320">
        <v>2797.5</v>
      </c>
      <c r="I73" s="320" t="s">
        <v>944</v>
      </c>
      <c r="J73" s="321" t="s">
        <v>950</v>
      </c>
      <c r="K73" s="320">
        <f t="shared" si="68"/>
        <v>42.5</v>
      </c>
      <c r="L73" s="322">
        <f t="shared" si="69"/>
        <v>489.56250000000006</v>
      </c>
      <c r="M73" s="323">
        <f t="shared" si="70"/>
        <v>10135.4375</v>
      </c>
      <c r="N73" s="320">
        <v>250</v>
      </c>
      <c r="O73" s="321" t="s">
        <v>557</v>
      </c>
      <c r="P73" s="316">
        <v>44753</v>
      </c>
      <c r="Q73" s="231"/>
      <c r="R73" s="235" t="s">
        <v>832</v>
      </c>
      <c r="S73" s="228"/>
      <c r="T73" s="228"/>
      <c r="U73" s="228"/>
      <c r="V73" s="228"/>
      <c r="W73" s="228"/>
      <c r="X73" s="228"/>
      <c r="Y73" s="228"/>
      <c r="Z73" s="228"/>
      <c r="AA73" s="228"/>
      <c r="AB73" s="228"/>
      <c r="AC73" s="228"/>
      <c r="AD73" s="228"/>
      <c r="AE73" s="228"/>
      <c r="AF73" s="275"/>
      <c r="AG73" s="272"/>
      <c r="AH73" s="231"/>
      <c r="AI73" s="231"/>
      <c r="AJ73" s="275"/>
      <c r="AK73" s="275"/>
      <c r="AL73" s="275"/>
    </row>
    <row r="74" spans="1:38" s="229" customFormat="1" ht="13.15" customHeight="1">
      <c r="A74" s="317">
        <v>10</v>
      </c>
      <c r="B74" s="352">
        <v>44753</v>
      </c>
      <c r="C74" s="319"/>
      <c r="D74" s="319" t="s">
        <v>847</v>
      </c>
      <c r="E74" s="317" t="s">
        <v>559</v>
      </c>
      <c r="F74" s="317">
        <v>2235</v>
      </c>
      <c r="G74" s="317">
        <v>2190</v>
      </c>
      <c r="H74" s="320">
        <v>2280</v>
      </c>
      <c r="I74" s="320" t="s">
        <v>947</v>
      </c>
      <c r="J74" s="321" t="s">
        <v>969</v>
      </c>
      <c r="K74" s="320">
        <f t="shared" si="68"/>
        <v>45</v>
      </c>
      <c r="L74" s="322">
        <f t="shared" si="69"/>
        <v>399.00000000000006</v>
      </c>
      <c r="M74" s="323">
        <f t="shared" si="70"/>
        <v>10851</v>
      </c>
      <c r="N74" s="320">
        <v>250</v>
      </c>
      <c r="O74" s="321" t="s">
        <v>557</v>
      </c>
      <c r="P74" s="316">
        <v>44755</v>
      </c>
      <c r="Q74" s="231"/>
      <c r="R74" s="235" t="s">
        <v>832</v>
      </c>
      <c r="S74" s="228"/>
      <c r="T74" s="228"/>
      <c r="U74" s="228"/>
      <c r="V74" s="228"/>
      <c r="W74" s="228"/>
      <c r="X74" s="228"/>
      <c r="Y74" s="228"/>
      <c r="Z74" s="228"/>
      <c r="AA74" s="228"/>
      <c r="AB74" s="228"/>
      <c r="AC74" s="228"/>
      <c r="AD74" s="228"/>
      <c r="AE74" s="228"/>
      <c r="AF74" s="275"/>
      <c r="AG74" s="272"/>
      <c r="AH74" s="231"/>
      <c r="AI74" s="231"/>
      <c r="AJ74" s="275"/>
      <c r="AK74" s="275"/>
      <c r="AL74" s="275"/>
    </row>
    <row r="75" spans="1:38" s="229" customFormat="1" ht="13.15" customHeight="1">
      <c r="A75" s="317">
        <v>11</v>
      </c>
      <c r="B75" s="352">
        <v>44753</v>
      </c>
      <c r="C75" s="319"/>
      <c r="D75" s="319" t="s">
        <v>948</v>
      </c>
      <c r="E75" s="317" t="s">
        <v>559</v>
      </c>
      <c r="F75" s="317">
        <v>16110</v>
      </c>
      <c r="G75" s="317">
        <v>15970</v>
      </c>
      <c r="H75" s="320">
        <v>16210</v>
      </c>
      <c r="I75" s="320" t="s">
        <v>949</v>
      </c>
      <c r="J75" s="321" t="s">
        <v>821</v>
      </c>
      <c r="K75" s="320">
        <f t="shared" ref="K75" si="71">H75-F75</f>
        <v>100</v>
      </c>
      <c r="L75" s="322">
        <f t="shared" ref="L75" si="72">(H75*N75)*0.07%</f>
        <v>567.35000000000014</v>
      </c>
      <c r="M75" s="323">
        <f t="shared" ref="M75" si="73">(K75*N75)-L75</f>
        <v>4432.6499999999996</v>
      </c>
      <c r="N75" s="320">
        <v>50</v>
      </c>
      <c r="O75" s="321" t="s">
        <v>557</v>
      </c>
      <c r="P75" s="316">
        <v>44753</v>
      </c>
      <c r="Q75" s="231"/>
      <c r="R75" s="235" t="s">
        <v>558</v>
      </c>
      <c r="S75" s="228"/>
      <c r="T75" s="228"/>
      <c r="U75" s="228"/>
      <c r="V75" s="228"/>
      <c r="W75" s="228"/>
      <c r="X75" s="228"/>
      <c r="Y75" s="228"/>
      <c r="Z75" s="228"/>
      <c r="AA75" s="228"/>
      <c r="AB75" s="228"/>
      <c r="AC75" s="228"/>
      <c r="AD75" s="228"/>
      <c r="AE75" s="228"/>
      <c r="AF75" s="275"/>
      <c r="AG75" s="272"/>
      <c r="AH75" s="231"/>
      <c r="AI75" s="231"/>
      <c r="AJ75" s="275"/>
      <c r="AK75" s="275"/>
      <c r="AL75" s="275"/>
    </row>
    <row r="76" spans="1:38" s="229" customFormat="1" ht="13.15" customHeight="1">
      <c r="A76" s="422">
        <v>12</v>
      </c>
      <c r="B76" s="383">
        <v>44753</v>
      </c>
      <c r="C76" s="423"/>
      <c r="D76" s="423" t="s">
        <v>953</v>
      </c>
      <c r="E76" s="422" t="s">
        <v>559</v>
      </c>
      <c r="F76" s="422">
        <v>579.5</v>
      </c>
      <c r="G76" s="422">
        <v>569</v>
      </c>
      <c r="H76" s="397">
        <v>569</v>
      </c>
      <c r="I76" s="397" t="s">
        <v>954</v>
      </c>
      <c r="J76" s="396" t="s">
        <v>962</v>
      </c>
      <c r="K76" s="397">
        <f t="shared" ref="K76:K77" si="74">H76-F76</f>
        <v>-10.5</v>
      </c>
      <c r="L76" s="398">
        <f t="shared" ref="L76:L77" si="75">(H76*N76)*0.07%</f>
        <v>537.70500000000004</v>
      </c>
      <c r="M76" s="399">
        <f t="shared" ref="M76:M77" si="76">(K76*N76)-L76</f>
        <v>-14712.705</v>
      </c>
      <c r="N76" s="397">
        <v>1350</v>
      </c>
      <c r="O76" s="396" t="s">
        <v>569</v>
      </c>
      <c r="P76" s="400">
        <v>44754</v>
      </c>
      <c r="Q76" s="231"/>
      <c r="R76" s="235" t="s">
        <v>832</v>
      </c>
      <c r="S76" s="228"/>
      <c r="T76" s="228"/>
      <c r="U76" s="228"/>
      <c r="V76" s="228"/>
      <c r="W76" s="228"/>
      <c r="X76" s="228"/>
      <c r="Y76" s="228"/>
      <c r="Z76" s="228"/>
      <c r="AA76" s="228"/>
      <c r="AB76" s="228"/>
      <c r="AC76" s="228"/>
      <c r="AD76" s="228"/>
      <c r="AE76" s="228"/>
      <c r="AF76" s="275"/>
      <c r="AG76" s="272"/>
      <c r="AH76" s="231"/>
      <c r="AI76" s="231"/>
      <c r="AJ76" s="275"/>
      <c r="AK76" s="275"/>
      <c r="AL76" s="275"/>
    </row>
    <row r="77" spans="1:38" s="229" customFormat="1" ht="13.15" customHeight="1">
      <c r="A77" s="424">
        <v>13</v>
      </c>
      <c r="B77" s="425">
        <v>44754</v>
      </c>
      <c r="C77" s="426"/>
      <c r="D77" s="426" t="s">
        <v>959</v>
      </c>
      <c r="E77" s="424" t="s">
        <v>559</v>
      </c>
      <c r="F77" s="424">
        <v>16100</v>
      </c>
      <c r="G77" s="424">
        <v>15970</v>
      </c>
      <c r="H77" s="409">
        <v>16115</v>
      </c>
      <c r="I77" s="409" t="s">
        <v>949</v>
      </c>
      <c r="J77" s="408" t="s">
        <v>968</v>
      </c>
      <c r="K77" s="409">
        <f t="shared" si="74"/>
        <v>15</v>
      </c>
      <c r="L77" s="410">
        <f t="shared" si="75"/>
        <v>564.02500000000009</v>
      </c>
      <c r="M77" s="411">
        <f t="shared" si="76"/>
        <v>185.97499999999991</v>
      </c>
      <c r="N77" s="409">
        <v>50</v>
      </c>
      <c r="O77" s="408" t="s">
        <v>678</v>
      </c>
      <c r="P77" s="412">
        <v>44755</v>
      </c>
      <c r="Q77" s="231"/>
      <c r="R77" s="235" t="s">
        <v>558</v>
      </c>
      <c r="S77" s="228"/>
      <c r="T77" s="228"/>
      <c r="U77" s="228"/>
      <c r="V77" s="228"/>
      <c r="W77" s="228"/>
      <c r="X77" s="228"/>
      <c r="Y77" s="228"/>
      <c r="Z77" s="228"/>
      <c r="AA77" s="228"/>
      <c r="AB77" s="228"/>
      <c r="AC77" s="228"/>
      <c r="AD77" s="228"/>
      <c r="AE77" s="228"/>
      <c r="AF77" s="275"/>
      <c r="AG77" s="272"/>
      <c r="AH77" s="231"/>
      <c r="AI77" s="231"/>
      <c r="AJ77" s="275"/>
      <c r="AK77" s="275"/>
      <c r="AL77" s="275"/>
    </row>
    <row r="78" spans="1:38" s="229" customFormat="1" ht="13.15" customHeight="1">
      <c r="A78" s="422">
        <v>14</v>
      </c>
      <c r="B78" s="383">
        <v>44754</v>
      </c>
      <c r="C78" s="423"/>
      <c r="D78" s="423" t="s">
        <v>960</v>
      </c>
      <c r="E78" s="422" t="s">
        <v>559</v>
      </c>
      <c r="F78" s="422">
        <v>645</v>
      </c>
      <c r="G78" s="422">
        <v>632</v>
      </c>
      <c r="H78" s="397">
        <v>632</v>
      </c>
      <c r="I78" s="397" t="s">
        <v>961</v>
      </c>
      <c r="J78" s="396" t="s">
        <v>963</v>
      </c>
      <c r="K78" s="397">
        <f t="shared" ref="K78" si="77">H78-F78</f>
        <v>-13</v>
      </c>
      <c r="L78" s="398">
        <f t="shared" ref="L78:L80" si="78">(H78*N78)*0.07%</f>
        <v>442.40000000000009</v>
      </c>
      <c r="M78" s="399">
        <f t="shared" ref="M78:M80" si="79">(K78*N78)-L78</f>
        <v>-13442.4</v>
      </c>
      <c r="N78" s="397">
        <v>1000</v>
      </c>
      <c r="O78" s="396" t="s">
        <v>569</v>
      </c>
      <c r="P78" s="400">
        <v>44754</v>
      </c>
      <c r="Q78" s="231"/>
      <c r="R78" s="235" t="s">
        <v>832</v>
      </c>
      <c r="S78" s="228"/>
      <c r="T78" s="228"/>
      <c r="U78" s="228"/>
      <c r="V78" s="228"/>
      <c r="W78" s="228"/>
      <c r="X78" s="228"/>
      <c r="Y78" s="228"/>
      <c r="Z78" s="228"/>
      <c r="AA78" s="228"/>
      <c r="AB78" s="228"/>
      <c r="AC78" s="228"/>
      <c r="AD78" s="228"/>
      <c r="AE78" s="228"/>
      <c r="AF78" s="275"/>
      <c r="AG78" s="272"/>
      <c r="AH78" s="231"/>
      <c r="AI78" s="231"/>
      <c r="AJ78" s="275"/>
      <c r="AK78" s="275"/>
      <c r="AL78" s="275"/>
    </row>
    <row r="79" spans="1:38" s="229" customFormat="1" ht="13.15" customHeight="1">
      <c r="A79" s="317">
        <v>15</v>
      </c>
      <c r="B79" s="352">
        <v>44755</v>
      </c>
      <c r="C79" s="319"/>
      <c r="D79" s="319" t="s">
        <v>965</v>
      </c>
      <c r="E79" s="317" t="s">
        <v>942</v>
      </c>
      <c r="F79" s="317">
        <v>35330</v>
      </c>
      <c r="G79" s="317">
        <v>35640</v>
      </c>
      <c r="H79" s="320">
        <v>35140</v>
      </c>
      <c r="I79" s="320" t="s">
        <v>966</v>
      </c>
      <c r="J79" s="321" t="s">
        <v>967</v>
      </c>
      <c r="K79" s="320">
        <f>F79-H79</f>
        <v>190</v>
      </c>
      <c r="L79" s="322">
        <f t="shared" si="78"/>
        <v>614.95000000000005</v>
      </c>
      <c r="M79" s="323">
        <f t="shared" si="79"/>
        <v>4135.05</v>
      </c>
      <c r="N79" s="320">
        <v>25</v>
      </c>
      <c r="O79" s="321" t="s">
        <v>557</v>
      </c>
      <c r="P79" s="316">
        <v>44755</v>
      </c>
      <c r="Q79" s="231"/>
      <c r="R79" s="235" t="s">
        <v>558</v>
      </c>
      <c r="S79" s="228"/>
      <c r="T79" s="228"/>
      <c r="U79" s="228"/>
      <c r="V79" s="228"/>
      <c r="W79" s="228"/>
      <c r="X79" s="228"/>
      <c r="Y79" s="228"/>
      <c r="Z79" s="228"/>
      <c r="AA79" s="228"/>
      <c r="AB79" s="228"/>
      <c r="AC79" s="228"/>
      <c r="AD79" s="228"/>
      <c r="AE79" s="228"/>
      <c r="AF79" s="275"/>
      <c r="AG79" s="272"/>
      <c r="AH79" s="231"/>
      <c r="AI79" s="231"/>
      <c r="AJ79" s="275"/>
      <c r="AK79" s="275"/>
      <c r="AL79" s="275"/>
    </row>
    <row r="80" spans="1:38" s="229" customFormat="1" ht="13.15" customHeight="1">
      <c r="A80" s="317">
        <v>16</v>
      </c>
      <c r="B80" s="316">
        <v>44756</v>
      </c>
      <c r="C80" s="319"/>
      <c r="D80" s="319" t="s">
        <v>904</v>
      </c>
      <c r="E80" s="317" t="s">
        <v>559</v>
      </c>
      <c r="F80" s="317">
        <v>2647.5</v>
      </c>
      <c r="G80" s="317">
        <v>2600</v>
      </c>
      <c r="H80" s="320">
        <v>2681</v>
      </c>
      <c r="I80" s="320" t="s">
        <v>980</v>
      </c>
      <c r="J80" s="321" t="s">
        <v>994</v>
      </c>
      <c r="K80" s="320">
        <f t="shared" ref="K80" si="80">H80-F80</f>
        <v>33.5</v>
      </c>
      <c r="L80" s="322">
        <f t="shared" si="78"/>
        <v>516.09250000000009</v>
      </c>
      <c r="M80" s="323">
        <f t="shared" si="79"/>
        <v>8696.4074999999993</v>
      </c>
      <c r="N80" s="320">
        <v>275</v>
      </c>
      <c r="O80" s="321" t="s">
        <v>557</v>
      </c>
      <c r="P80" s="316">
        <v>44757</v>
      </c>
      <c r="Q80" s="231"/>
      <c r="R80" s="235" t="s">
        <v>832</v>
      </c>
      <c r="S80" s="228"/>
      <c r="T80" s="228"/>
      <c r="U80" s="228"/>
      <c r="V80" s="228"/>
      <c r="W80" s="228"/>
      <c r="X80" s="228"/>
      <c r="Y80" s="228"/>
      <c r="Z80" s="228"/>
      <c r="AA80" s="228"/>
      <c r="AB80" s="228"/>
      <c r="AC80" s="228"/>
      <c r="AD80" s="228"/>
      <c r="AE80" s="228"/>
      <c r="AF80" s="275"/>
      <c r="AG80" s="272"/>
      <c r="AH80" s="231"/>
      <c r="AI80" s="231"/>
      <c r="AJ80" s="275"/>
      <c r="AK80" s="275"/>
      <c r="AL80" s="275"/>
    </row>
    <row r="81" spans="1:38" s="229" customFormat="1" ht="13.15" customHeight="1">
      <c r="A81" s="317">
        <v>17</v>
      </c>
      <c r="B81" s="316">
        <v>44756</v>
      </c>
      <c r="C81" s="319"/>
      <c r="D81" s="319" t="s">
        <v>923</v>
      </c>
      <c r="E81" s="317" t="s">
        <v>559</v>
      </c>
      <c r="F81" s="317">
        <v>579.5</v>
      </c>
      <c r="G81" s="317">
        <v>565</v>
      </c>
      <c r="H81" s="320">
        <v>588.5</v>
      </c>
      <c r="I81" s="320" t="s">
        <v>981</v>
      </c>
      <c r="J81" s="321" t="s">
        <v>764</v>
      </c>
      <c r="K81" s="320">
        <f t="shared" ref="K81:K82" si="81">H81-F81</f>
        <v>9</v>
      </c>
      <c r="L81" s="322">
        <f t="shared" ref="L81:L82" si="82">(H81*N81)*0.07%</f>
        <v>360.45625000000007</v>
      </c>
      <c r="M81" s="323">
        <f t="shared" ref="M81:M82" si="83">(K81*N81)-L81</f>
        <v>7514.5437499999998</v>
      </c>
      <c r="N81" s="320">
        <v>875</v>
      </c>
      <c r="O81" s="321" t="s">
        <v>557</v>
      </c>
      <c r="P81" s="316">
        <v>44757</v>
      </c>
      <c r="Q81" s="231"/>
      <c r="R81" s="235" t="s">
        <v>832</v>
      </c>
      <c r="S81" s="228"/>
      <c r="T81" s="228"/>
      <c r="U81" s="228"/>
      <c r="V81" s="228"/>
      <c r="W81" s="228"/>
      <c r="X81" s="228"/>
      <c r="Y81" s="228"/>
      <c r="Z81" s="228"/>
      <c r="AA81" s="228"/>
      <c r="AB81" s="228"/>
      <c r="AC81" s="228"/>
      <c r="AD81" s="228"/>
      <c r="AE81" s="228"/>
      <c r="AF81" s="275"/>
      <c r="AG81" s="272"/>
      <c r="AH81" s="231"/>
      <c r="AI81" s="231"/>
      <c r="AJ81" s="275"/>
      <c r="AK81" s="275"/>
      <c r="AL81" s="275"/>
    </row>
    <row r="82" spans="1:38" s="229" customFormat="1" ht="13.15" customHeight="1">
      <c r="A82" s="317">
        <v>18</v>
      </c>
      <c r="B82" s="316">
        <v>44757</v>
      </c>
      <c r="C82" s="319"/>
      <c r="D82" s="319" t="s">
        <v>985</v>
      </c>
      <c r="E82" s="317" t="s">
        <v>559</v>
      </c>
      <c r="F82" s="317">
        <v>675</v>
      </c>
      <c r="G82" s="317">
        <v>661</v>
      </c>
      <c r="H82" s="320">
        <v>684</v>
      </c>
      <c r="I82" s="320" t="s">
        <v>986</v>
      </c>
      <c r="J82" s="321" t="s">
        <v>993</v>
      </c>
      <c r="K82" s="320">
        <f t="shared" si="81"/>
        <v>9</v>
      </c>
      <c r="L82" s="322">
        <f t="shared" si="82"/>
        <v>478.80000000000007</v>
      </c>
      <c r="M82" s="323">
        <f t="shared" si="83"/>
        <v>8521.2000000000007</v>
      </c>
      <c r="N82" s="320">
        <v>1000</v>
      </c>
      <c r="O82" s="321" t="s">
        <v>557</v>
      </c>
      <c r="P82" s="316">
        <v>44757</v>
      </c>
      <c r="Q82" s="231"/>
      <c r="R82" s="235" t="s">
        <v>832</v>
      </c>
      <c r="S82" s="228"/>
      <c r="T82" s="228"/>
      <c r="U82" s="228"/>
      <c r="V82" s="228"/>
      <c r="W82" s="228"/>
      <c r="X82" s="228"/>
      <c r="Y82" s="228"/>
      <c r="Z82" s="228"/>
      <c r="AA82" s="228"/>
      <c r="AB82" s="228"/>
      <c r="AC82" s="228"/>
      <c r="AD82" s="228"/>
      <c r="AE82" s="228"/>
      <c r="AF82" s="275"/>
      <c r="AG82" s="272"/>
      <c r="AH82" s="231"/>
      <c r="AI82" s="231"/>
      <c r="AJ82" s="275"/>
      <c r="AK82" s="275"/>
      <c r="AL82" s="275"/>
    </row>
    <row r="83" spans="1:38" s="229" customFormat="1" ht="13.15" customHeight="1">
      <c r="A83" s="317">
        <v>19</v>
      </c>
      <c r="B83" s="316">
        <v>44757</v>
      </c>
      <c r="C83" s="319"/>
      <c r="D83" s="319" t="s">
        <v>987</v>
      </c>
      <c r="E83" s="317" t="s">
        <v>559</v>
      </c>
      <c r="F83" s="317">
        <v>956</v>
      </c>
      <c r="G83" s="320">
        <v>935</v>
      </c>
      <c r="H83" s="320">
        <v>972</v>
      </c>
      <c r="I83" s="320" t="s">
        <v>988</v>
      </c>
      <c r="J83" s="321" t="s">
        <v>908</v>
      </c>
      <c r="K83" s="320">
        <f t="shared" ref="K83:K85" si="84">H83-F83</f>
        <v>16</v>
      </c>
      <c r="L83" s="322">
        <f t="shared" ref="L83:L85" si="85">(H83*N83)*0.07%</f>
        <v>442.26000000000005</v>
      </c>
      <c r="M83" s="323">
        <f t="shared" ref="M83:M85" si="86">(K83*N83)-L83</f>
        <v>9957.74</v>
      </c>
      <c r="N83" s="320">
        <v>650</v>
      </c>
      <c r="O83" s="321" t="s">
        <v>557</v>
      </c>
      <c r="P83" s="316">
        <v>44760</v>
      </c>
      <c r="Q83" s="231"/>
      <c r="R83" s="235" t="s">
        <v>558</v>
      </c>
      <c r="S83" s="228"/>
      <c r="T83" s="228"/>
      <c r="U83" s="228"/>
      <c r="V83" s="228"/>
      <c r="W83" s="228"/>
      <c r="X83" s="228"/>
      <c r="Y83" s="228"/>
      <c r="Z83" s="228"/>
      <c r="AA83" s="228"/>
      <c r="AB83" s="228"/>
      <c r="AC83" s="228"/>
      <c r="AD83" s="228"/>
      <c r="AE83" s="228"/>
      <c r="AF83" s="275"/>
      <c r="AG83" s="272"/>
      <c r="AH83" s="231"/>
      <c r="AI83" s="231"/>
      <c r="AJ83" s="275"/>
      <c r="AK83" s="275"/>
      <c r="AL83" s="275"/>
    </row>
    <row r="84" spans="1:38" s="229" customFormat="1" ht="13.15" customHeight="1">
      <c r="A84" s="317">
        <v>20</v>
      </c>
      <c r="B84" s="316">
        <v>44757</v>
      </c>
      <c r="C84" s="319"/>
      <c r="D84" s="319" t="s">
        <v>989</v>
      </c>
      <c r="E84" s="317" t="s">
        <v>559</v>
      </c>
      <c r="F84" s="317">
        <v>1892.5</v>
      </c>
      <c r="G84" s="317">
        <v>1850</v>
      </c>
      <c r="H84" s="320">
        <v>1923</v>
      </c>
      <c r="I84" s="320" t="s">
        <v>990</v>
      </c>
      <c r="J84" s="321" t="s">
        <v>1007</v>
      </c>
      <c r="K84" s="320">
        <f t="shared" si="84"/>
        <v>30.5</v>
      </c>
      <c r="L84" s="322">
        <f t="shared" si="85"/>
        <v>403.83000000000004</v>
      </c>
      <c r="M84" s="323">
        <f t="shared" si="86"/>
        <v>8746.17</v>
      </c>
      <c r="N84" s="320">
        <v>300</v>
      </c>
      <c r="O84" s="321" t="s">
        <v>557</v>
      </c>
      <c r="P84" s="316">
        <v>44760</v>
      </c>
      <c r="Q84" s="231"/>
      <c r="R84" s="235" t="s">
        <v>832</v>
      </c>
      <c r="S84" s="228"/>
      <c r="T84" s="228"/>
      <c r="U84" s="228"/>
      <c r="V84" s="228"/>
      <c r="W84" s="228"/>
      <c r="X84" s="228"/>
      <c r="Y84" s="228"/>
      <c r="Z84" s="228"/>
      <c r="AA84" s="228"/>
      <c r="AB84" s="228"/>
      <c r="AC84" s="228"/>
      <c r="AD84" s="228"/>
      <c r="AE84" s="228"/>
      <c r="AF84" s="275"/>
      <c r="AG84" s="272"/>
      <c r="AH84" s="231"/>
      <c r="AI84" s="231"/>
      <c r="AJ84" s="275"/>
      <c r="AK84" s="275"/>
      <c r="AL84" s="275"/>
    </row>
    <row r="85" spans="1:38" s="229" customFormat="1" ht="13.15" customHeight="1">
      <c r="A85" s="317">
        <v>21</v>
      </c>
      <c r="B85" s="316">
        <v>44757</v>
      </c>
      <c r="C85" s="319"/>
      <c r="D85" s="319" t="s">
        <v>991</v>
      </c>
      <c r="E85" s="317" t="s">
        <v>559</v>
      </c>
      <c r="F85" s="317">
        <v>391.5</v>
      </c>
      <c r="G85" s="317">
        <v>382</v>
      </c>
      <c r="H85" s="320">
        <v>399</v>
      </c>
      <c r="I85" s="320" t="s">
        <v>992</v>
      </c>
      <c r="J85" s="321" t="s">
        <v>1016</v>
      </c>
      <c r="K85" s="320">
        <f t="shared" si="84"/>
        <v>7.5</v>
      </c>
      <c r="L85" s="322">
        <f t="shared" si="85"/>
        <v>418.95000000000005</v>
      </c>
      <c r="M85" s="323">
        <f t="shared" si="86"/>
        <v>10831.05</v>
      </c>
      <c r="N85" s="320">
        <v>1500</v>
      </c>
      <c r="O85" s="321" t="s">
        <v>557</v>
      </c>
      <c r="P85" s="316">
        <v>44761</v>
      </c>
      <c r="Q85" s="231"/>
      <c r="R85" s="235" t="s">
        <v>832</v>
      </c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75"/>
      <c r="AG85" s="272"/>
      <c r="AH85" s="231"/>
      <c r="AI85" s="231"/>
      <c r="AJ85" s="275"/>
      <c r="AK85" s="275"/>
      <c r="AL85" s="275"/>
    </row>
    <row r="86" spans="1:38" s="229" customFormat="1" ht="13.15" customHeight="1">
      <c r="A86" s="422">
        <v>22</v>
      </c>
      <c r="B86" s="400">
        <v>44760</v>
      </c>
      <c r="C86" s="423"/>
      <c r="D86" s="423" t="s">
        <v>1001</v>
      </c>
      <c r="E86" s="422" t="s">
        <v>942</v>
      </c>
      <c r="F86" s="422">
        <v>1980</v>
      </c>
      <c r="G86" s="422">
        <v>2030</v>
      </c>
      <c r="H86" s="397">
        <v>2030</v>
      </c>
      <c r="I86" s="397" t="s">
        <v>1002</v>
      </c>
      <c r="J86" s="396" t="s">
        <v>1015</v>
      </c>
      <c r="K86" s="397">
        <f>F86-H86</f>
        <v>-50</v>
      </c>
      <c r="L86" s="398">
        <f t="shared" ref="L86" si="87">(H86*N86)*0.07%</f>
        <v>355.25000000000006</v>
      </c>
      <c r="M86" s="399">
        <f t="shared" ref="M86" si="88">(K86*N86)-L86</f>
        <v>-12855.25</v>
      </c>
      <c r="N86" s="397">
        <v>250</v>
      </c>
      <c r="O86" s="396" t="s">
        <v>569</v>
      </c>
      <c r="P86" s="400">
        <v>44761</v>
      </c>
      <c r="Q86" s="231"/>
      <c r="R86" s="235" t="s">
        <v>832</v>
      </c>
      <c r="S86" s="228"/>
      <c r="T86" s="228"/>
      <c r="U86" s="228"/>
      <c r="V86" s="228"/>
      <c r="W86" s="228"/>
      <c r="X86" s="228"/>
      <c r="Y86" s="228"/>
      <c r="Z86" s="228"/>
      <c r="AA86" s="228"/>
      <c r="AB86" s="228"/>
      <c r="AC86" s="228"/>
      <c r="AD86" s="228"/>
      <c r="AE86" s="228"/>
      <c r="AF86" s="275"/>
      <c r="AG86" s="272"/>
      <c r="AH86" s="231"/>
      <c r="AI86" s="231"/>
      <c r="AJ86" s="275"/>
      <c r="AK86" s="275"/>
      <c r="AL86" s="275"/>
    </row>
    <row r="87" spans="1:38" s="229" customFormat="1" ht="13.15" customHeight="1">
      <c r="A87" s="317">
        <v>23</v>
      </c>
      <c r="B87" s="316">
        <v>44760</v>
      </c>
      <c r="C87" s="319"/>
      <c r="D87" s="319" t="s">
        <v>985</v>
      </c>
      <c r="E87" s="317" t="s">
        <v>559</v>
      </c>
      <c r="F87" s="317">
        <v>673</v>
      </c>
      <c r="G87" s="317">
        <v>658</v>
      </c>
      <c r="H87" s="320">
        <v>681</v>
      </c>
      <c r="I87" s="320" t="s">
        <v>986</v>
      </c>
      <c r="J87" s="321" t="s">
        <v>938</v>
      </c>
      <c r="K87" s="320">
        <f t="shared" ref="K87" si="89">H87-F87</f>
        <v>8</v>
      </c>
      <c r="L87" s="322">
        <f t="shared" ref="L87" si="90">(H87*N87)*0.07%</f>
        <v>476.70000000000005</v>
      </c>
      <c r="M87" s="323">
        <f t="shared" ref="M87" si="91">(K87*N87)-L87</f>
        <v>7523.3</v>
      </c>
      <c r="N87" s="320">
        <v>1000</v>
      </c>
      <c r="O87" s="321" t="s">
        <v>557</v>
      </c>
      <c r="P87" s="316">
        <v>44761</v>
      </c>
      <c r="Q87" s="231"/>
      <c r="R87" s="235" t="s">
        <v>832</v>
      </c>
      <c r="S87" s="228"/>
      <c r="T87" s="228"/>
      <c r="U87" s="228"/>
      <c r="V87" s="228"/>
      <c r="W87" s="228"/>
      <c r="X87" s="228"/>
      <c r="Y87" s="228"/>
      <c r="Z87" s="228"/>
      <c r="AA87" s="228"/>
      <c r="AB87" s="228"/>
      <c r="AC87" s="228"/>
      <c r="AD87" s="228"/>
      <c r="AE87" s="228"/>
      <c r="AF87" s="275"/>
      <c r="AG87" s="272"/>
      <c r="AH87" s="231"/>
      <c r="AI87" s="231"/>
      <c r="AJ87" s="275"/>
      <c r="AK87" s="275"/>
      <c r="AL87" s="275"/>
    </row>
    <row r="88" spans="1:38" s="229" customFormat="1" ht="13.15" customHeight="1">
      <c r="A88" s="317">
        <v>24</v>
      </c>
      <c r="B88" s="316">
        <v>44760</v>
      </c>
      <c r="C88" s="319"/>
      <c r="D88" s="319" t="s">
        <v>1003</v>
      </c>
      <c r="E88" s="317" t="s">
        <v>559</v>
      </c>
      <c r="F88" s="317">
        <v>6060</v>
      </c>
      <c r="G88" s="317">
        <v>5950</v>
      </c>
      <c r="H88" s="320">
        <v>6145</v>
      </c>
      <c r="I88" s="320" t="s">
        <v>1004</v>
      </c>
      <c r="J88" s="321" t="s">
        <v>1030</v>
      </c>
      <c r="K88" s="320">
        <f t="shared" ref="K88" si="92">H88-F88</f>
        <v>85</v>
      </c>
      <c r="L88" s="322">
        <f t="shared" ref="L88" si="93">(H88*N88)*0.07%</f>
        <v>537.68750000000011</v>
      </c>
      <c r="M88" s="323">
        <f t="shared" ref="M88" si="94">(K88*N88)-L88</f>
        <v>10087.3125</v>
      </c>
      <c r="N88" s="320">
        <v>125</v>
      </c>
      <c r="O88" s="321" t="s">
        <v>557</v>
      </c>
      <c r="P88" s="316">
        <v>44762</v>
      </c>
      <c r="Q88" s="231"/>
      <c r="R88" s="235" t="s">
        <v>558</v>
      </c>
      <c r="S88" s="228"/>
      <c r="T88" s="228"/>
      <c r="U88" s="228"/>
      <c r="V88" s="228"/>
      <c r="W88" s="228"/>
      <c r="X88" s="228"/>
      <c r="Y88" s="228"/>
      <c r="Z88" s="228"/>
      <c r="AA88" s="228"/>
      <c r="AB88" s="228"/>
      <c r="AC88" s="228"/>
      <c r="AD88" s="228"/>
      <c r="AE88" s="228"/>
      <c r="AF88" s="275"/>
      <c r="AG88" s="272"/>
      <c r="AH88" s="231"/>
      <c r="AI88" s="231"/>
      <c r="AJ88" s="275"/>
      <c r="AK88" s="275"/>
      <c r="AL88" s="275"/>
    </row>
    <row r="89" spans="1:38" s="229" customFormat="1" ht="13.15" customHeight="1">
      <c r="A89" s="317">
        <v>25</v>
      </c>
      <c r="B89" s="316">
        <v>44760</v>
      </c>
      <c r="C89" s="319"/>
      <c r="D89" s="319" t="s">
        <v>847</v>
      </c>
      <c r="E89" s="317" t="s">
        <v>559</v>
      </c>
      <c r="F89" s="317">
        <v>2280</v>
      </c>
      <c r="G89" s="317">
        <v>2230</v>
      </c>
      <c r="H89" s="320">
        <v>2300</v>
      </c>
      <c r="I89" s="320" t="s">
        <v>1005</v>
      </c>
      <c r="J89" s="321" t="s">
        <v>839</v>
      </c>
      <c r="K89" s="320">
        <f t="shared" ref="K89" si="95">H89-F89</f>
        <v>20</v>
      </c>
      <c r="L89" s="322">
        <f t="shared" ref="L89" si="96">(H89*N89)*0.07%</f>
        <v>402.50000000000006</v>
      </c>
      <c r="M89" s="323">
        <f t="shared" ref="M89" si="97">(K89*N89)-L89</f>
        <v>4597.5</v>
      </c>
      <c r="N89" s="320">
        <v>250</v>
      </c>
      <c r="O89" s="321" t="s">
        <v>557</v>
      </c>
      <c r="P89" s="316">
        <v>44762</v>
      </c>
      <c r="Q89" s="231"/>
      <c r="R89" s="235" t="s">
        <v>832</v>
      </c>
      <c r="S89" s="228"/>
      <c r="T89" s="228"/>
      <c r="U89" s="228"/>
      <c r="V89" s="228"/>
      <c r="W89" s="228"/>
      <c r="X89" s="228"/>
      <c r="Y89" s="228"/>
      <c r="Z89" s="228"/>
      <c r="AA89" s="228"/>
      <c r="AB89" s="228"/>
      <c r="AC89" s="228"/>
      <c r="AD89" s="228"/>
      <c r="AE89" s="228"/>
      <c r="AF89" s="275"/>
      <c r="AG89" s="272"/>
      <c r="AH89" s="231"/>
      <c r="AI89" s="231"/>
      <c r="AJ89" s="275"/>
      <c r="AK89" s="275"/>
      <c r="AL89" s="275"/>
    </row>
    <row r="90" spans="1:38" s="229" customFormat="1" ht="13.15" customHeight="1">
      <c r="A90" s="317">
        <v>26</v>
      </c>
      <c r="B90" s="316">
        <v>44760</v>
      </c>
      <c r="C90" s="319"/>
      <c r="D90" s="319" t="s">
        <v>1008</v>
      </c>
      <c r="E90" s="317" t="s">
        <v>559</v>
      </c>
      <c r="F90" s="317">
        <v>237.5</v>
      </c>
      <c r="G90" s="317">
        <v>229</v>
      </c>
      <c r="H90" s="320">
        <v>248</v>
      </c>
      <c r="I90" s="320" t="s">
        <v>1006</v>
      </c>
      <c r="J90" s="321" t="s">
        <v>926</v>
      </c>
      <c r="K90" s="320">
        <f t="shared" ref="K90" si="98">H90-F90</f>
        <v>10.5</v>
      </c>
      <c r="L90" s="322">
        <f t="shared" ref="L90" si="99">(H90*N90)*0.07%</f>
        <v>269.08000000000004</v>
      </c>
      <c r="M90" s="323">
        <f t="shared" ref="M90" si="100">(K90*N90)-L90</f>
        <v>16005.92</v>
      </c>
      <c r="N90" s="320">
        <v>1550</v>
      </c>
      <c r="O90" s="321" t="s">
        <v>557</v>
      </c>
      <c r="P90" s="316">
        <v>44762</v>
      </c>
      <c r="Q90" s="231"/>
      <c r="R90" s="235" t="s">
        <v>558</v>
      </c>
      <c r="S90" s="228"/>
      <c r="T90" s="228"/>
      <c r="U90" s="228"/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  <c r="AF90" s="275"/>
      <c r="AG90" s="272"/>
      <c r="AH90" s="231"/>
      <c r="AI90" s="231"/>
      <c r="AJ90" s="275"/>
      <c r="AK90" s="275"/>
      <c r="AL90" s="275"/>
    </row>
    <row r="91" spans="1:38" s="229" customFormat="1" ht="13.15" customHeight="1">
      <c r="A91" s="422">
        <v>27</v>
      </c>
      <c r="B91" s="400">
        <v>44761</v>
      </c>
      <c r="C91" s="423"/>
      <c r="D91" s="423" t="s">
        <v>1017</v>
      </c>
      <c r="E91" s="422" t="s">
        <v>559</v>
      </c>
      <c r="F91" s="422">
        <v>1217</v>
      </c>
      <c r="G91" s="422">
        <v>1200</v>
      </c>
      <c r="H91" s="397">
        <v>1201</v>
      </c>
      <c r="I91" s="397" t="s">
        <v>1018</v>
      </c>
      <c r="J91" s="396" t="s">
        <v>1035</v>
      </c>
      <c r="K91" s="397">
        <f t="shared" ref="K91" si="101">H91-F91</f>
        <v>-16</v>
      </c>
      <c r="L91" s="398">
        <f t="shared" ref="L91:L93" si="102">(H91*N91)*0.07%</f>
        <v>609.50750000000005</v>
      </c>
      <c r="M91" s="399">
        <f t="shared" ref="M91:M93" si="103">(K91*N91)-L91</f>
        <v>-12209.5075</v>
      </c>
      <c r="N91" s="397">
        <v>725</v>
      </c>
      <c r="O91" s="396" t="s">
        <v>569</v>
      </c>
      <c r="P91" s="400">
        <v>44761</v>
      </c>
      <c r="Q91" s="231"/>
      <c r="R91" s="235" t="s">
        <v>832</v>
      </c>
      <c r="S91" s="228"/>
      <c r="T91" s="228"/>
      <c r="U91" s="228"/>
      <c r="V91" s="228"/>
      <c r="W91" s="228"/>
      <c r="X91" s="228"/>
      <c r="Y91" s="228"/>
      <c r="Z91" s="228"/>
      <c r="AA91" s="228"/>
      <c r="AB91" s="228"/>
      <c r="AC91" s="228"/>
      <c r="AD91" s="228"/>
      <c r="AE91" s="228"/>
      <c r="AF91" s="275"/>
      <c r="AG91" s="272"/>
      <c r="AH91" s="231"/>
      <c r="AI91" s="231"/>
      <c r="AJ91" s="275"/>
      <c r="AK91" s="275"/>
      <c r="AL91" s="275"/>
    </row>
    <row r="92" spans="1:38" s="229" customFormat="1" ht="13.15" customHeight="1">
      <c r="A92" s="422">
        <v>28</v>
      </c>
      <c r="B92" s="400">
        <v>44762</v>
      </c>
      <c r="C92" s="423"/>
      <c r="D92" s="423" t="s">
        <v>1036</v>
      </c>
      <c r="E92" s="422" t="s">
        <v>942</v>
      </c>
      <c r="F92" s="422">
        <v>2705</v>
      </c>
      <c r="G92" s="422">
        <v>2750</v>
      </c>
      <c r="H92" s="397">
        <v>2750</v>
      </c>
      <c r="I92" s="397" t="s">
        <v>1037</v>
      </c>
      <c r="J92" s="396" t="s">
        <v>1062</v>
      </c>
      <c r="K92" s="397">
        <f>F92-H92</f>
        <v>-45</v>
      </c>
      <c r="L92" s="398">
        <f t="shared" si="102"/>
        <v>529.37500000000011</v>
      </c>
      <c r="M92" s="399">
        <f t="shared" si="103"/>
        <v>-12904.375</v>
      </c>
      <c r="N92" s="397">
        <v>275</v>
      </c>
      <c r="O92" s="396" t="s">
        <v>569</v>
      </c>
      <c r="P92" s="400">
        <v>44763</v>
      </c>
      <c r="Q92" s="231"/>
      <c r="R92" s="235" t="s">
        <v>558</v>
      </c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75"/>
      <c r="AG92" s="272"/>
      <c r="AH92" s="231"/>
      <c r="AI92" s="231"/>
      <c r="AJ92" s="275"/>
      <c r="AK92" s="275"/>
      <c r="AL92" s="275"/>
    </row>
    <row r="93" spans="1:38" s="229" customFormat="1" ht="13.15" customHeight="1">
      <c r="A93" s="422">
        <v>29</v>
      </c>
      <c r="B93" s="400">
        <v>44762</v>
      </c>
      <c r="C93" s="423"/>
      <c r="D93" s="423" t="s">
        <v>1038</v>
      </c>
      <c r="E93" s="422" t="s">
        <v>559</v>
      </c>
      <c r="F93" s="422">
        <v>1855</v>
      </c>
      <c r="G93" s="422">
        <v>1810</v>
      </c>
      <c r="H93" s="397">
        <v>1812</v>
      </c>
      <c r="I93" s="397" t="s">
        <v>1039</v>
      </c>
      <c r="J93" s="396" t="s">
        <v>963</v>
      </c>
      <c r="K93" s="397">
        <f t="shared" ref="K93" si="104">H93-F93</f>
        <v>-43</v>
      </c>
      <c r="L93" s="398">
        <f t="shared" si="102"/>
        <v>348.81000000000006</v>
      </c>
      <c r="M93" s="399">
        <f t="shared" si="103"/>
        <v>-12173.81</v>
      </c>
      <c r="N93" s="397">
        <v>275</v>
      </c>
      <c r="O93" s="396" t="s">
        <v>569</v>
      </c>
      <c r="P93" s="400">
        <v>44763</v>
      </c>
      <c r="Q93" s="231"/>
      <c r="R93" s="235" t="s">
        <v>832</v>
      </c>
      <c r="S93" s="228"/>
      <c r="T93" s="228"/>
      <c r="U93" s="228"/>
      <c r="V93" s="228"/>
      <c r="W93" s="228"/>
      <c r="X93" s="228"/>
      <c r="Y93" s="228"/>
      <c r="Z93" s="228"/>
      <c r="AA93" s="228"/>
      <c r="AB93" s="228"/>
      <c r="AC93" s="228"/>
      <c r="AD93" s="228"/>
      <c r="AE93" s="228"/>
      <c r="AF93" s="275"/>
      <c r="AG93" s="272"/>
      <c r="AH93" s="231"/>
      <c r="AI93" s="231"/>
      <c r="AJ93" s="275"/>
      <c r="AK93" s="275"/>
      <c r="AL93" s="275"/>
    </row>
    <row r="94" spans="1:38" s="229" customFormat="1" ht="13.15" customHeight="1">
      <c r="A94" s="233">
        <v>30</v>
      </c>
      <c r="B94" s="230">
        <v>44763</v>
      </c>
      <c r="C94" s="288"/>
      <c r="D94" s="288" t="s">
        <v>1063</v>
      </c>
      <c r="E94" s="233" t="s">
        <v>559</v>
      </c>
      <c r="F94" s="233" t="s">
        <v>1064</v>
      </c>
      <c r="G94" s="233">
        <v>953</v>
      </c>
      <c r="H94" s="234"/>
      <c r="I94" s="234" t="s">
        <v>1065</v>
      </c>
      <c r="J94" s="264" t="s">
        <v>560</v>
      </c>
      <c r="K94" s="288"/>
      <c r="L94" s="233"/>
      <c r="M94" s="233"/>
      <c r="N94" s="233"/>
      <c r="O94" s="234"/>
      <c r="P94" s="234"/>
      <c r="Q94" s="231"/>
      <c r="R94" s="235" t="s">
        <v>558</v>
      </c>
      <c r="S94" s="228"/>
      <c r="T94" s="228"/>
      <c r="U94" s="228"/>
      <c r="V94" s="228"/>
      <c r="W94" s="228"/>
      <c r="X94" s="228"/>
      <c r="Y94" s="228"/>
      <c r="Z94" s="228"/>
      <c r="AA94" s="228"/>
      <c r="AB94" s="228"/>
      <c r="AC94" s="228"/>
      <c r="AD94" s="228"/>
      <c r="AE94" s="228"/>
      <c r="AF94" s="275"/>
      <c r="AG94" s="272"/>
      <c r="AH94" s="231"/>
      <c r="AI94" s="231"/>
      <c r="AJ94" s="275"/>
      <c r="AK94" s="275"/>
      <c r="AL94" s="275"/>
    </row>
    <row r="95" spans="1:38" s="229" customFormat="1" ht="13.15" customHeight="1">
      <c r="A95" s="233"/>
      <c r="B95" s="230"/>
      <c r="C95" s="288"/>
      <c r="D95" s="288"/>
      <c r="E95" s="233"/>
      <c r="F95" s="233"/>
      <c r="G95" s="233"/>
      <c r="H95" s="234"/>
      <c r="I95" s="234"/>
      <c r="J95" s="264"/>
      <c r="K95" s="288"/>
      <c r="L95" s="233"/>
      <c r="M95" s="233"/>
      <c r="N95" s="233"/>
      <c r="O95" s="234"/>
      <c r="P95" s="234"/>
      <c r="Q95" s="231"/>
      <c r="R95" s="235"/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  <c r="AF95" s="275"/>
      <c r="AG95" s="272"/>
      <c r="AH95" s="231"/>
      <c r="AI95" s="231"/>
      <c r="AJ95" s="275"/>
      <c r="AK95" s="275"/>
      <c r="AL95" s="275"/>
    </row>
    <row r="96" spans="1:38" s="229" customFormat="1" ht="13.15" customHeight="1">
      <c r="A96" s="233"/>
      <c r="B96" s="230"/>
      <c r="C96" s="288"/>
      <c r="D96" s="288"/>
      <c r="E96" s="233"/>
      <c r="F96" s="233"/>
      <c r="G96" s="233"/>
      <c r="H96" s="234"/>
      <c r="I96" s="234"/>
      <c r="J96" s="264"/>
      <c r="K96" s="288"/>
      <c r="L96" s="233"/>
      <c r="M96" s="233"/>
      <c r="N96" s="233"/>
      <c r="O96" s="234"/>
      <c r="P96" s="234"/>
      <c r="Q96" s="231"/>
      <c r="R96" s="235"/>
      <c r="S96" s="228"/>
      <c r="T96" s="228"/>
      <c r="U96" s="228"/>
      <c r="V96" s="228"/>
      <c r="W96" s="228"/>
      <c r="X96" s="228"/>
      <c r="Y96" s="228"/>
      <c r="Z96" s="228"/>
      <c r="AA96" s="228"/>
      <c r="AB96" s="228"/>
      <c r="AC96" s="228"/>
      <c r="AD96" s="228"/>
      <c r="AE96" s="228"/>
      <c r="AF96" s="275"/>
      <c r="AG96" s="272"/>
      <c r="AH96" s="231"/>
      <c r="AI96" s="231"/>
      <c r="AJ96" s="275"/>
      <c r="AK96" s="275"/>
      <c r="AL96" s="275"/>
    </row>
    <row r="97" spans="1:38" ht="13.5" customHeight="1">
      <c r="A97" s="275"/>
      <c r="B97" s="272"/>
      <c r="C97" s="231"/>
      <c r="D97" s="231"/>
      <c r="E97" s="275"/>
      <c r="F97" s="275"/>
      <c r="G97" s="275"/>
      <c r="H97" s="276"/>
      <c r="I97" s="276"/>
      <c r="J97" s="310"/>
      <c r="K97" s="276"/>
      <c r="L97" s="277"/>
      <c r="M97" s="311"/>
      <c r="N97" s="276"/>
      <c r="O97" s="312"/>
      <c r="P97" s="279"/>
      <c r="Q97" s="1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2.75" customHeight="1">
      <c r="A98" s="100"/>
      <c r="B98" s="101"/>
      <c r="C98" s="135"/>
      <c r="D98" s="143"/>
      <c r="E98" s="144"/>
      <c r="F98" s="100"/>
      <c r="G98" s="100"/>
      <c r="H98" s="100"/>
      <c r="I98" s="136"/>
      <c r="J98" s="136"/>
      <c r="K98" s="136"/>
      <c r="L98" s="136"/>
      <c r="M98" s="136"/>
      <c r="N98" s="136"/>
      <c r="O98" s="136"/>
      <c r="P98" s="136"/>
      <c r="Q98" s="41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41"/>
      <c r="AG98" s="41"/>
      <c r="AH98" s="41"/>
      <c r="AI98" s="41"/>
      <c r="AJ98" s="41"/>
      <c r="AK98" s="41"/>
      <c r="AL98" s="41"/>
    </row>
    <row r="99" spans="1:38" ht="12.75" customHeight="1">
      <c r="A99" s="145"/>
      <c r="B99" s="101"/>
      <c r="C99" s="102"/>
      <c r="D99" s="146"/>
      <c r="E99" s="105"/>
      <c r="F99" s="105"/>
      <c r="G99" s="105"/>
      <c r="H99" s="105"/>
      <c r="I99" s="105"/>
      <c r="J99" s="6"/>
      <c r="K99" s="105"/>
      <c r="L99" s="105"/>
      <c r="M99" s="6"/>
      <c r="N99" s="1"/>
      <c r="O99" s="102"/>
      <c r="P99" s="41"/>
      <c r="Q99" s="41"/>
      <c r="R99" s="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41"/>
      <c r="AG99" s="41"/>
      <c r="AH99" s="41"/>
      <c r="AI99" s="41"/>
      <c r="AJ99" s="41"/>
      <c r="AK99" s="41"/>
      <c r="AL99" s="41"/>
    </row>
    <row r="100" spans="1:38" ht="38.25" customHeight="1">
      <c r="A100" s="147" t="s">
        <v>579</v>
      </c>
      <c r="B100" s="147"/>
      <c r="C100" s="147"/>
      <c r="D100" s="147"/>
      <c r="E100" s="148"/>
      <c r="F100" s="105"/>
      <c r="G100" s="105"/>
      <c r="H100" s="105"/>
      <c r="I100" s="105"/>
      <c r="J100" s="1"/>
      <c r="K100" s="6"/>
      <c r="L100" s="6"/>
      <c r="M100" s="6"/>
      <c r="N100" s="1"/>
      <c r="O100" s="1"/>
      <c r="P100" s="41"/>
      <c r="Q100" s="41"/>
      <c r="R100" s="6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41"/>
      <c r="AG100" s="41"/>
      <c r="AH100" s="41"/>
      <c r="AI100" s="41"/>
      <c r="AJ100" s="41"/>
      <c r="AK100" s="41"/>
      <c r="AL100" s="41"/>
    </row>
    <row r="101" spans="1:38" ht="14.25" customHeight="1">
      <c r="A101" s="96" t="s">
        <v>16</v>
      </c>
      <c r="B101" s="96" t="s">
        <v>534</v>
      </c>
      <c r="C101" s="96"/>
      <c r="D101" s="97" t="s">
        <v>545</v>
      </c>
      <c r="E101" s="96" t="s">
        <v>546</v>
      </c>
      <c r="F101" s="96" t="s">
        <v>547</v>
      </c>
      <c r="G101" s="96" t="s">
        <v>567</v>
      </c>
      <c r="H101" s="96" t="s">
        <v>549</v>
      </c>
      <c r="I101" s="96" t="s">
        <v>550</v>
      </c>
      <c r="J101" s="95" t="s">
        <v>551</v>
      </c>
      <c r="K101" s="95" t="s">
        <v>580</v>
      </c>
      <c r="L101" s="98" t="s">
        <v>553</v>
      </c>
      <c r="M101" s="142" t="s">
        <v>576</v>
      </c>
      <c r="N101" s="96" t="s">
        <v>577</v>
      </c>
      <c r="O101" s="96" t="s">
        <v>555</v>
      </c>
      <c r="P101" s="97" t="s">
        <v>556</v>
      </c>
      <c r="Q101" s="41"/>
      <c r="R101" s="6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41"/>
      <c r="AG101" s="41"/>
      <c r="AH101" s="41"/>
      <c r="AI101" s="41"/>
      <c r="AJ101" s="41"/>
      <c r="AK101" s="41"/>
      <c r="AL101" s="41"/>
    </row>
    <row r="102" spans="1:38" s="229" customFormat="1" ht="12.75" customHeight="1">
      <c r="A102" s="391">
        <v>1</v>
      </c>
      <c r="B102" s="373">
        <v>44743</v>
      </c>
      <c r="C102" s="392"/>
      <c r="D102" s="392" t="s">
        <v>891</v>
      </c>
      <c r="E102" s="391" t="s">
        <v>559</v>
      </c>
      <c r="F102" s="391">
        <v>43</v>
      </c>
      <c r="G102" s="391">
        <v>30</v>
      </c>
      <c r="H102" s="391">
        <v>49.5</v>
      </c>
      <c r="I102" s="391" t="s">
        <v>892</v>
      </c>
      <c r="J102" s="321" t="s">
        <v>921</v>
      </c>
      <c r="K102" s="320">
        <f t="shared" ref="K102" si="105">H102-F102</f>
        <v>6.5</v>
      </c>
      <c r="L102" s="322">
        <v>100</v>
      </c>
      <c r="M102" s="323">
        <f t="shared" ref="M102" si="106">(K102*N102)-L102</f>
        <v>1850</v>
      </c>
      <c r="N102" s="320">
        <v>300</v>
      </c>
      <c r="O102" s="321" t="s">
        <v>557</v>
      </c>
      <c r="P102" s="316">
        <v>44747</v>
      </c>
      <c r="Q102" s="231"/>
      <c r="R102" s="232" t="s">
        <v>558</v>
      </c>
      <c r="S102" s="228"/>
      <c r="T102" s="228"/>
      <c r="U102" s="228"/>
      <c r="V102" s="228"/>
      <c r="W102" s="228"/>
      <c r="X102" s="228"/>
      <c r="Y102" s="228"/>
      <c r="Z102" s="228"/>
      <c r="AA102" s="228"/>
      <c r="AB102" s="228"/>
      <c r="AC102" s="228"/>
      <c r="AD102" s="228"/>
      <c r="AE102" s="228"/>
      <c r="AF102" s="228"/>
      <c r="AG102" s="228"/>
      <c r="AH102" s="228"/>
      <c r="AI102" s="228"/>
      <c r="AJ102" s="228"/>
      <c r="AK102" s="228"/>
      <c r="AL102" s="228"/>
    </row>
    <row r="103" spans="1:38" s="229" customFormat="1" ht="12.75" customHeight="1">
      <c r="A103" s="391">
        <v>2</v>
      </c>
      <c r="B103" s="373">
        <v>44747</v>
      </c>
      <c r="C103" s="392"/>
      <c r="D103" s="392" t="s">
        <v>909</v>
      </c>
      <c r="E103" s="391" t="s">
        <v>559</v>
      </c>
      <c r="F103" s="391">
        <v>108</v>
      </c>
      <c r="G103" s="391">
        <v>68</v>
      </c>
      <c r="H103" s="391">
        <v>129</v>
      </c>
      <c r="I103" s="391" t="s">
        <v>910</v>
      </c>
      <c r="J103" s="321" t="s">
        <v>570</v>
      </c>
      <c r="K103" s="320">
        <f t="shared" ref="K103:K104" si="107">H103-F103</f>
        <v>21</v>
      </c>
      <c r="L103" s="322">
        <v>100</v>
      </c>
      <c r="M103" s="323">
        <f t="shared" ref="M103:M104" si="108">(K103*N103)-L103</f>
        <v>950</v>
      </c>
      <c r="N103" s="320">
        <v>50</v>
      </c>
      <c r="O103" s="321" t="s">
        <v>557</v>
      </c>
      <c r="P103" s="316">
        <v>44747</v>
      </c>
      <c r="Q103" s="231"/>
      <c r="R103" s="232" t="s">
        <v>832</v>
      </c>
      <c r="S103" s="228"/>
      <c r="T103" s="228"/>
      <c r="U103" s="228"/>
      <c r="V103" s="228"/>
      <c r="W103" s="228"/>
      <c r="X103" s="228"/>
      <c r="Y103" s="228"/>
      <c r="Z103" s="228"/>
      <c r="AA103" s="228"/>
      <c r="AB103" s="228"/>
      <c r="AC103" s="228"/>
      <c r="AD103" s="228"/>
      <c r="AE103" s="228"/>
      <c r="AF103" s="228"/>
      <c r="AG103" s="228"/>
      <c r="AH103" s="228"/>
      <c r="AI103" s="228"/>
      <c r="AJ103" s="228"/>
      <c r="AK103" s="228"/>
      <c r="AL103" s="228"/>
    </row>
    <row r="104" spans="1:38" s="229" customFormat="1" ht="12.75" customHeight="1">
      <c r="A104" s="393">
        <v>3</v>
      </c>
      <c r="B104" s="394">
        <v>44747</v>
      </c>
      <c r="C104" s="395"/>
      <c r="D104" s="395" t="s">
        <v>911</v>
      </c>
      <c r="E104" s="393" t="s">
        <v>559</v>
      </c>
      <c r="F104" s="393">
        <v>88</v>
      </c>
      <c r="G104" s="393">
        <v>50</v>
      </c>
      <c r="H104" s="393">
        <v>58</v>
      </c>
      <c r="I104" s="393" t="s">
        <v>912</v>
      </c>
      <c r="J104" s="396" t="s">
        <v>913</v>
      </c>
      <c r="K104" s="397">
        <f t="shared" si="107"/>
        <v>-30</v>
      </c>
      <c r="L104" s="398">
        <v>100</v>
      </c>
      <c r="M104" s="399">
        <f t="shared" si="108"/>
        <v>-1600</v>
      </c>
      <c r="N104" s="397">
        <v>50</v>
      </c>
      <c r="O104" s="396" t="s">
        <v>569</v>
      </c>
      <c r="P104" s="400">
        <v>44747</v>
      </c>
      <c r="Q104" s="231"/>
      <c r="R104" s="232" t="s">
        <v>832</v>
      </c>
      <c r="S104" s="228"/>
      <c r="T104" s="228"/>
      <c r="U104" s="228"/>
      <c r="V104" s="228"/>
      <c r="W104" s="228"/>
      <c r="X104" s="228"/>
      <c r="Y104" s="228"/>
      <c r="Z104" s="228"/>
      <c r="AA104" s="228"/>
      <c r="AB104" s="228"/>
      <c r="AC104" s="228"/>
      <c r="AD104" s="228"/>
      <c r="AE104" s="228"/>
      <c r="AF104" s="228"/>
      <c r="AG104" s="228"/>
      <c r="AH104" s="228"/>
      <c r="AI104" s="228"/>
      <c r="AJ104" s="228"/>
      <c r="AK104" s="228"/>
      <c r="AL104" s="228"/>
    </row>
    <row r="105" spans="1:38" s="229" customFormat="1" ht="12.75" customHeight="1">
      <c r="A105" s="391">
        <v>4</v>
      </c>
      <c r="B105" s="373">
        <v>44749</v>
      </c>
      <c r="C105" s="392"/>
      <c r="D105" s="392" t="s">
        <v>930</v>
      </c>
      <c r="E105" s="391" t="s">
        <v>559</v>
      </c>
      <c r="F105" s="391">
        <v>5.55</v>
      </c>
      <c r="G105" s="391">
        <v>2.35</v>
      </c>
      <c r="H105" s="391">
        <v>9.25</v>
      </c>
      <c r="I105" s="404" t="s">
        <v>931</v>
      </c>
      <c r="J105" s="321" t="s">
        <v>932</v>
      </c>
      <c r="K105" s="320">
        <f t="shared" ref="K105" si="109">H105-F105</f>
        <v>3.7</v>
      </c>
      <c r="L105" s="322">
        <v>100</v>
      </c>
      <c r="M105" s="323">
        <f t="shared" ref="M105" si="110">(K105*N105)-L105</f>
        <v>5635</v>
      </c>
      <c r="N105" s="320">
        <v>1550</v>
      </c>
      <c r="O105" s="321" t="s">
        <v>557</v>
      </c>
      <c r="P105" s="316">
        <v>44749</v>
      </c>
      <c r="Q105" s="231"/>
      <c r="R105" s="232" t="s">
        <v>558</v>
      </c>
      <c r="S105" s="228"/>
      <c r="T105" s="228"/>
      <c r="U105" s="228"/>
      <c r="V105" s="228"/>
      <c r="W105" s="228"/>
      <c r="X105" s="228"/>
      <c r="Y105" s="228"/>
      <c r="Z105" s="228"/>
      <c r="AA105" s="228"/>
      <c r="AB105" s="228"/>
      <c r="AC105" s="228"/>
      <c r="AD105" s="228"/>
      <c r="AE105" s="228"/>
      <c r="AF105" s="228"/>
      <c r="AG105" s="228"/>
      <c r="AH105" s="228"/>
      <c r="AI105" s="228"/>
      <c r="AJ105" s="228"/>
      <c r="AK105" s="228"/>
      <c r="AL105" s="228"/>
    </row>
    <row r="106" spans="1:38" s="229" customFormat="1" ht="12.75" customHeight="1">
      <c r="A106" s="391">
        <v>5</v>
      </c>
      <c r="B106" s="373">
        <v>44749</v>
      </c>
      <c r="C106" s="392"/>
      <c r="D106" s="392" t="s">
        <v>933</v>
      </c>
      <c r="E106" s="391" t="s">
        <v>559</v>
      </c>
      <c r="F106" s="391">
        <v>37.5</v>
      </c>
      <c r="G106" s="391">
        <v>19</v>
      </c>
      <c r="H106" s="391">
        <v>64</v>
      </c>
      <c r="I106" s="391" t="s">
        <v>892</v>
      </c>
      <c r="J106" s="321" t="s">
        <v>1033</v>
      </c>
      <c r="K106" s="320">
        <f t="shared" ref="K106" si="111">H106-F106</f>
        <v>26.5</v>
      </c>
      <c r="L106" s="322">
        <v>100</v>
      </c>
      <c r="M106" s="323">
        <f t="shared" ref="M106" si="112">(K106*N106)-L106</f>
        <v>6525</v>
      </c>
      <c r="N106" s="320">
        <v>250</v>
      </c>
      <c r="O106" s="321" t="s">
        <v>557</v>
      </c>
      <c r="P106" s="316">
        <v>44762</v>
      </c>
      <c r="Q106" s="231"/>
      <c r="R106" s="232" t="s">
        <v>558</v>
      </c>
      <c r="S106" s="228"/>
      <c r="T106" s="228"/>
      <c r="U106" s="228"/>
      <c r="V106" s="228"/>
      <c r="W106" s="228"/>
      <c r="X106" s="228"/>
      <c r="Y106" s="228"/>
      <c r="Z106" s="228"/>
      <c r="AA106" s="228"/>
      <c r="AB106" s="228"/>
      <c r="AC106" s="228"/>
      <c r="AD106" s="228"/>
      <c r="AE106" s="228"/>
      <c r="AF106" s="228"/>
      <c r="AG106" s="228"/>
      <c r="AH106" s="228"/>
      <c r="AI106" s="228"/>
      <c r="AJ106" s="228"/>
      <c r="AK106" s="228"/>
      <c r="AL106" s="228"/>
    </row>
    <row r="107" spans="1:38" s="229" customFormat="1" ht="12.75" customHeight="1">
      <c r="A107" s="405">
        <v>6</v>
      </c>
      <c r="B107" s="406">
        <v>44749</v>
      </c>
      <c r="C107" s="407"/>
      <c r="D107" s="407" t="s">
        <v>934</v>
      </c>
      <c r="E107" s="405" t="s">
        <v>559</v>
      </c>
      <c r="F107" s="405">
        <v>30</v>
      </c>
      <c r="G107" s="405">
        <v>5</v>
      </c>
      <c r="H107" s="405">
        <v>36</v>
      </c>
      <c r="I107" s="405" t="s">
        <v>892</v>
      </c>
      <c r="J107" s="408" t="s">
        <v>935</v>
      </c>
      <c r="K107" s="409">
        <f t="shared" ref="K107" si="113">H107-F107</f>
        <v>6</v>
      </c>
      <c r="L107" s="410">
        <v>100</v>
      </c>
      <c r="M107" s="411">
        <f t="shared" ref="M107:M108" si="114">(K107*N107)-L107</f>
        <v>200</v>
      </c>
      <c r="N107" s="409">
        <v>50</v>
      </c>
      <c r="O107" s="408" t="s">
        <v>678</v>
      </c>
      <c r="P107" s="412">
        <v>44749</v>
      </c>
      <c r="Q107" s="231"/>
      <c r="R107" s="232" t="s">
        <v>558</v>
      </c>
      <c r="S107" s="228"/>
      <c r="T107" s="228"/>
      <c r="U107" s="228"/>
      <c r="V107" s="228"/>
      <c r="W107" s="228"/>
      <c r="X107" s="228"/>
      <c r="Y107" s="228"/>
      <c r="Z107" s="228"/>
      <c r="AA107" s="228"/>
      <c r="AB107" s="228"/>
      <c r="AC107" s="228"/>
      <c r="AD107" s="228"/>
      <c r="AE107" s="228"/>
      <c r="AF107" s="228"/>
      <c r="AG107" s="228"/>
      <c r="AH107" s="228"/>
      <c r="AI107" s="228"/>
      <c r="AJ107" s="228"/>
      <c r="AK107" s="228"/>
      <c r="AL107" s="228"/>
    </row>
    <row r="108" spans="1:38" s="229" customFormat="1" ht="12.75" customHeight="1">
      <c r="A108" s="391">
        <v>7</v>
      </c>
      <c r="B108" s="373">
        <v>44750</v>
      </c>
      <c r="C108" s="392"/>
      <c r="D108" s="392" t="s">
        <v>941</v>
      </c>
      <c r="E108" s="391" t="s">
        <v>942</v>
      </c>
      <c r="F108" s="391">
        <v>10</v>
      </c>
      <c r="G108" s="391">
        <v>17.5</v>
      </c>
      <c r="H108" s="391">
        <v>7.5</v>
      </c>
      <c r="I108" s="391">
        <v>0.5</v>
      </c>
      <c r="J108" s="321" t="s">
        <v>955</v>
      </c>
      <c r="K108" s="320">
        <f>F108-H108</f>
        <v>2.5</v>
      </c>
      <c r="L108" s="322">
        <v>100</v>
      </c>
      <c r="M108" s="323">
        <f t="shared" si="114"/>
        <v>1650</v>
      </c>
      <c r="N108" s="320">
        <v>700</v>
      </c>
      <c r="O108" s="321" t="s">
        <v>557</v>
      </c>
      <c r="P108" s="316">
        <v>44753</v>
      </c>
      <c r="Q108" s="231"/>
      <c r="R108" s="232" t="s">
        <v>558</v>
      </c>
      <c r="S108" s="228"/>
      <c r="T108" s="228"/>
      <c r="U108" s="228"/>
      <c r="V108" s="228"/>
      <c r="W108" s="228"/>
      <c r="X108" s="228"/>
      <c r="Y108" s="228"/>
      <c r="Z108" s="228"/>
      <c r="AA108" s="228"/>
      <c r="AB108" s="228"/>
      <c r="AC108" s="228"/>
      <c r="AD108" s="228"/>
      <c r="AE108" s="228"/>
      <c r="AF108" s="228"/>
      <c r="AG108" s="228"/>
      <c r="AH108" s="228"/>
      <c r="AI108" s="228"/>
      <c r="AJ108" s="228"/>
      <c r="AK108" s="228"/>
      <c r="AL108" s="228"/>
    </row>
    <row r="109" spans="1:38" s="229" customFormat="1" ht="12.75" customHeight="1">
      <c r="A109" s="391">
        <v>8</v>
      </c>
      <c r="B109" s="373">
        <v>44754</v>
      </c>
      <c r="C109" s="392"/>
      <c r="D109" s="392" t="s">
        <v>964</v>
      </c>
      <c r="E109" s="391" t="s">
        <v>942</v>
      </c>
      <c r="F109" s="391">
        <v>5.75</v>
      </c>
      <c r="G109" s="391">
        <v>8.25</v>
      </c>
      <c r="H109" s="391">
        <v>4.1500000000000004</v>
      </c>
      <c r="I109" s="391">
        <v>0.5</v>
      </c>
      <c r="J109" s="321" t="s">
        <v>972</v>
      </c>
      <c r="K109" s="320">
        <f>F109-H109</f>
        <v>1.5999999999999996</v>
      </c>
      <c r="L109" s="322">
        <v>100</v>
      </c>
      <c r="M109" s="323">
        <f t="shared" ref="M109:M111" si="115">(K109*N109)-L109</f>
        <v>3099.9999999999991</v>
      </c>
      <c r="N109" s="320">
        <v>2000</v>
      </c>
      <c r="O109" s="321" t="s">
        <v>557</v>
      </c>
      <c r="P109" s="316">
        <v>44755</v>
      </c>
      <c r="Q109" s="231"/>
      <c r="R109" s="232" t="s">
        <v>558</v>
      </c>
      <c r="S109" s="228"/>
      <c r="T109" s="228"/>
      <c r="U109" s="228"/>
      <c r="V109" s="228"/>
      <c r="W109" s="228"/>
      <c r="X109" s="228"/>
      <c r="Y109" s="228"/>
      <c r="Z109" s="228"/>
      <c r="AA109" s="228"/>
      <c r="AB109" s="228"/>
      <c r="AC109" s="228"/>
      <c r="AD109" s="228"/>
      <c r="AE109" s="228"/>
      <c r="AF109" s="228"/>
      <c r="AG109" s="228"/>
      <c r="AH109" s="228"/>
      <c r="AI109" s="228"/>
      <c r="AJ109" s="228"/>
      <c r="AK109" s="228"/>
      <c r="AL109" s="228"/>
    </row>
    <row r="110" spans="1:38" s="229" customFormat="1" ht="12.75" customHeight="1">
      <c r="A110" s="393">
        <v>9</v>
      </c>
      <c r="B110" s="394">
        <v>44755</v>
      </c>
      <c r="C110" s="395"/>
      <c r="D110" s="395" t="s">
        <v>973</v>
      </c>
      <c r="E110" s="393" t="s">
        <v>559</v>
      </c>
      <c r="F110" s="393">
        <v>63</v>
      </c>
      <c r="G110" s="393">
        <v>25</v>
      </c>
      <c r="H110" s="393">
        <v>50</v>
      </c>
      <c r="I110" s="393" t="s">
        <v>974</v>
      </c>
      <c r="J110" s="387" t="s">
        <v>963</v>
      </c>
      <c r="K110" s="393">
        <f t="shared" ref="K110:K111" si="116">H110-F110</f>
        <v>-13</v>
      </c>
      <c r="L110" s="427">
        <v>100</v>
      </c>
      <c r="M110" s="428">
        <f t="shared" si="115"/>
        <v>-750</v>
      </c>
      <c r="N110" s="393">
        <v>50</v>
      </c>
      <c r="O110" s="387" t="s">
        <v>569</v>
      </c>
      <c r="P110" s="394">
        <v>44755</v>
      </c>
      <c r="Q110" s="231"/>
      <c r="R110" s="232" t="s">
        <v>558</v>
      </c>
      <c r="S110" s="228"/>
      <c r="T110" s="228"/>
      <c r="U110" s="228"/>
      <c r="V110" s="228"/>
      <c r="W110" s="228"/>
      <c r="X110" s="228"/>
      <c r="Y110" s="228"/>
      <c r="Z110" s="228"/>
      <c r="AA110" s="228"/>
      <c r="AB110" s="228"/>
      <c r="AC110" s="228"/>
      <c r="AD110" s="228"/>
      <c r="AE110" s="228"/>
      <c r="AF110" s="228"/>
      <c r="AG110" s="228"/>
      <c r="AH110" s="228"/>
      <c r="AI110" s="228"/>
      <c r="AJ110" s="228"/>
      <c r="AK110" s="228"/>
      <c r="AL110" s="228"/>
    </row>
    <row r="111" spans="1:38" s="229" customFormat="1" ht="12.75" customHeight="1">
      <c r="A111" s="391">
        <v>10</v>
      </c>
      <c r="B111" s="373">
        <v>44755</v>
      </c>
      <c r="C111" s="392"/>
      <c r="D111" s="392" t="s">
        <v>977</v>
      </c>
      <c r="E111" s="391" t="s">
        <v>559</v>
      </c>
      <c r="F111" s="391">
        <v>160</v>
      </c>
      <c r="G111" s="391">
        <v>60</v>
      </c>
      <c r="H111" s="391">
        <v>205</v>
      </c>
      <c r="I111" s="391" t="s">
        <v>975</v>
      </c>
      <c r="J111" s="321" t="s">
        <v>969</v>
      </c>
      <c r="K111" s="320">
        <f t="shared" si="116"/>
        <v>45</v>
      </c>
      <c r="L111" s="322">
        <v>100</v>
      </c>
      <c r="M111" s="323">
        <f t="shared" si="115"/>
        <v>1025</v>
      </c>
      <c r="N111" s="320">
        <v>25</v>
      </c>
      <c r="O111" s="321" t="s">
        <v>557</v>
      </c>
      <c r="P111" s="316">
        <v>44755</v>
      </c>
      <c r="Q111" s="231"/>
      <c r="R111" s="232" t="s">
        <v>832</v>
      </c>
      <c r="S111" s="228"/>
      <c r="T111" s="228"/>
      <c r="U111" s="228"/>
      <c r="V111" s="228"/>
      <c r="W111" s="228"/>
      <c r="X111" s="228"/>
      <c r="Y111" s="228"/>
      <c r="Z111" s="228"/>
      <c r="AA111" s="228"/>
      <c r="AB111" s="228"/>
      <c r="AC111" s="228"/>
      <c r="AD111" s="228"/>
      <c r="AE111" s="228"/>
      <c r="AF111" s="228"/>
      <c r="AG111" s="228"/>
      <c r="AH111" s="228"/>
      <c r="AI111" s="228"/>
      <c r="AJ111" s="228"/>
      <c r="AK111" s="228"/>
      <c r="AL111" s="228"/>
    </row>
    <row r="112" spans="1:38" s="229" customFormat="1" ht="12.75" customHeight="1">
      <c r="A112" s="393">
        <v>11</v>
      </c>
      <c r="B112" s="394">
        <v>44756</v>
      </c>
      <c r="C112" s="395"/>
      <c r="D112" s="395" t="s">
        <v>982</v>
      </c>
      <c r="E112" s="393" t="s">
        <v>559</v>
      </c>
      <c r="F112" s="393">
        <v>75</v>
      </c>
      <c r="G112" s="393">
        <v>10</v>
      </c>
      <c r="H112" s="393">
        <v>10</v>
      </c>
      <c r="I112" s="393" t="s">
        <v>910</v>
      </c>
      <c r="J112" s="387" t="s">
        <v>983</v>
      </c>
      <c r="K112" s="393">
        <f t="shared" ref="K112:K113" si="117">H112-F112</f>
        <v>-65</v>
      </c>
      <c r="L112" s="427">
        <v>100</v>
      </c>
      <c r="M112" s="428">
        <f t="shared" ref="M112:M116" si="118">(K112*N112)-L112</f>
        <v>-1725</v>
      </c>
      <c r="N112" s="393">
        <v>25</v>
      </c>
      <c r="O112" s="387" t="s">
        <v>569</v>
      </c>
      <c r="P112" s="394">
        <v>44756</v>
      </c>
      <c r="Q112" s="231"/>
      <c r="R112" s="232" t="s">
        <v>832</v>
      </c>
      <c r="S112" s="228"/>
      <c r="T112" s="228"/>
      <c r="U112" s="228"/>
      <c r="V112" s="228"/>
      <c r="W112" s="228"/>
      <c r="X112" s="228"/>
      <c r="Y112" s="228"/>
      <c r="Z112" s="228"/>
      <c r="AA112" s="228"/>
      <c r="AB112" s="228"/>
      <c r="AC112" s="228"/>
      <c r="AD112" s="228"/>
      <c r="AE112" s="228"/>
      <c r="AF112" s="228"/>
      <c r="AG112" s="228"/>
      <c r="AH112" s="228"/>
      <c r="AI112" s="228"/>
      <c r="AJ112" s="228"/>
      <c r="AK112" s="228"/>
      <c r="AL112" s="228"/>
    </row>
    <row r="113" spans="1:38" s="229" customFormat="1" ht="12.75" customHeight="1">
      <c r="A113" s="391">
        <v>12</v>
      </c>
      <c r="B113" s="373">
        <v>44761</v>
      </c>
      <c r="C113" s="392"/>
      <c r="D113" s="392" t="s">
        <v>1013</v>
      </c>
      <c r="E113" s="391" t="s">
        <v>559</v>
      </c>
      <c r="F113" s="391">
        <v>10</v>
      </c>
      <c r="G113" s="391">
        <v>5</v>
      </c>
      <c r="H113" s="391">
        <v>12.75</v>
      </c>
      <c r="I113" s="391" t="s">
        <v>1014</v>
      </c>
      <c r="J113" s="321" t="s">
        <v>1023</v>
      </c>
      <c r="K113" s="320">
        <f t="shared" si="117"/>
        <v>2.75</v>
      </c>
      <c r="L113" s="322">
        <v>100</v>
      </c>
      <c r="M113" s="323">
        <f t="shared" si="118"/>
        <v>2375</v>
      </c>
      <c r="N113" s="320">
        <v>900</v>
      </c>
      <c r="O113" s="321" t="s">
        <v>557</v>
      </c>
      <c r="P113" s="316">
        <v>44761</v>
      </c>
      <c r="Q113" s="231"/>
      <c r="R113" s="232" t="s">
        <v>558</v>
      </c>
      <c r="S113" s="228"/>
      <c r="T113" s="228"/>
      <c r="U113" s="228"/>
      <c r="V113" s="228"/>
      <c r="W113" s="228"/>
      <c r="X113" s="228"/>
      <c r="Y113" s="228"/>
      <c r="Z113" s="228"/>
      <c r="AA113" s="228"/>
      <c r="AB113" s="228"/>
      <c r="AC113" s="228"/>
      <c r="AD113" s="228"/>
      <c r="AE113" s="228"/>
      <c r="AF113" s="228"/>
      <c r="AG113" s="228"/>
      <c r="AH113" s="228"/>
      <c r="AI113" s="228"/>
      <c r="AJ113" s="228"/>
      <c r="AK113" s="228"/>
      <c r="AL113" s="228"/>
    </row>
    <row r="114" spans="1:38" s="229" customFormat="1" ht="12.75" customHeight="1">
      <c r="A114" s="391">
        <v>13</v>
      </c>
      <c r="B114" s="373">
        <v>44761</v>
      </c>
      <c r="C114" s="392"/>
      <c r="D114" s="392" t="s">
        <v>941</v>
      </c>
      <c r="E114" s="391" t="s">
        <v>942</v>
      </c>
      <c r="F114" s="391">
        <v>13.5</v>
      </c>
      <c r="G114" s="391">
        <v>22</v>
      </c>
      <c r="H114" s="391">
        <v>9.5</v>
      </c>
      <c r="I114" s="391">
        <v>0.5</v>
      </c>
      <c r="J114" s="321" t="s">
        <v>1024</v>
      </c>
      <c r="K114" s="320">
        <f t="shared" ref="K114:K115" si="119">F114-H114</f>
        <v>4</v>
      </c>
      <c r="L114" s="322">
        <v>100</v>
      </c>
      <c r="M114" s="323">
        <f t="shared" si="118"/>
        <v>2700</v>
      </c>
      <c r="N114" s="320">
        <v>700</v>
      </c>
      <c r="O114" s="321" t="s">
        <v>557</v>
      </c>
      <c r="P114" s="316">
        <v>44761</v>
      </c>
      <c r="Q114" s="231"/>
      <c r="R114" s="232" t="s">
        <v>558</v>
      </c>
      <c r="S114" s="228"/>
      <c r="T114" s="228"/>
      <c r="U114" s="228"/>
      <c r="V114" s="228"/>
      <c r="W114" s="228"/>
      <c r="X114" s="228"/>
      <c r="Y114" s="228"/>
      <c r="Z114" s="228"/>
      <c r="AA114" s="228"/>
      <c r="AB114" s="228"/>
      <c r="AC114" s="228"/>
      <c r="AD114" s="228"/>
      <c r="AE114" s="228"/>
      <c r="AF114" s="228"/>
      <c r="AG114" s="228"/>
      <c r="AH114" s="228"/>
      <c r="AI114" s="228"/>
      <c r="AJ114" s="228"/>
      <c r="AK114" s="228"/>
      <c r="AL114" s="228"/>
    </row>
    <row r="115" spans="1:38" s="229" customFormat="1" ht="12.75" customHeight="1">
      <c r="A115" s="391">
        <v>14</v>
      </c>
      <c r="B115" s="373">
        <v>44761</v>
      </c>
      <c r="C115" s="392"/>
      <c r="D115" s="392" t="s">
        <v>1022</v>
      </c>
      <c r="E115" s="391" t="s">
        <v>942</v>
      </c>
      <c r="F115" s="391">
        <v>17</v>
      </c>
      <c r="G115" s="391">
        <v>27</v>
      </c>
      <c r="H115" s="391">
        <v>13.25</v>
      </c>
      <c r="I115" s="391">
        <v>0.5</v>
      </c>
      <c r="J115" s="321" t="s">
        <v>1025</v>
      </c>
      <c r="K115" s="320">
        <f t="shared" si="119"/>
        <v>3.75</v>
      </c>
      <c r="L115" s="322">
        <v>100</v>
      </c>
      <c r="M115" s="323">
        <f t="shared" si="118"/>
        <v>1775</v>
      </c>
      <c r="N115" s="320">
        <v>500</v>
      </c>
      <c r="O115" s="321" t="s">
        <v>557</v>
      </c>
      <c r="P115" s="316">
        <v>44761</v>
      </c>
      <c r="Q115" s="231"/>
      <c r="R115" s="232" t="s">
        <v>558</v>
      </c>
      <c r="S115" s="228"/>
      <c r="T115" s="228"/>
      <c r="U115" s="228"/>
      <c r="V115" s="228"/>
      <c r="W115" s="228"/>
      <c r="X115" s="228"/>
      <c r="Y115" s="228"/>
      <c r="Z115" s="228"/>
      <c r="AA115" s="228"/>
      <c r="AB115" s="228"/>
      <c r="AC115" s="228"/>
      <c r="AD115" s="228"/>
      <c r="AE115" s="228"/>
      <c r="AF115" s="228"/>
      <c r="AG115" s="228"/>
      <c r="AH115" s="228"/>
      <c r="AI115" s="228"/>
      <c r="AJ115" s="228"/>
      <c r="AK115" s="228"/>
      <c r="AL115" s="228"/>
    </row>
    <row r="116" spans="1:38" s="229" customFormat="1" ht="12.75" customHeight="1">
      <c r="A116" s="391">
        <v>15</v>
      </c>
      <c r="B116" s="373">
        <v>44762</v>
      </c>
      <c r="C116" s="392"/>
      <c r="D116" s="392" t="s">
        <v>1041</v>
      </c>
      <c r="E116" s="391" t="s">
        <v>559</v>
      </c>
      <c r="F116" s="391">
        <v>50</v>
      </c>
      <c r="G116" s="391">
        <v>15</v>
      </c>
      <c r="H116" s="391">
        <v>60</v>
      </c>
      <c r="I116" s="391" t="s">
        <v>1042</v>
      </c>
      <c r="J116" s="321" t="s">
        <v>1034</v>
      </c>
      <c r="K116" s="320">
        <f t="shared" ref="K116" si="120">H116-F116</f>
        <v>10</v>
      </c>
      <c r="L116" s="322">
        <v>100</v>
      </c>
      <c r="M116" s="323">
        <f t="shared" si="118"/>
        <v>400</v>
      </c>
      <c r="N116" s="320">
        <v>50</v>
      </c>
      <c r="O116" s="321" t="s">
        <v>557</v>
      </c>
      <c r="P116" s="316">
        <v>44762</v>
      </c>
      <c r="Q116" s="231"/>
      <c r="R116" s="232" t="s">
        <v>558</v>
      </c>
      <c r="S116" s="228"/>
      <c r="T116" s="228"/>
      <c r="U116" s="228"/>
      <c r="V116" s="228"/>
      <c r="W116" s="228"/>
      <c r="X116" s="228"/>
      <c r="Y116" s="228"/>
      <c r="Z116" s="228"/>
      <c r="AA116" s="228"/>
      <c r="AB116" s="228"/>
      <c r="AC116" s="228"/>
      <c r="AD116" s="228"/>
      <c r="AE116" s="228"/>
      <c r="AF116" s="228"/>
      <c r="AG116" s="228"/>
      <c r="AH116" s="228"/>
      <c r="AI116" s="228"/>
      <c r="AJ116" s="228"/>
      <c r="AK116" s="228"/>
      <c r="AL116" s="228"/>
    </row>
    <row r="117" spans="1:38" s="229" customFormat="1" ht="12.75" customHeight="1">
      <c r="A117" s="391">
        <v>16</v>
      </c>
      <c r="B117" s="373">
        <v>44763</v>
      </c>
      <c r="C117" s="392"/>
      <c r="D117" s="392" t="s">
        <v>1055</v>
      </c>
      <c r="E117" s="391" t="s">
        <v>559</v>
      </c>
      <c r="F117" s="391">
        <v>42.5</v>
      </c>
      <c r="G117" s="391">
        <v>14</v>
      </c>
      <c r="H117" s="391">
        <v>54</v>
      </c>
      <c r="I117" s="391" t="s">
        <v>1056</v>
      </c>
      <c r="J117" s="321" t="s">
        <v>1057</v>
      </c>
      <c r="K117" s="320">
        <f t="shared" ref="K117:K118" si="121">H117-F117</f>
        <v>11.5</v>
      </c>
      <c r="L117" s="322">
        <v>100</v>
      </c>
      <c r="M117" s="323">
        <f t="shared" ref="M117:M118" si="122">(K117*N117)-L117</f>
        <v>475</v>
      </c>
      <c r="N117" s="320">
        <v>50</v>
      </c>
      <c r="O117" s="321" t="s">
        <v>557</v>
      </c>
      <c r="P117" s="316">
        <v>44763</v>
      </c>
      <c r="Q117" s="231"/>
      <c r="R117" s="232" t="s">
        <v>558</v>
      </c>
      <c r="S117" s="228"/>
      <c r="T117" s="228"/>
      <c r="U117" s="228"/>
      <c r="V117" s="228"/>
      <c r="W117" s="228"/>
      <c r="X117" s="228"/>
      <c r="Y117" s="228"/>
      <c r="Z117" s="228"/>
      <c r="AA117" s="228"/>
      <c r="AB117" s="228"/>
      <c r="AC117" s="228"/>
      <c r="AD117" s="228"/>
      <c r="AE117" s="228"/>
      <c r="AF117" s="228"/>
      <c r="AG117" s="228"/>
      <c r="AH117" s="228"/>
      <c r="AI117" s="228"/>
      <c r="AJ117" s="228"/>
      <c r="AK117" s="228"/>
      <c r="AL117" s="228"/>
    </row>
    <row r="118" spans="1:38" s="229" customFormat="1" ht="12.75" customHeight="1">
      <c r="A118" s="393">
        <v>17</v>
      </c>
      <c r="B118" s="394">
        <v>44763</v>
      </c>
      <c r="C118" s="395"/>
      <c r="D118" s="395" t="s">
        <v>1058</v>
      </c>
      <c r="E118" s="393" t="s">
        <v>559</v>
      </c>
      <c r="F118" s="393">
        <v>55</v>
      </c>
      <c r="G118" s="393">
        <v>0</v>
      </c>
      <c r="H118" s="393">
        <v>0</v>
      </c>
      <c r="I118" s="393" t="s">
        <v>1059</v>
      </c>
      <c r="J118" s="387" t="s">
        <v>1060</v>
      </c>
      <c r="K118" s="393">
        <f t="shared" si="121"/>
        <v>-55</v>
      </c>
      <c r="L118" s="427">
        <v>100</v>
      </c>
      <c r="M118" s="428">
        <f t="shared" si="122"/>
        <v>-1475</v>
      </c>
      <c r="N118" s="393">
        <v>25</v>
      </c>
      <c r="O118" s="387" t="s">
        <v>569</v>
      </c>
      <c r="P118" s="394">
        <v>44763</v>
      </c>
      <c r="Q118" s="231"/>
      <c r="R118" s="232" t="s">
        <v>832</v>
      </c>
      <c r="S118" s="228"/>
      <c r="T118" s="228"/>
      <c r="U118" s="228"/>
      <c r="V118" s="228"/>
      <c r="W118" s="228"/>
      <c r="X118" s="228"/>
      <c r="Y118" s="228"/>
      <c r="Z118" s="228"/>
      <c r="AA118" s="228"/>
      <c r="AB118" s="228"/>
      <c r="AC118" s="228"/>
      <c r="AD118" s="228"/>
      <c r="AE118" s="228"/>
      <c r="AF118" s="228"/>
      <c r="AG118" s="228"/>
      <c r="AH118" s="228"/>
      <c r="AI118" s="228"/>
      <c r="AJ118" s="228"/>
      <c r="AK118" s="228"/>
      <c r="AL118" s="228"/>
    </row>
    <row r="119" spans="1:38" s="229" customFormat="1" ht="12.75" customHeight="1">
      <c r="A119" s="401">
        <v>18</v>
      </c>
      <c r="B119" s="341">
        <v>44764</v>
      </c>
      <c r="C119" s="402"/>
      <c r="D119" s="402" t="s">
        <v>1093</v>
      </c>
      <c r="E119" s="401" t="s">
        <v>559</v>
      </c>
      <c r="F119" s="401" t="s">
        <v>1094</v>
      </c>
      <c r="G119" s="401">
        <v>5</v>
      </c>
      <c r="H119" s="401"/>
      <c r="I119" s="401" t="s">
        <v>1095</v>
      </c>
      <c r="J119" s="449" t="s">
        <v>560</v>
      </c>
      <c r="K119" s="401"/>
      <c r="L119" s="450"/>
      <c r="M119" s="451"/>
      <c r="N119" s="401"/>
      <c r="O119" s="449"/>
      <c r="P119" s="341"/>
      <c r="Q119" s="231"/>
      <c r="R119" s="232"/>
      <c r="S119" s="228"/>
      <c r="T119" s="228"/>
      <c r="U119" s="228"/>
      <c r="V119" s="228"/>
      <c r="W119" s="228"/>
      <c r="X119" s="228"/>
      <c r="Y119" s="228"/>
      <c r="Z119" s="228"/>
      <c r="AA119" s="228"/>
      <c r="AB119" s="228"/>
      <c r="AC119" s="228"/>
      <c r="AD119" s="228"/>
      <c r="AE119" s="228"/>
      <c r="AF119" s="228"/>
      <c r="AG119" s="228"/>
      <c r="AH119" s="228"/>
      <c r="AI119" s="228"/>
      <c r="AJ119" s="228"/>
      <c r="AK119" s="228"/>
      <c r="AL119" s="228"/>
    </row>
    <row r="120" spans="1:38" ht="15" customHeight="1">
      <c r="A120" s="305"/>
      <c r="B120" s="403"/>
      <c r="C120" s="306"/>
      <c r="D120" s="307"/>
      <c r="E120" s="305"/>
      <c r="F120" s="305"/>
      <c r="G120" s="305"/>
      <c r="H120" s="308"/>
      <c r="I120" s="309"/>
      <c r="J120" s="264"/>
      <c r="K120" s="234"/>
      <c r="L120" s="253"/>
      <c r="M120" s="254"/>
      <c r="N120" s="234"/>
      <c r="O120" s="264"/>
      <c r="P120" s="230"/>
      <c r="Q120" s="1"/>
      <c r="R120" s="232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2.75" customHeight="1">
      <c r="A121" s="144"/>
      <c r="B121" s="149"/>
      <c r="C121" s="149"/>
      <c r="D121" s="150"/>
      <c r="E121" s="144"/>
      <c r="F121" s="151"/>
      <c r="G121" s="144"/>
      <c r="H121" s="144"/>
      <c r="I121" s="144"/>
      <c r="J121" s="149"/>
      <c r="K121" s="152"/>
      <c r="L121" s="144"/>
      <c r="M121" s="144"/>
      <c r="N121" s="144"/>
      <c r="O121" s="153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38.25" customHeight="1">
      <c r="A122" s="94" t="s">
        <v>581</v>
      </c>
      <c r="B122" s="154"/>
      <c r="C122" s="154"/>
      <c r="D122" s="155"/>
      <c r="E122" s="128"/>
      <c r="F122" s="6"/>
      <c r="G122" s="6"/>
      <c r="H122" s="129"/>
      <c r="I122" s="156"/>
      <c r="J122" s="1"/>
      <c r="K122" s="6"/>
      <c r="L122" s="6"/>
      <c r="M122" s="6"/>
      <c r="N122" s="1"/>
      <c r="O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s="229" customFormat="1" ht="14.25" customHeight="1">
      <c r="A123" s="95" t="s">
        <v>16</v>
      </c>
      <c r="B123" s="96" t="s">
        <v>534</v>
      </c>
      <c r="C123" s="96"/>
      <c r="D123" s="97" t="s">
        <v>545</v>
      </c>
      <c r="E123" s="96" t="s">
        <v>546</v>
      </c>
      <c r="F123" s="96" t="s">
        <v>547</v>
      </c>
      <c r="G123" s="96" t="s">
        <v>548</v>
      </c>
      <c r="H123" s="96" t="s">
        <v>549</v>
      </c>
      <c r="I123" s="96" t="s">
        <v>550</v>
      </c>
      <c r="J123" s="95" t="s">
        <v>551</v>
      </c>
      <c r="K123" s="132" t="s">
        <v>568</v>
      </c>
      <c r="L123" s="133" t="s">
        <v>553</v>
      </c>
      <c r="M123" s="98" t="s">
        <v>554</v>
      </c>
      <c r="N123" s="96" t="s">
        <v>555</v>
      </c>
      <c r="O123" s="97" t="s">
        <v>556</v>
      </c>
      <c r="P123" s="96" t="s">
        <v>787</v>
      </c>
      <c r="Q123" s="228"/>
      <c r="R123" s="6"/>
      <c r="S123" s="228"/>
      <c r="T123" s="228"/>
      <c r="U123" s="228"/>
      <c r="V123" s="228"/>
      <c r="W123" s="228"/>
      <c r="X123" s="228"/>
      <c r="Y123" s="228"/>
      <c r="Z123" s="228"/>
      <c r="AA123" s="228"/>
      <c r="AB123" s="228"/>
      <c r="AC123" s="228"/>
      <c r="AD123" s="228"/>
      <c r="AE123" s="228"/>
      <c r="AF123" s="228"/>
      <c r="AG123" s="228"/>
      <c r="AH123" s="228"/>
      <c r="AI123" s="228"/>
      <c r="AJ123" s="228"/>
      <c r="AK123" s="228"/>
      <c r="AL123" s="228"/>
    </row>
    <row r="124" spans="1:38" s="229" customFormat="1" ht="12.75" customHeight="1">
      <c r="A124" s="365">
        <v>1</v>
      </c>
      <c r="B124" s="366">
        <v>44488</v>
      </c>
      <c r="C124" s="366"/>
      <c r="D124" s="367" t="s">
        <v>836</v>
      </c>
      <c r="E124" s="368" t="s">
        <v>830</v>
      </c>
      <c r="F124" s="368">
        <v>235.25</v>
      </c>
      <c r="G124" s="368">
        <v>198</v>
      </c>
      <c r="H124" s="368">
        <v>287.5</v>
      </c>
      <c r="I124" s="368" t="s">
        <v>792</v>
      </c>
      <c r="J124" s="362" t="s">
        <v>900</v>
      </c>
      <c r="K124" s="362">
        <f t="shared" ref="K124" si="123">H124-F124</f>
        <v>52.25</v>
      </c>
      <c r="L124" s="363">
        <f t="shared" ref="L124" si="124">(F124*-0.7)/100</f>
        <v>-1.6467499999999999</v>
      </c>
      <c r="M124" s="369">
        <f t="shared" ref="M124" si="125">(K124+L124)/F124</f>
        <v>0.21510414452709883</v>
      </c>
      <c r="N124" s="362" t="s">
        <v>557</v>
      </c>
      <c r="O124" s="370">
        <v>44746</v>
      </c>
      <c r="P124" s="362"/>
      <c r="Q124" s="228"/>
      <c r="R124" s="1" t="s">
        <v>558</v>
      </c>
      <c r="S124" s="228"/>
      <c r="T124" s="228"/>
      <c r="U124" s="228"/>
      <c r="V124" s="228"/>
      <c r="W124" s="228"/>
      <c r="X124" s="228"/>
      <c r="Y124" s="228"/>
      <c r="Z124" s="228"/>
      <c r="AA124" s="228"/>
      <c r="AB124" s="228"/>
      <c r="AC124" s="228"/>
      <c r="AD124" s="228"/>
      <c r="AE124" s="228"/>
      <c r="AF124" s="228"/>
      <c r="AG124" s="228"/>
      <c r="AH124" s="228"/>
      <c r="AI124" s="228"/>
      <c r="AJ124" s="228"/>
      <c r="AK124" s="228"/>
      <c r="AL124" s="228"/>
    </row>
    <row r="125" spans="1:38" ht="14.25" customHeight="1">
      <c r="A125" s="365">
        <v>2</v>
      </c>
      <c r="B125" s="366">
        <v>44736</v>
      </c>
      <c r="C125" s="366"/>
      <c r="D125" s="367" t="s">
        <v>845</v>
      </c>
      <c r="E125" s="368" t="s">
        <v>559</v>
      </c>
      <c r="F125" s="368">
        <v>1450</v>
      </c>
      <c r="G125" s="368">
        <v>1300</v>
      </c>
      <c r="H125" s="368">
        <v>1690</v>
      </c>
      <c r="I125" s="368" t="s">
        <v>846</v>
      </c>
      <c r="J125" s="362" t="s">
        <v>937</v>
      </c>
      <c r="K125" s="362">
        <f t="shared" ref="K125" si="126">H125-F125</f>
        <v>240</v>
      </c>
      <c r="L125" s="363">
        <f>(F125*-0.4)/100</f>
        <v>-5.8</v>
      </c>
      <c r="M125" s="369">
        <f t="shared" ref="M125" si="127">(K125+L125)/F125</f>
        <v>0.16151724137931034</v>
      </c>
      <c r="N125" s="362" t="s">
        <v>557</v>
      </c>
      <c r="O125" s="370">
        <v>44750</v>
      </c>
      <c r="P125" s="362"/>
      <c r="R125" s="228" t="s">
        <v>558</v>
      </c>
      <c r="S125" s="41"/>
      <c r="T125" s="1"/>
      <c r="U125" s="1"/>
      <c r="V125" s="1"/>
      <c r="W125" s="1"/>
      <c r="X125" s="1"/>
      <c r="Y125" s="1"/>
      <c r="Z125" s="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</row>
    <row r="126" spans="1:38" ht="12.75" customHeight="1">
      <c r="A126" s="157"/>
      <c r="B126" s="134"/>
      <c r="C126" s="158"/>
      <c r="D126" s="99"/>
      <c r="E126" s="159"/>
      <c r="F126" s="159"/>
      <c r="G126" s="159"/>
      <c r="H126" s="159"/>
      <c r="I126" s="159"/>
      <c r="J126" s="159"/>
      <c r="K126" s="160"/>
      <c r="L126" s="161"/>
      <c r="M126" s="159"/>
      <c r="N126" s="162"/>
      <c r="O126" s="163"/>
      <c r="P126" s="163"/>
      <c r="R126" s="6"/>
      <c r="S126" s="1"/>
      <c r="T126" s="1"/>
      <c r="U126" s="1"/>
      <c r="V126" s="1"/>
      <c r="W126" s="1"/>
      <c r="X126" s="1"/>
      <c r="Y126" s="1"/>
    </row>
    <row r="127" spans="1:38" ht="12.75" customHeight="1">
      <c r="A127" s="112" t="s">
        <v>561</v>
      </c>
      <c r="B127" s="112"/>
      <c r="C127" s="112"/>
      <c r="D127" s="112"/>
      <c r="E127" s="41"/>
      <c r="F127" s="120" t="s">
        <v>563</v>
      </c>
      <c r="G127" s="56"/>
      <c r="H127" s="56"/>
      <c r="I127" s="56"/>
      <c r="J127" s="6"/>
      <c r="K127" s="138"/>
      <c r="L127" s="139"/>
      <c r="M127" s="6"/>
      <c r="N127" s="102"/>
      <c r="O127" s="164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19" t="s">
        <v>562</v>
      </c>
      <c r="B128" s="112"/>
      <c r="C128" s="112"/>
      <c r="D128" s="112"/>
      <c r="E128" s="6"/>
      <c r="F128" s="120" t="s">
        <v>565</v>
      </c>
      <c r="G128" s="6"/>
      <c r="H128" s="6" t="s">
        <v>783</v>
      </c>
      <c r="I128" s="6"/>
      <c r="J128" s="1"/>
      <c r="K128" s="6"/>
      <c r="L128" s="6"/>
      <c r="M128" s="6"/>
      <c r="N128" s="1"/>
      <c r="O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19"/>
      <c r="B129" s="112"/>
      <c r="C129" s="112"/>
      <c r="D129" s="112"/>
      <c r="E129" s="6"/>
      <c r="F129" s="120"/>
      <c r="G129" s="6"/>
      <c r="H129" s="6"/>
      <c r="I129" s="6"/>
      <c r="J129" s="1"/>
      <c r="K129" s="6"/>
      <c r="L129" s="6"/>
      <c r="M129" s="6"/>
      <c r="N129" s="1"/>
      <c r="O129" s="1"/>
      <c r="Q129" s="1"/>
      <c r="R129" s="5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19"/>
      <c r="B130" s="112"/>
      <c r="C130" s="112"/>
      <c r="D130" s="112"/>
      <c r="E130" s="6"/>
      <c r="F130" s="120"/>
      <c r="G130" s="56"/>
      <c r="H130" s="41"/>
      <c r="I130" s="56"/>
      <c r="J130" s="6"/>
      <c r="K130" s="138"/>
      <c r="L130" s="139"/>
      <c r="M130" s="6"/>
      <c r="N130" s="102"/>
      <c r="O130" s="140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56"/>
      <c r="B131" s="101"/>
      <c r="C131" s="101"/>
      <c r="D131" s="41"/>
      <c r="E131" s="56"/>
      <c r="F131" s="56"/>
      <c r="G131" s="56"/>
      <c r="H131" s="41"/>
      <c r="I131" s="56"/>
      <c r="J131" s="6"/>
      <c r="K131" s="138"/>
      <c r="L131" s="139"/>
      <c r="M131" s="6"/>
      <c r="N131" s="102"/>
      <c r="O131" s="140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38.25" customHeight="1">
      <c r="A132" s="41"/>
      <c r="B132" s="165" t="s">
        <v>582</v>
      </c>
      <c r="C132" s="165"/>
      <c r="D132" s="165"/>
      <c r="E132" s="165"/>
      <c r="F132" s="6"/>
      <c r="G132" s="6"/>
      <c r="H132" s="130"/>
      <c r="I132" s="6"/>
      <c r="J132" s="130"/>
      <c r="K132" s="131"/>
      <c r="L132" s="6"/>
      <c r="M132" s="6"/>
      <c r="N132" s="1"/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95" t="s">
        <v>16</v>
      </c>
      <c r="B133" s="96" t="s">
        <v>534</v>
      </c>
      <c r="C133" s="96"/>
      <c r="D133" s="97" t="s">
        <v>545</v>
      </c>
      <c r="E133" s="96" t="s">
        <v>546</v>
      </c>
      <c r="F133" s="96" t="s">
        <v>547</v>
      </c>
      <c r="G133" s="96" t="s">
        <v>583</v>
      </c>
      <c r="H133" s="96" t="s">
        <v>584</v>
      </c>
      <c r="I133" s="96" t="s">
        <v>550</v>
      </c>
      <c r="J133" s="166" t="s">
        <v>551</v>
      </c>
      <c r="K133" s="96" t="s">
        <v>552</v>
      </c>
      <c r="L133" s="96" t="s">
        <v>585</v>
      </c>
      <c r="M133" s="96" t="s">
        <v>555</v>
      </c>
      <c r="N133" s="97" t="s">
        <v>556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67">
        <v>1</v>
      </c>
      <c r="B134" s="168">
        <v>41579</v>
      </c>
      <c r="C134" s="168"/>
      <c r="D134" s="169" t="s">
        <v>586</v>
      </c>
      <c r="E134" s="170" t="s">
        <v>587</v>
      </c>
      <c r="F134" s="171">
        <v>82</v>
      </c>
      <c r="G134" s="170" t="s">
        <v>588</v>
      </c>
      <c r="H134" s="170">
        <v>100</v>
      </c>
      <c r="I134" s="172">
        <v>100</v>
      </c>
      <c r="J134" s="173" t="s">
        <v>589</v>
      </c>
      <c r="K134" s="174">
        <f t="shared" ref="K134:K186" si="128">H134-F134</f>
        <v>18</v>
      </c>
      <c r="L134" s="175">
        <f t="shared" ref="L134:L186" si="129">K134/F134</f>
        <v>0.21951219512195122</v>
      </c>
      <c r="M134" s="170" t="s">
        <v>557</v>
      </c>
      <c r="N134" s="176">
        <v>42657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67">
        <v>2</v>
      </c>
      <c r="B135" s="168">
        <v>41794</v>
      </c>
      <c r="C135" s="168"/>
      <c r="D135" s="169" t="s">
        <v>590</v>
      </c>
      <c r="E135" s="170" t="s">
        <v>559</v>
      </c>
      <c r="F135" s="171">
        <v>257</v>
      </c>
      <c r="G135" s="170" t="s">
        <v>588</v>
      </c>
      <c r="H135" s="170">
        <v>300</v>
      </c>
      <c r="I135" s="172">
        <v>300</v>
      </c>
      <c r="J135" s="173" t="s">
        <v>589</v>
      </c>
      <c r="K135" s="174">
        <f t="shared" si="128"/>
        <v>43</v>
      </c>
      <c r="L135" s="175">
        <f t="shared" si="129"/>
        <v>0.16731517509727625</v>
      </c>
      <c r="M135" s="170" t="s">
        <v>557</v>
      </c>
      <c r="N135" s="176">
        <v>41822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67">
        <v>3</v>
      </c>
      <c r="B136" s="168">
        <v>41828</v>
      </c>
      <c r="C136" s="168"/>
      <c r="D136" s="169" t="s">
        <v>591</v>
      </c>
      <c r="E136" s="170" t="s">
        <v>559</v>
      </c>
      <c r="F136" s="171">
        <v>393</v>
      </c>
      <c r="G136" s="170" t="s">
        <v>588</v>
      </c>
      <c r="H136" s="170">
        <v>468</v>
      </c>
      <c r="I136" s="172">
        <v>468</v>
      </c>
      <c r="J136" s="173" t="s">
        <v>589</v>
      </c>
      <c r="K136" s="174">
        <f t="shared" si="128"/>
        <v>75</v>
      </c>
      <c r="L136" s="175">
        <f t="shared" si="129"/>
        <v>0.19083969465648856</v>
      </c>
      <c r="M136" s="170" t="s">
        <v>557</v>
      </c>
      <c r="N136" s="176">
        <v>41863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67">
        <v>4</v>
      </c>
      <c r="B137" s="168">
        <v>41857</v>
      </c>
      <c r="C137" s="168"/>
      <c r="D137" s="169" t="s">
        <v>592</v>
      </c>
      <c r="E137" s="170" t="s">
        <v>559</v>
      </c>
      <c r="F137" s="171">
        <v>205</v>
      </c>
      <c r="G137" s="170" t="s">
        <v>588</v>
      </c>
      <c r="H137" s="170">
        <v>275</v>
      </c>
      <c r="I137" s="172">
        <v>250</v>
      </c>
      <c r="J137" s="173" t="s">
        <v>589</v>
      </c>
      <c r="K137" s="174">
        <f t="shared" si="128"/>
        <v>70</v>
      </c>
      <c r="L137" s="175">
        <f t="shared" si="129"/>
        <v>0.34146341463414637</v>
      </c>
      <c r="M137" s="170" t="s">
        <v>557</v>
      </c>
      <c r="N137" s="176">
        <v>41962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67">
        <v>5</v>
      </c>
      <c r="B138" s="168">
        <v>41886</v>
      </c>
      <c r="C138" s="168"/>
      <c r="D138" s="169" t="s">
        <v>593</v>
      </c>
      <c r="E138" s="170" t="s">
        <v>559</v>
      </c>
      <c r="F138" s="171">
        <v>162</v>
      </c>
      <c r="G138" s="170" t="s">
        <v>588</v>
      </c>
      <c r="H138" s="170">
        <v>190</v>
      </c>
      <c r="I138" s="172">
        <v>190</v>
      </c>
      <c r="J138" s="173" t="s">
        <v>589</v>
      </c>
      <c r="K138" s="174">
        <f t="shared" si="128"/>
        <v>28</v>
      </c>
      <c r="L138" s="175">
        <f t="shared" si="129"/>
        <v>0.1728395061728395</v>
      </c>
      <c r="M138" s="170" t="s">
        <v>557</v>
      </c>
      <c r="N138" s="176">
        <v>42006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67">
        <v>6</v>
      </c>
      <c r="B139" s="168">
        <v>41886</v>
      </c>
      <c r="C139" s="168"/>
      <c r="D139" s="169" t="s">
        <v>594</v>
      </c>
      <c r="E139" s="170" t="s">
        <v>559</v>
      </c>
      <c r="F139" s="171">
        <v>75</v>
      </c>
      <c r="G139" s="170" t="s">
        <v>588</v>
      </c>
      <c r="H139" s="170">
        <v>91.5</v>
      </c>
      <c r="I139" s="172" t="s">
        <v>595</v>
      </c>
      <c r="J139" s="173" t="s">
        <v>596</v>
      </c>
      <c r="K139" s="174">
        <f t="shared" si="128"/>
        <v>16.5</v>
      </c>
      <c r="L139" s="175">
        <f t="shared" si="129"/>
        <v>0.22</v>
      </c>
      <c r="M139" s="170" t="s">
        <v>557</v>
      </c>
      <c r="N139" s="176">
        <v>41954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67">
        <v>7</v>
      </c>
      <c r="B140" s="168">
        <v>41913</v>
      </c>
      <c r="C140" s="168"/>
      <c r="D140" s="169" t="s">
        <v>597</v>
      </c>
      <c r="E140" s="170" t="s">
        <v>559</v>
      </c>
      <c r="F140" s="171">
        <v>850</v>
      </c>
      <c r="G140" s="170" t="s">
        <v>588</v>
      </c>
      <c r="H140" s="170">
        <v>982.5</v>
      </c>
      <c r="I140" s="172">
        <v>1050</v>
      </c>
      <c r="J140" s="173" t="s">
        <v>598</v>
      </c>
      <c r="K140" s="174">
        <f t="shared" si="128"/>
        <v>132.5</v>
      </c>
      <c r="L140" s="175">
        <f t="shared" si="129"/>
        <v>0.15588235294117647</v>
      </c>
      <c r="M140" s="170" t="s">
        <v>557</v>
      </c>
      <c r="N140" s="176">
        <v>42039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67">
        <v>8</v>
      </c>
      <c r="B141" s="168">
        <v>41913</v>
      </c>
      <c r="C141" s="168"/>
      <c r="D141" s="169" t="s">
        <v>599</v>
      </c>
      <c r="E141" s="170" t="s">
        <v>559</v>
      </c>
      <c r="F141" s="171">
        <v>475</v>
      </c>
      <c r="G141" s="170" t="s">
        <v>588</v>
      </c>
      <c r="H141" s="170">
        <v>515</v>
      </c>
      <c r="I141" s="172">
        <v>600</v>
      </c>
      <c r="J141" s="173" t="s">
        <v>600</v>
      </c>
      <c r="K141" s="174">
        <f t="shared" si="128"/>
        <v>40</v>
      </c>
      <c r="L141" s="175">
        <f t="shared" si="129"/>
        <v>8.4210526315789472E-2</v>
      </c>
      <c r="M141" s="170" t="s">
        <v>557</v>
      </c>
      <c r="N141" s="176">
        <v>41939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67">
        <v>9</v>
      </c>
      <c r="B142" s="168">
        <v>41913</v>
      </c>
      <c r="C142" s="168"/>
      <c r="D142" s="169" t="s">
        <v>601</v>
      </c>
      <c r="E142" s="170" t="s">
        <v>559</v>
      </c>
      <c r="F142" s="171">
        <v>86</v>
      </c>
      <c r="G142" s="170" t="s">
        <v>588</v>
      </c>
      <c r="H142" s="170">
        <v>99</v>
      </c>
      <c r="I142" s="172">
        <v>140</v>
      </c>
      <c r="J142" s="173" t="s">
        <v>602</v>
      </c>
      <c r="K142" s="174">
        <f t="shared" si="128"/>
        <v>13</v>
      </c>
      <c r="L142" s="175">
        <f t="shared" si="129"/>
        <v>0.15116279069767441</v>
      </c>
      <c r="M142" s="170" t="s">
        <v>557</v>
      </c>
      <c r="N142" s="176">
        <v>41939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67">
        <v>10</v>
      </c>
      <c r="B143" s="168">
        <v>41926</v>
      </c>
      <c r="C143" s="168"/>
      <c r="D143" s="169" t="s">
        <v>603</v>
      </c>
      <c r="E143" s="170" t="s">
        <v>559</v>
      </c>
      <c r="F143" s="171">
        <v>496.6</v>
      </c>
      <c r="G143" s="170" t="s">
        <v>588</v>
      </c>
      <c r="H143" s="170">
        <v>621</v>
      </c>
      <c r="I143" s="172">
        <v>580</v>
      </c>
      <c r="J143" s="173" t="s">
        <v>589</v>
      </c>
      <c r="K143" s="174">
        <f t="shared" si="128"/>
        <v>124.39999999999998</v>
      </c>
      <c r="L143" s="175">
        <f t="shared" si="129"/>
        <v>0.25050342327829234</v>
      </c>
      <c r="M143" s="170" t="s">
        <v>557</v>
      </c>
      <c r="N143" s="176">
        <v>42605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67">
        <v>11</v>
      </c>
      <c r="B144" s="168">
        <v>41926</v>
      </c>
      <c r="C144" s="168"/>
      <c r="D144" s="169" t="s">
        <v>604</v>
      </c>
      <c r="E144" s="170" t="s">
        <v>559</v>
      </c>
      <c r="F144" s="171">
        <v>2481.9</v>
      </c>
      <c r="G144" s="170" t="s">
        <v>588</v>
      </c>
      <c r="H144" s="170">
        <v>2840</v>
      </c>
      <c r="I144" s="172">
        <v>2870</v>
      </c>
      <c r="J144" s="173" t="s">
        <v>605</v>
      </c>
      <c r="K144" s="174">
        <f t="shared" si="128"/>
        <v>358.09999999999991</v>
      </c>
      <c r="L144" s="175">
        <f t="shared" si="129"/>
        <v>0.14428462065353154</v>
      </c>
      <c r="M144" s="170" t="s">
        <v>557</v>
      </c>
      <c r="N144" s="176">
        <v>42017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67">
        <v>12</v>
      </c>
      <c r="B145" s="168">
        <v>41928</v>
      </c>
      <c r="C145" s="168"/>
      <c r="D145" s="169" t="s">
        <v>606</v>
      </c>
      <c r="E145" s="170" t="s">
        <v>559</v>
      </c>
      <c r="F145" s="171">
        <v>84.5</v>
      </c>
      <c r="G145" s="170" t="s">
        <v>588</v>
      </c>
      <c r="H145" s="170">
        <v>93</v>
      </c>
      <c r="I145" s="172">
        <v>110</v>
      </c>
      <c r="J145" s="173" t="s">
        <v>607</v>
      </c>
      <c r="K145" s="174">
        <f t="shared" si="128"/>
        <v>8.5</v>
      </c>
      <c r="L145" s="175">
        <f t="shared" si="129"/>
        <v>0.10059171597633136</v>
      </c>
      <c r="M145" s="170" t="s">
        <v>557</v>
      </c>
      <c r="N145" s="176">
        <v>41939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67">
        <v>13</v>
      </c>
      <c r="B146" s="168">
        <v>41928</v>
      </c>
      <c r="C146" s="168"/>
      <c r="D146" s="169" t="s">
        <v>608</v>
      </c>
      <c r="E146" s="170" t="s">
        <v>559</v>
      </c>
      <c r="F146" s="171">
        <v>401</v>
      </c>
      <c r="G146" s="170" t="s">
        <v>588</v>
      </c>
      <c r="H146" s="170">
        <v>428</v>
      </c>
      <c r="I146" s="172">
        <v>450</v>
      </c>
      <c r="J146" s="173" t="s">
        <v>609</v>
      </c>
      <c r="K146" s="174">
        <f t="shared" si="128"/>
        <v>27</v>
      </c>
      <c r="L146" s="175">
        <f t="shared" si="129"/>
        <v>6.7331670822942641E-2</v>
      </c>
      <c r="M146" s="170" t="s">
        <v>557</v>
      </c>
      <c r="N146" s="176">
        <v>42020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67">
        <v>14</v>
      </c>
      <c r="B147" s="168">
        <v>41928</v>
      </c>
      <c r="C147" s="168"/>
      <c r="D147" s="169" t="s">
        <v>610</v>
      </c>
      <c r="E147" s="170" t="s">
        <v>559</v>
      </c>
      <c r="F147" s="171">
        <v>101</v>
      </c>
      <c r="G147" s="170" t="s">
        <v>588</v>
      </c>
      <c r="H147" s="170">
        <v>112</v>
      </c>
      <c r="I147" s="172">
        <v>120</v>
      </c>
      <c r="J147" s="173" t="s">
        <v>611</v>
      </c>
      <c r="K147" s="174">
        <f t="shared" si="128"/>
        <v>11</v>
      </c>
      <c r="L147" s="175">
        <f t="shared" si="129"/>
        <v>0.10891089108910891</v>
      </c>
      <c r="M147" s="170" t="s">
        <v>557</v>
      </c>
      <c r="N147" s="176">
        <v>41939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67">
        <v>15</v>
      </c>
      <c r="B148" s="168">
        <v>41954</v>
      </c>
      <c r="C148" s="168"/>
      <c r="D148" s="169" t="s">
        <v>612</v>
      </c>
      <c r="E148" s="170" t="s">
        <v>559</v>
      </c>
      <c r="F148" s="171">
        <v>59</v>
      </c>
      <c r="G148" s="170" t="s">
        <v>588</v>
      </c>
      <c r="H148" s="170">
        <v>76</v>
      </c>
      <c r="I148" s="172">
        <v>76</v>
      </c>
      <c r="J148" s="173" t="s">
        <v>589</v>
      </c>
      <c r="K148" s="174">
        <f t="shared" si="128"/>
        <v>17</v>
      </c>
      <c r="L148" s="175">
        <f t="shared" si="129"/>
        <v>0.28813559322033899</v>
      </c>
      <c r="M148" s="170" t="s">
        <v>557</v>
      </c>
      <c r="N148" s="176">
        <v>43032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67">
        <v>16</v>
      </c>
      <c r="B149" s="168">
        <v>41954</v>
      </c>
      <c r="C149" s="168"/>
      <c r="D149" s="169" t="s">
        <v>601</v>
      </c>
      <c r="E149" s="170" t="s">
        <v>559</v>
      </c>
      <c r="F149" s="171">
        <v>99</v>
      </c>
      <c r="G149" s="170" t="s">
        <v>588</v>
      </c>
      <c r="H149" s="170">
        <v>120</v>
      </c>
      <c r="I149" s="172">
        <v>120</v>
      </c>
      <c r="J149" s="173" t="s">
        <v>570</v>
      </c>
      <c r="K149" s="174">
        <f t="shared" si="128"/>
        <v>21</v>
      </c>
      <c r="L149" s="175">
        <f t="shared" si="129"/>
        <v>0.21212121212121213</v>
      </c>
      <c r="M149" s="170" t="s">
        <v>557</v>
      </c>
      <c r="N149" s="176">
        <v>41960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67">
        <v>17</v>
      </c>
      <c r="B150" s="168">
        <v>41956</v>
      </c>
      <c r="C150" s="168"/>
      <c r="D150" s="169" t="s">
        <v>613</v>
      </c>
      <c r="E150" s="170" t="s">
        <v>559</v>
      </c>
      <c r="F150" s="171">
        <v>22</v>
      </c>
      <c r="G150" s="170" t="s">
        <v>588</v>
      </c>
      <c r="H150" s="170">
        <v>33.549999999999997</v>
      </c>
      <c r="I150" s="172">
        <v>32</v>
      </c>
      <c r="J150" s="173" t="s">
        <v>614</v>
      </c>
      <c r="K150" s="174">
        <f t="shared" si="128"/>
        <v>11.549999999999997</v>
      </c>
      <c r="L150" s="175">
        <f t="shared" si="129"/>
        <v>0.52499999999999991</v>
      </c>
      <c r="M150" s="170" t="s">
        <v>557</v>
      </c>
      <c r="N150" s="176">
        <v>42188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67">
        <v>18</v>
      </c>
      <c r="B151" s="168">
        <v>41976</v>
      </c>
      <c r="C151" s="168"/>
      <c r="D151" s="169" t="s">
        <v>615</v>
      </c>
      <c r="E151" s="170" t="s">
        <v>559</v>
      </c>
      <c r="F151" s="171">
        <v>440</v>
      </c>
      <c r="G151" s="170" t="s">
        <v>588</v>
      </c>
      <c r="H151" s="170">
        <v>520</v>
      </c>
      <c r="I151" s="172">
        <v>520</v>
      </c>
      <c r="J151" s="173" t="s">
        <v>616</v>
      </c>
      <c r="K151" s="174">
        <f t="shared" si="128"/>
        <v>80</v>
      </c>
      <c r="L151" s="175">
        <f t="shared" si="129"/>
        <v>0.18181818181818182</v>
      </c>
      <c r="M151" s="170" t="s">
        <v>557</v>
      </c>
      <c r="N151" s="176">
        <v>42208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67">
        <v>19</v>
      </c>
      <c r="B152" s="168">
        <v>41976</v>
      </c>
      <c r="C152" s="168"/>
      <c r="D152" s="169" t="s">
        <v>617</v>
      </c>
      <c r="E152" s="170" t="s">
        <v>559</v>
      </c>
      <c r="F152" s="171">
        <v>360</v>
      </c>
      <c r="G152" s="170" t="s">
        <v>588</v>
      </c>
      <c r="H152" s="170">
        <v>427</v>
      </c>
      <c r="I152" s="172">
        <v>425</v>
      </c>
      <c r="J152" s="173" t="s">
        <v>618</v>
      </c>
      <c r="K152" s="174">
        <f t="shared" si="128"/>
        <v>67</v>
      </c>
      <c r="L152" s="175">
        <f t="shared" si="129"/>
        <v>0.18611111111111112</v>
      </c>
      <c r="M152" s="170" t="s">
        <v>557</v>
      </c>
      <c r="N152" s="176">
        <v>42058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67">
        <v>20</v>
      </c>
      <c r="B153" s="168">
        <v>42012</v>
      </c>
      <c r="C153" s="168"/>
      <c r="D153" s="169" t="s">
        <v>619</v>
      </c>
      <c r="E153" s="170" t="s">
        <v>559</v>
      </c>
      <c r="F153" s="171">
        <v>360</v>
      </c>
      <c r="G153" s="170" t="s">
        <v>588</v>
      </c>
      <c r="H153" s="170">
        <v>455</v>
      </c>
      <c r="I153" s="172">
        <v>420</v>
      </c>
      <c r="J153" s="173" t="s">
        <v>620</v>
      </c>
      <c r="K153" s="174">
        <f t="shared" si="128"/>
        <v>95</v>
      </c>
      <c r="L153" s="175">
        <f t="shared" si="129"/>
        <v>0.2638888888888889</v>
      </c>
      <c r="M153" s="170" t="s">
        <v>557</v>
      </c>
      <c r="N153" s="176">
        <v>42024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67">
        <v>21</v>
      </c>
      <c r="B154" s="168">
        <v>42012</v>
      </c>
      <c r="C154" s="168"/>
      <c r="D154" s="169" t="s">
        <v>621</v>
      </c>
      <c r="E154" s="170" t="s">
        <v>559</v>
      </c>
      <c r="F154" s="171">
        <v>130</v>
      </c>
      <c r="G154" s="170"/>
      <c r="H154" s="170">
        <v>175.5</v>
      </c>
      <c r="I154" s="172">
        <v>165</v>
      </c>
      <c r="J154" s="173" t="s">
        <v>622</v>
      </c>
      <c r="K154" s="174">
        <f t="shared" si="128"/>
        <v>45.5</v>
      </c>
      <c r="L154" s="175">
        <f t="shared" si="129"/>
        <v>0.35</v>
      </c>
      <c r="M154" s="170" t="s">
        <v>557</v>
      </c>
      <c r="N154" s="176">
        <v>43088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67">
        <v>22</v>
      </c>
      <c r="B155" s="168">
        <v>42040</v>
      </c>
      <c r="C155" s="168"/>
      <c r="D155" s="169" t="s">
        <v>372</v>
      </c>
      <c r="E155" s="170" t="s">
        <v>587</v>
      </c>
      <c r="F155" s="171">
        <v>98</v>
      </c>
      <c r="G155" s="170"/>
      <c r="H155" s="170">
        <v>120</v>
      </c>
      <c r="I155" s="172">
        <v>120</v>
      </c>
      <c r="J155" s="173" t="s">
        <v>589</v>
      </c>
      <c r="K155" s="174">
        <f t="shared" si="128"/>
        <v>22</v>
      </c>
      <c r="L155" s="175">
        <f t="shared" si="129"/>
        <v>0.22448979591836735</v>
      </c>
      <c r="M155" s="170" t="s">
        <v>557</v>
      </c>
      <c r="N155" s="176">
        <v>42753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67">
        <v>23</v>
      </c>
      <c r="B156" s="168">
        <v>42040</v>
      </c>
      <c r="C156" s="168"/>
      <c r="D156" s="169" t="s">
        <v>623</v>
      </c>
      <c r="E156" s="170" t="s">
        <v>587</v>
      </c>
      <c r="F156" s="171">
        <v>196</v>
      </c>
      <c r="G156" s="170"/>
      <c r="H156" s="170">
        <v>262</v>
      </c>
      <c r="I156" s="172">
        <v>255</v>
      </c>
      <c r="J156" s="173" t="s">
        <v>589</v>
      </c>
      <c r="K156" s="174">
        <f t="shared" si="128"/>
        <v>66</v>
      </c>
      <c r="L156" s="175">
        <f t="shared" si="129"/>
        <v>0.33673469387755101</v>
      </c>
      <c r="M156" s="170" t="s">
        <v>557</v>
      </c>
      <c r="N156" s="176">
        <v>42599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77">
        <v>24</v>
      </c>
      <c r="B157" s="178">
        <v>42067</v>
      </c>
      <c r="C157" s="178"/>
      <c r="D157" s="179" t="s">
        <v>371</v>
      </c>
      <c r="E157" s="180" t="s">
        <v>587</v>
      </c>
      <c r="F157" s="181">
        <v>235</v>
      </c>
      <c r="G157" s="181"/>
      <c r="H157" s="182">
        <v>77</v>
      </c>
      <c r="I157" s="182" t="s">
        <v>624</v>
      </c>
      <c r="J157" s="183" t="s">
        <v>625</v>
      </c>
      <c r="K157" s="184">
        <f t="shared" si="128"/>
        <v>-158</v>
      </c>
      <c r="L157" s="185">
        <f t="shared" si="129"/>
        <v>-0.67234042553191486</v>
      </c>
      <c r="M157" s="181" t="s">
        <v>569</v>
      </c>
      <c r="N157" s="178">
        <v>43522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7">
        <v>25</v>
      </c>
      <c r="B158" s="168">
        <v>42067</v>
      </c>
      <c r="C158" s="168"/>
      <c r="D158" s="169" t="s">
        <v>626</v>
      </c>
      <c r="E158" s="170" t="s">
        <v>587</v>
      </c>
      <c r="F158" s="171">
        <v>185</v>
      </c>
      <c r="G158" s="170"/>
      <c r="H158" s="170">
        <v>224</v>
      </c>
      <c r="I158" s="172" t="s">
        <v>627</v>
      </c>
      <c r="J158" s="173" t="s">
        <v>589</v>
      </c>
      <c r="K158" s="174">
        <f t="shared" si="128"/>
        <v>39</v>
      </c>
      <c r="L158" s="175">
        <f t="shared" si="129"/>
        <v>0.21081081081081082</v>
      </c>
      <c r="M158" s="170" t="s">
        <v>557</v>
      </c>
      <c r="N158" s="176">
        <v>42647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77">
        <v>26</v>
      </c>
      <c r="B159" s="178">
        <v>42090</v>
      </c>
      <c r="C159" s="178"/>
      <c r="D159" s="186" t="s">
        <v>628</v>
      </c>
      <c r="E159" s="181" t="s">
        <v>587</v>
      </c>
      <c r="F159" s="181">
        <v>49.5</v>
      </c>
      <c r="G159" s="182"/>
      <c r="H159" s="182">
        <v>15.85</v>
      </c>
      <c r="I159" s="182">
        <v>67</v>
      </c>
      <c r="J159" s="183" t="s">
        <v>629</v>
      </c>
      <c r="K159" s="182">
        <f t="shared" si="128"/>
        <v>-33.65</v>
      </c>
      <c r="L159" s="187">
        <f t="shared" si="129"/>
        <v>-0.67979797979797973</v>
      </c>
      <c r="M159" s="181" t="s">
        <v>569</v>
      </c>
      <c r="N159" s="188">
        <v>43627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67">
        <v>27</v>
      </c>
      <c r="B160" s="168">
        <v>42093</v>
      </c>
      <c r="C160" s="168"/>
      <c r="D160" s="169" t="s">
        <v>630</v>
      </c>
      <c r="E160" s="170" t="s">
        <v>587</v>
      </c>
      <c r="F160" s="171">
        <v>183.5</v>
      </c>
      <c r="G160" s="170"/>
      <c r="H160" s="170">
        <v>219</v>
      </c>
      <c r="I160" s="172">
        <v>218</v>
      </c>
      <c r="J160" s="173" t="s">
        <v>631</v>
      </c>
      <c r="K160" s="174">
        <f t="shared" si="128"/>
        <v>35.5</v>
      </c>
      <c r="L160" s="175">
        <f t="shared" si="129"/>
        <v>0.19346049046321526</v>
      </c>
      <c r="M160" s="170" t="s">
        <v>557</v>
      </c>
      <c r="N160" s="176">
        <v>42103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7">
        <v>28</v>
      </c>
      <c r="B161" s="168">
        <v>42114</v>
      </c>
      <c r="C161" s="168"/>
      <c r="D161" s="169" t="s">
        <v>632</v>
      </c>
      <c r="E161" s="170" t="s">
        <v>587</v>
      </c>
      <c r="F161" s="171">
        <f>(227+237)/2</f>
        <v>232</v>
      </c>
      <c r="G161" s="170"/>
      <c r="H161" s="170">
        <v>298</v>
      </c>
      <c r="I161" s="172">
        <v>298</v>
      </c>
      <c r="J161" s="173" t="s">
        <v>589</v>
      </c>
      <c r="K161" s="174">
        <f t="shared" si="128"/>
        <v>66</v>
      </c>
      <c r="L161" s="175">
        <f t="shared" si="129"/>
        <v>0.28448275862068967</v>
      </c>
      <c r="M161" s="170" t="s">
        <v>557</v>
      </c>
      <c r="N161" s="176">
        <v>42823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67">
        <v>29</v>
      </c>
      <c r="B162" s="168">
        <v>42128</v>
      </c>
      <c r="C162" s="168"/>
      <c r="D162" s="169" t="s">
        <v>633</v>
      </c>
      <c r="E162" s="170" t="s">
        <v>559</v>
      </c>
      <c r="F162" s="171">
        <v>385</v>
      </c>
      <c r="G162" s="170"/>
      <c r="H162" s="170">
        <f>212.5+331</f>
        <v>543.5</v>
      </c>
      <c r="I162" s="172">
        <v>510</v>
      </c>
      <c r="J162" s="173" t="s">
        <v>634</v>
      </c>
      <c r="K162" s="174">
        <f t="shared" si="128"/>
        <v>158.5</v>
      </c>
      <c r="L162" s="175">
        <f t="shared" si="129"/>
        <v>0.41168831168831171</v>
      </c>
      <c r="M162" s="170" t="s">
        <v>557</v>
      </c>
      <c r="N162" s="176">
        <v>42235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7">
        <v>30</v>
      </c>
      <c r="B163" s="168">
        <v>42128</v>
      </c>
      <c r="C163" s="168"/>
      <c r="D163" s="169" t="s">
        <v>635</v>
      </c>
      <c r="E163" s="170" t="s">
        <v>559</v>
      </c>
      <c r="F163" s="171">
        <v>115.5</v>
      </c>
      <c r="G163" s="170"/>
      <c r="H163" s="170">
        <v>146</v>
      </c>
      <c r="I163" s="172">
        <v>142</v>
      </c>
      <c r="J163" s="173" t="s">
        <v>636</v>
      </c>
      <c r="K163" s="174">
        <f t="shared" si="128"/>
        <v>30.5</v>
      </c>
      <c r="L163" s="175">
        <f t="shared" si="129"/>
        <v>0.26406926406926406</v>
      </c>
      <c r="M163" s="170" t="s">
        <v>557</v>
      </c>
      <c r="N163" s="176">
        <v>42202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7">
        <v>31</v>
      </c>
      <c r="B164" s="168">
        <v>42151</v>
      </c>
      <c r="C164" s="168"/>
      <c r="D164" s="169" t="s">
        <v>637</v>
      </c>
      <c r="E164" s="170" t="s">
        <v>559</v>
      </c>
      <c r="F164" s="171">
        <v>237.5</v>
      </c>
      <c r="G164" s="170"/>
      <c r="H164" s="170">
        <v>279.5</v>
      </c>
      <c r="I164" s="172">
        <v>278</v>
      </c>
      <c r="J164" s="173" t="s">
        <v>589</v>
      </c>
      <c r="K164" s="174">
        <f t="shared" si="128"/>
        <v>42</v>
      </c>
      <c r="L164" s="175">
        <f t="shared" si="129"/>
        <v>0.17684210526315788</v>
      </c>
      <c r="M164" s="170" t="s">
        <v>557</v>
      </c>
      <c r="N164" s="176">
        <v>42222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7">
        <v>32</v>
      </c>
      <c r="B165" s="168">
        <v>42174</v>
      </c>
      <c r="C165" s="168"/>
      <c r="D165" s="169" t="s">
        <v>608</v>
      </c>
      <c r="E165" s="170" t="s">
        <v>587</v>
      </c>
      <c r="F165" s="171">
        <v>340</v>
      </c>
      <c r="G165" s="170"/>
      <c r="H165" s="170">
        <v>448</v>
      </c>
      <c r="I165" s="172">
        <v>448</v>
      </c>
      <c r="J165" s="173" t="s">
        <v>589</v>
      </c>
      <c r="K165" s="174">
        <f t="shared" si="128"/>
        <v>108</v>
      </c>
      <c r="L165" s="175">
        <f t="shared" si="129"/>
        <v>0.31764705882352939</v>
      </c>
      <c r="M165" s="170" t="s">
        <v>557</v>
      </c>
      <c r="N165" s="176">
        <v>43018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67">
        <v>33</v>
      </c>
      <c r="B166" s="168">
        <v>42191</v>
      </c>
      <c r="C166" s="168"/>
      <c r="D166" s="169" t="s">
        <v>638</v>
      </c>
      <c r="E166" s="170" t="s">
        <v>587</v>
      </c>
      <c r="F166" s="171">
        <v>390</v>
      </c>
      <c r="G166" s="170"/>
      <c r="H166" s="170">
        <v>460</v>
      </c>
      <c r="I166" s="172">
        <v>460</v>
      </c>
      <c r="J166" s="173" t="s">
        <v>589</v>
      </c>
      <c r="K166" s="174">
        <f t="shared" si="128"/>
        <v>70</v>
      </c>
      <c r="L166" s="175">
        <f t="shared" si="129"/>
        <v>0.17948717948717949</v>
      </c>
      <c r="M166" s="170" t="s">
        <v>557</v>
      </c>
      <c r="N166" s="176">
        <v>42478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7">
        <v>34</v>
      </c>
      <c r="B167" s="178">
        <v>42195</v>
      </c>
      <c r="C167" s="178"/>
      <c r="D167" s="179" t="s">
        <v>639</v>
      </c>
      <c r="E167" s="180" t="s">
        <v>587</v>
      </c>
      <c r="F167" s="181">
        <v>122.5</v>
      </c>
      <c r="G167" s="181"/>
      <c r="H167" s="182">
        <v>61</v>
      </c>
      <c r="I167" s="182">
        <v>172</v>
      </c>
      <c r="J167" s="183" t="s">
        <v>640</v>
      </c>
      <c r="K167" s="184">
        <f t="shared" si="128"/>
        <v>-61.5</v>
      </c>
      <c r="L167" s="185">
        <f t="shared" si="129"/>
        <v>-0.50204081632653064</v>
      </c>
      <c r="M167" s="181" t="s">
        <v>569</v>
      </c>
      <c r="N167" s="178">
        <v>43333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7">
        <v>35</v>
      </c>
      <c r="B168" s="168">
        <v>42219</v>
      </c>
      <c r="C168" s="168"/>
      <c r="D168" s="169" t="s">
        <v>641</v>
      </c>
      <c r="E168" s="170" t="s">
        <v>587</v>
      </c>
      <c r="F168" s="171">
        <v>297.5</v>
      </c>
      <c r="G168" s="170"/>
      <c r="H168" s="170">
        <v>350</v>
      </c>
      <c r="I168" s="172">
        <v>360</v>
      </c>
      <c r="J168" s="173" t="s">
        <v>642</v>
      </c>
      <c r="K168" s="174">
        <f t="shared" si="128"/>
        <v>52.5</v>
      </c>
      <c r="L168" s="175">
        <f t="shared" si="129"/>
        <v>0.17647058823529413</v>
      </c>
      <c r="M168" s="170" t="s">
        <v>557</v>
      </c>
      <c r="N168" s="176">
        <v>42232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67">
        <v>36</v>
      </c>
      <c r="B169" s="168">
        <v>42219</v>
      </c>
      <c r="C169" s="168"/>
      <c r="D169" s="169" t="s">
        <v>643</v>
      </c>
      <c r="E169" s="170" t="s">
        <v>587</v>
      </c>
      <c r="F169" s="171">
        <v>115.5</v>
      </c>
      <c r="G169" s="170"/>
      <c r="H169" s="170">
        <v>149</v>
      </c>
      <c r="I169" s="172">
        <v>140</v>
      </c>
      <c r="J169" s="173" t="s">
        <v>644</v>
      </c>
      <c r="K169" s="174">
        <f t="shared" si="128"/>
        <v>33.5</v>
      </c>
      <c r="L169" s="175">
        <f t="shared" si="129"/>
        <v>0.29004329004329005</v>
      </c>
      <c r="M169" s="170" t="s">
        <v>557</v>
      </c>
      <c r="N169" s="176">
        <v>42740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67">
        <v>37</v>
      </c>
      <c r="B170" s="168">
        <v>42251</v>
      </c>
      <c r="C170" s="168"/>
      <c r="D170" s="169" t="s">
        <v>637</v>
      </c>
      <c r="E170" s="170" t="s">
        <v>587</v>
      </c>
      <c r="F170" s="171">
        <v>226</v>
      </c>
      <c r="G170" s="170"/>
      <c r="H170" s="170">
        <v>292</v>
      </c>
      <c r="I170" s="172">
        <v>292</v>
      </c>
      <c r="J170" s="173" t="s">
        <v>645</v>
      </c>
      <c r="K170" s="174">
        <f t="shared" si="128"/>
        <v>66</v>
      </c>
      <c r="L170" s="175">
        <f t="shared" si="129"/>
        <v>0.29203539823008851</v>
      </c>
      <c r="M170" s="170" t="s">
        <v>557</v>
      </c>
      <c r="N170" s="176">
        <v>42286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67">
        <v>38</v>
      </c>
      <c r="B171" s="168">
        <v>42254</v>
      </c>
      <c r="C171" s="168"/>
      <c r="D171" s="169" t="s">
        <v>632</v>
      </c>
      <c r="E171" s="170" t="s">
        <v>587</v>
      </c>
      <c r="F171" s="171">
        <v>232.5</v>
      </c>
      <c r="G171" s="170"/>
      <c r="H171" s="170">
        <v>312.5</v>
      </c>
      <c r="I171" s="172">
        <v>310</v>
      </c>
      <c r="J171" s="173" t="s">
        <v>589</v>
      </c>
      <c r="K171" s="174">
        <f t="shared" si="128"/>
        <v>80</v>
      </c>
      <c r="L171" s="175">
        <f t="shared" si="129"/>
        <v>0.34408602150537637</v>
      </c>
      <c r="M171" s="170" t="s">
        <v>557</v>
      </c>
      <c r="N171" s="176">
        <v>42823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67">
        <v>39</v>
      </c>
      <c r="B172" s="168">
        <v>42268</v>
      </c>
      <c r="C172" s="168"/>
      <c r="D172" s="169" t="s">
        <v>646</v>
      </c>
      <c r="E172" s="170" t="s">
        <v>587</v>
      </c>
      <c r="F172" s="171">
        <v>196.5</v>
      </c>
      <c r="G172" s="170"/>
      <c r="H172" s="170">
        <v>238</v>
      </c>
      <c r="I172" s="172">
        <v>238</v>
      </c>
      <c r="J172" s="173" t="s">
        <v>645</v>
      </c>
      <c r="K172" s="174">
        <f t="shared" si="128"/>
        <v>41.5</v>
      </c>
      <c r="L172" s="175">
        <f t="shared" si="129"/>
        <v>0.21119592875318066</v>
      </c>
      <c r="M172" s="170" t="s">
        <v>557</v>
      </c>
      <c r="N172" s="176">
        <v>42291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7">
        <v>40</v>
      </c>
      <c r="B173" s="168">
        <v>42271</v>
      </c>
      <c r="C173" s="168"/>
      <c r="D173" s="169" t="s">
        <v>586</v>
      </c>
      <c r="E173" s="170" t="s">
        <v>587</v>
      </c>
      <c r="F173" s="171">
        <v>65</v>
      </c>
      <c r="G173" s="170"/>
      <c r="H173" s="170">
        <v>82</v>
      </c>
      <c r="I173" s="172">
        <v>82</v>
      </c>
      <c r="J173" s="173" t="s">
        <v>645</v>
      </c>
      <c r="K173" s="174">
        <f t="shared" si="128"/>
        <v>17</v>
      </c>
      <c r="L173" s="175">
        <f t="shared" si="129"/>
        <v>0.26153846153846155</v>
      </c>
      <c r="M173" s="170" t="s">
        <v>557</v>
      </c>
      <c r="N173" s="176">
        <v>42578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7">
        <v>41</v>
      </c>
      <c r="B174" s="168">
        <v>42291</v>
      </c>
      <c r="C174" s="168"/>
      <c r="D174" s="169" t="s">
        <v>647</v>
      </c>
      <c r="E174" s="170" t="s">
        <v>587</v>
      </c>
      <c r="F174" s="171">
        <v>144</v>
      </c>
      <c r="G174" s="170"/>
      <c r="H174" s="170">
        <v>182.5</v>
      </c>
      <c r="I174" s="172">
        <v>181</v>
      </c>
      <c r="J174" s="173" t="s">
        <v>645</v>
      </c>
      <c r="K174" s="174">
        <f t="shared" si="128"/>
        <v>38.5</v>
      </c>
      <c r="L174" s="175">
        <f t="shared" si="129"/>
        <v>0.2673611111111111</v>
      </c>
      <c r="M174" s="170" t="s">
        <v>557</v>
      </c>
      <c r="N174" s="176">
        <v>42817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7">
        <v>42</v>
      </c>
      <c r="B175" s="168">
        <v>42291</v>
      </c>
      <c r="C175" s="168"/>
      <c r="D175" s="169" t="s">
        <v>648</v>
      </c>
      <c r="E175" s="170" t="s">
        <v>587</v>
      </c>
      <c r="F175" s="171">
        <v>264</v>
      </c>
      <c r="G175" s="170"/>
      <c r="H175" s="170">
        <v>311</v>
      </c>
      <c r="I175" s="172">
        <v>311</v>
      </c>
      <c r="J175" s="173" t="s">
        <v>645</v>
      </c>
      <c r="K175" s="174">
        <f t="shared" si="128"/>
        <v>47</v>
      </c>
      <c r="L175" s="175">
        <f t="shared" si="129"/>
        <v>0.17803030303030304</v>
      </c>
      <c r="M175" s="170" t="s">
        <v>557</v>
      </c>
      <c r="N175" s="176">
        <v>42604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7">
        <v>43</v>
      </c>
      <c r="B176" s="168">
        <v>42318</v>
      </c>
      <c r="C176" s="168"/>
      <c r="D176" s="169" t="s">
        <v>649</v>
      </c>
      <c r="E176" s="170" t="s">
        <v>559</v>
      </c>
      <c r="F176" s="171">
        <v>549.5</v>
      </c>
      <c r="G176" s="170"/>
      <c r="H176" s="170">
        <v>630</v>
      </c>
      <c r="I176" s="172">
        <v>630</v>
      </c>
      <c r="J176" s="173" t="s">
        <v>645</v>
      </c>
      <c r="K176" s="174">
        <f t="shared" si="128"/>
        <v>80.5</v>
      </c>
      <c r="L176" s="175">
        <f t="shared" si="129"/>
        <v>0.1464968152866242</v>
      </c>
      <c r="M176" s="170" t="s">
        <v>557</v>
      </c>
      <c r="N176" s="176">
        <v>42419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7">
        <v>44</v>
      </c>
      <c r="B177" s="168">
        <v>42342</v>
      </c>
      <c r="C177" s="168"/>
      <c r="D177" s="169" t="s">
        <v>650</v>
      </c>
      <c r="E177" s="170" t="s">
        <v>587</v>
      </c>
      <c r="F177" s="171">
        <v>1027.5</v>
      </c>
      <c r="G177" s="170"/>
      <c r="H177" s="170">
        <v>1315</v>
      </c>
      <c r="I177" s="172">
        <v>1250</v>
      </c>
      <c r="J177" s="173" t="s">
        <v>645</v>
      </c>
      <c r="K177" s="174">
        <f t="shared" si="128"/>
        <v>287.5</v>
      </c>
      <c r="L177" s="175">
        <f t="shared" si="129"/>
        <v>0.27980535279805352</v>
      </c>
      <c r="M177" s="170" t="s">
        <v>557</v>
      </c>
      <c r="N177" s="176">
        <v>43244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67">
        <v>45</v>
      </c>
      <c r="B178" s="168">
        <v>42367</v>
      </c>
      <c r="C178" s="168"/>
      <c r="D178" s="169" t="s">
        <v>651</v>
      </c>
      <c r="E178" s="170" t="s">
        <v>587</v>
      </c>
      <c r="F178" s="171">
        <v>465</v>
      </c>
      <c r="G178" s="170"/>
      <c r="H178" s="170">
        <v>540</v>
      </c>
      <c r="I178" s="172">
        <v>540</v>
      </c>
      <c r="J178" s="173" t="s">
        <v>645</v>
      </c>
      <c r="K178" s="174">
        <f t="shared" si="128"/>
        <v>75</v>
      </c>
      <c r="L178" s="175">
        <f t="shared" si="129"/>
        <v>0.16129032258064516</v>
      </c>
      <c r="M178" s="170" t="s">
        <v>557</v>
      </c>
      <c r="N178" s="176">
        <v>42530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67">
        <v>46</v>
      </c>
      <c r="B179" s="168">
        <v>42380</v>
      </c>
      <c r="C179" s="168"/>
      <c r="D179" s="169" t="s">
        <v>372</v>
      </c>
      <c r="E179" s="170" t="s">
        <v>559</v>
      </c>
      <c r="F179" s="171">
        <v>81</v>
      </c>
      <c r="G179" s="170"/>
      <c r="H179" s="170">
        <v>110</v>
      </c>
      <c r="I179" s="172">
        <v>110</v>
      </c>
      <c r="J179" s="173" t="s">
        <v>645</v>
      </c>
      <c r="K179" s="174">
        <f t="shared" si="128"/>
        <v>29</v>
      </c>
      <c r="L179" s="175">
        <f t="shared" si="129"/>
        <v>0.35802469135802467</v>
      </c>
      <c r="M179" s="170" t="s">
        <v>557</v>
      </c>
      <c r="N179" s="176">
        <v>42745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67">
        <v>47</v>
      </c>
      <c r="B180" s="168">
        <v>42382</v>
      </c>
      <c r="C180" s="168"/>
      <c r="D180" s="169" t="s">
        <v>652</v>
      </c>
      <c r="E180" s="170" t="s">
        <v>559</v>
      </c>
      <c r="F180" s="171">
        <v>417.5</v>
      </c>
      <c r="G180" s="170"/>
      <c r="H180" s="170">
        <v>547</v>
      </c>
      <c r="I180" s="172">
        <v>535</v>
      </c>
      <c r="J180" s="173" t="s">
        <v>645</v>
      </c>
      <c r="K180" s="174">
        <f t="shared" si="128"/>
        <v>129.5</v>
      </c>
      <c r="L180" s="175">
        <f t="shared" si="129"/>
        <v>0.31017964071856285</v>
      </c>
      <c r="M180" s="170" t="s">
        <v>557</v>
      </c>
      <c r="N180" s="176">
        <v>42578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7">
        <v>48</v>
      </c>
      <c r="B181" s="168">
        <v>42408</v>
      </c>
      <c r="C181" s="168"/>
      <c r="D181" s="169" t="s">
        <v>653</v>
      </c>
      <c r="E181" s="170" t="s">
        <v>587</v>
      </c>
      <c r="F181" s="171">
        <v>650</v>
      </c>
      <c r="G181" s="170"/>
      <c r="H181" s="170">
        <v>800</v>
      </c>
      <c r="I181" s="172">
        <v>800</v>
      </c>
      <c r="J181" s="173" t="s">
        <v>645</v>
      </c>
      <c r="K181" s="174">
        <f t="shared" si="128"/>
        <v>150</v>
      </c>
      <c r="L181" s="175">
        <f t="shared" si="129"/>
        <v>0.23076923076923078</v>
      </c>
      <c r="M181" s="170" t="s">
        <v>557</v>
      </c>
      <c r="N181" s="176">
        <v>43154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67">
        <v>49</v>
      </c>
      <c r="B182" s="168">
        <v>42433</v>
      </c>
      <c r="C182" s="168"/>
      <c r="D182" s="169" t="s">
        <v>209</v>
      </c>
      <c r="E182" s="170" t="s">
        <v>587</v>
      </c>
      <c r="F182" s="171">
        <v>437.5</v>
      </c>
      <c r="G182" s="170"/>
      <c r="H182" s="170">
        <v>504.5</v>
      </c>
      <c r="I182" s="172">
        <v>522</v>
      </c>
      <c r="J182" s="173" t="s">
        <v>654</v>
      </c>
      <c r="K182" s="174">
        <f t="shared" si="128"/>
        <v>67</v>
      </c>
      <c r="L182" s="175">
        <f t="shared" si="129"/>
        <v>0.15314285714285714</v>
      </c>
      <c r="M182" s="170" t="s">
        <v>557</v>
      </c>
      <c r="N182" s="176">
        <v>42480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7">
        <v>50</v>
      </c>
      <c r="B183" s="168">
        <v>42438</v>
      </c>
      <c r="C183" s="168"/>
      <c r="D183" s="169" t="s">
        <v>655</v>
      </c>
      <c r="E183" s="170" t="s">
        <v>587</v>
      </c>
      <c r="F183" s="171">
        <v>189.5</v>
      </c>
      <c r="G183" s="170"/>
      <c r="H183" s="170">
        <v>218</v>
      </c>
      <c r="I183" s="172">
        <v>218</v>
      </c>
      <c r="J183" s="173" t="s">
        <v>645</v>
      </c>
      <c r="K183" s="174">
        <f t="shared" si="128"/>
        <v>28.5</v>
      </c>
      <c r="L183" s="175">
        <f t="shared" si="129"/>
        <v>0.15039577836411611</v>
      </c>
      <c r="M183" s="170" t="s">
        <v>557</v>
      </c>
      <c r="N183" s="176">
        <v>43034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7">
        <v>51</v>
      </c>
      <c r="B184" s="178">
        <v>42471</v>
      </c>
      <c r="C184" s="178"/>
      <c r="D184" s="186" t="s">
        <v>656</v>
      </c>
      <c r="E184" s="181" t="s">
        <v>587</v>
      </c>
      <c r="F184" s="181">
        <v>36.5</v>
      </c>
      <c r="G184" s="182"/>
      <c r="H184" s="182">
        <v>15.85</v>
      </c>
      <c r="I184" s="182">
        <v>60</v>
      </c>
      <c r="J184" s="183" t="s">
        <v>657</v>
      </c>
      <c r="K184" s="184">
        <f t="shared" si="128"/>
        <v>-20.65</v>
      </c>
      <c r="L184" s="185">
        <f t="shared" si="129"/>
        <v>-0.5657534246575342</v>
      </c>
      <c r="M184" s="181" t="s">
        <v>569</v>
      </c>
      <c r="N184" s="189">
        <v>43627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67">
        <v>52</v>
      </c>
      <c r="B185" s="168">
        <v>42472</v>
      </c>
      <c r="C185" s="168"/>
      <c r="D185" s="169" t="s">
        <v>658</v>
      </c>
      <c r="E185" s="170" t="s">
        <v>587</v>
      </c>
      <c r="F185" s="171">
        <v>93</v>
      </c>
      <c r="G185" s="170"/>
      <c r="H185" s="170">
        <v>149</v>
      </c>
      <c r="I185" s="172">
        <v>140</v>
      </c>
      <c r="J185" s="173" t="s">
        <v>659</v>
      </c>
      <c r="K185" s="174">
        <f t="shared" si="128"/>
        <v>56</v>
      </c>
      <c r="L185" s="175">
        <f t="shared" si="129"/>
        <v>0.60215053763440862</v>
      </c>
      <c r="M185" s="170" t="s">
        <v>557</v>
      </c>
      <c r="N185" s="176">
        <v>42740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67">
        <v>53</v>
      </c>
      <c r="B186" s="168">
        <v>42472</v>
      </c>
      <c r="C186" s="168"/>
      <c r="D186" s="169" t="s">
        <v>660</v>
      </c>
      <c r="E186" s="170" t="s">
        <v>587</v>
      </c>
      <c r="F186" s="171">
        <v>130</v>
      </c>
      <c r="G186" s="170"/>
      <c r="H186" s="170">
        <v>150</v>
      </c>
      <c r="I186" s="172" t="s">
        <v>661</v>
      </c>
      <c r="J186" s="173" t="s">
        <v>645</v>
      </c>
      <c r="K186" s="174">
        <f t="shared" si="128"/>
        <v>20</v>
      </c>
      <c r="L186" s="175">
        <f t="shared" si="129"/>
        <v>0.15384615384615385</v>
      </c>
      <c r="M186" s="170" t="s">
        <v>557</v>
      </c>
      <c r="N186" s="176">
        <v>42564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7">
        <v>54</v>
      </c>
      <c r="B187" s="168">
        <v>42473</v>
      </c>
      <c r="C187" s="168"/>
      <c r="D187" s="169" t="s">
        <v>662</v>
      </c>
      <c r="E187" s="170" t="s">
        <v>587</v>
      </c>
      <c r="F187" s="171">
        <v>196</v>
      </c>
      <c r="G187" s="170"/>
      <c r="H187" s="170">
        <v>299</v>
      </c>
      <c r="I187" s="172">
        <v>299</v>
      </c>
      <c r="J187" s="173" t="s">
        <v>645</v>
      </c>
      <c r="K187" s="174">
        <v>103</v>
      </c>
      <c r="L187" s="175">
        <v>0.52551020408163296</v>
      </c>
      <c r="M187" s="170" t="s">
        <v>557</v>
      </c>
      <c r="N187" s="176">
        <v>42620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67">
        <v>55</v>
      </c>
      <c r="B188" s="168">
        <v>42473</v>
      </c>
      <c r="C188" s="168"/>
      <c r="D188" s="169" t="s">
        <v>663</v>
      </c>
      <c r="E188" s="170" t="s">
        <v>587</v>
      </c>
      <c r="F188" s="171">
        <v>88</v>
      </c>
      <c r="G188" s="170"/>
      <c r="H188" s="170">
        <v>103</v>
      </c>
      <c r="I188" s="172">
        <v>103</v>
      </c>
      <c r="J188" s="173" t="s">
        <v>645</v>
      </c>
      <c r="K188" s="174">
        <v>15</v>
      </c>
      <c r="L188" s="175">
        <v>0.170454545454545</v>
      </c>
      <c r="M188" s="170" t="s">
        <v>557</v>
      </c>
      <c r="N188" s="176">
        <v>42530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67">
        <v>56</v>
      </c>
      <c r="B189" s="168">
        <v>42492</v>
      </c>
      <c r="C189" s="168"/>
      <c r="D189" s="169" t="s">
        <v>664</v>
      </c>
      <c r="E189" s="170" t="s">
        <v>587</v>
      </c>
      <c r="F189" s="171">
        <v>127.5</v>
      </c>
      <c r="G189" s="170"/>
      <c r="H189" s="170">
        <v>148</v>
      </c>
      <c r="I189" s="172" t="s">
        <v>665</v>
      </c>
      <c r="J189" s="173" t="s">
        <v>645</v>
      </c>
      <c r="K189" s="174">
        <f>H189-F189</f>
        <v>20.5</v>
      </c>
      <c r="L189" s="175">
        <f>K189/F189</f>
        <v>0.16078431372549021</v>
      </c>
      <c r="M189" s="170" t="s">
        <v>557</v>
      </c>
      <c r="N189" s="176">
        <v>42564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67">
        <v>57</v>
      </c>
      <c r="B190" s="168">
        <v>42493</v>
      </c>
      <c r="C190" s="168"/>
      <c r="D190" s="169" t="s">
        <v>666</v>
      </c>
      <c r="E190" s="170" t="s">
        <v>587</v>
      </c>
      <c r="F190" s="171">
        <v>675</v>
      </c>
      <c r="G190" s="170"/>
      <c r="H190" s="170">
        <v>815</v>
      </c>
      <c r="I190" s="172" t="s">
        <v>667</v>
      </c>
      <c r="J190" s="173" t="s">
        <v>645</v>
      </c>
      <c r="K190" s="174">
        <f>H190-F190</f>
        <v>140</v>
      </c>
      <c r="L190" s="175">
        <f>K190/F190</f>
        <v>0.2074074074074074</v>
      </c>
      <c r="M190" s="170" t="s">
        <v>557</v>
      </c>
      <c r="N190" s="176">
        <v>43154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7">
        <v>58</v>
      </c>
      <c r="B191" s="178">
        <v>42522</v>
      </c>
      <c r="C191" s="178"/>
      <c r="D191" s="179" t="s">
        <v>668</v>
      </c>
      <c r="E191" s="180" t="s">
        <v>587</v>
      </c>
      <c r="F191" s="181">
        <v>500</v>
      </c>
      <c r="G191" s="181"/>
      <c r="H191" s="182">
        <v>232.5</v>
      </c>
      <c r="I191" s="182" t="s">
        <v>669</v>
      </c>
      <c r="J191" s="183" t="s">
        <v>670</v>
      </c>
      <c r="K191" s="184">
        <f>H191-F191</f>
        <v>-267.5</v>
      </c>
      <c r="L191" s="185">
        <f>K191/F191</f>
        <v>-0.53500000000000003</v>
      </c>
      <c r="M191" s="181" t="s">
        <v>569</v>
      </c>
      <c r="N191" s="178">
        <v>43735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67">
        <v>59</v>
      </c>
      <c r="B192" s="168">
        <v>42527</v>
      </c>
      <c r="C192" s="168"/>
      <c r="D192" s="169" t="s">
        <v>512</v>
      </c>
      <c r="E192" s="170" t="s">
        <v>587</v>
      </c>
      <c r="F192" s="171">
        <v>110</v>
      </c>
      <c r="G192" s="170"/>
      <c r="H192" s="170">
        <v>126.5</v>
      </c>
      <c r="I192" s="172">
        <v>125</v>
      </c>
      <c r="J192" s="173" t="s">
        <v>596</v>
      </c>
      <c r="K192" s="174">
        <f>H192-F192</f>
        <v>16.5</v>
      </c>
      <c r="L192" s="175">
        <f>K192/F192</f>
        <v>0.15</v>
      </c>
      <c r="M192" s="170" t="s">
        <v>557</v>
      </c>
      <c r="N192" s="176">
        <v>42552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67">
        <v>60</v>
      </c>
      <c r="B193" s="168">
        <v>42538</v>
      </c>
      <c r="C193" s="168"/>
      <c r="D193" s="169" t="s">
        <v>671</v>
      </c>
      <c r="E193" s="170" t="s">
        <v>587</v>
      </c>
      <c r="F193" s="171">
        <v>44</v>
      </c>
      <c r="G193" s="170"/>
      <c r="H193" s="170">
        <v>69.5</v>
      </c>
      <c r="I193" s="172">
        <v>69.5</v>
      </c>
      <c r="J193" s="173" t="s">
        <v>672</v>
      </c>
      <c r="K193" s="174">
        <f>H193-F193</f>
        <v>25.5</v>
      </c>
      <c r="L193" s="175">
        <f>K193/F193</f>
        <v>0.57954545454545459</v>
      </c>
      <c r="M193" s="170" t="s">
        <v>557</v>
      </c>
      <c r="N193" s="176">
        <v>42977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67">
        <v>61</v>
      </c>
      <c r="B194" s="168">
        <v>42549</v>
      </c>
      <c r="C194" s="168"/>
      <c r="D194" s="169" t="s">
        <v>673</v>
      </c>
      <c r="E194" s="170" t="s">
        <v>587</v>
      </c>
      <c r="F194" s="171">
        <v>262.5</v>
      </c>
      <c r="G194" s="170"/>
      <c r="H194" s="170">
        <v>340</v>
      </c>
      <c r="I194" s="172">
        <v>333</v>
      </c>
      <c r="J194" s="173" t="s">
        <v>674</v>
      </c>
      <c r="K194" s="174">
        <v>77.5</v>
      </c>
      <c r="L194" s="175">
        <v>0.29523809523809502</v>
      </c>
      <c r="M194" s="170" t="s">
        <v>557</v>
      </c>
      <c r="N194" s="176">
        <v>43017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67">
        <v>62</v>
      </c>
      <c r="B195" s="168">
        <v>42549</v>
      </c>
      <c r="C195" s="168"/>
      <c r="D195" s="169" t="s">
        <v>675</v>
      </c>
      <c r="E195" s="170" t="s">
        <v>587</v>
      </c>
      <c r="F195" s="171">
        <v>840</v>
      </c>
      <c r="G195" s="170"/>
      <c r="H195" s="170">
        <v>1230</v>
      </c>
      <c r="I195" s="172">
        <v>1230</v>
      </c>
      <c r="J195" s="173" t="s">
        <v>645</v>
      </c>
      <c r="K195" s="174">
        <v>390</v>
      </c>
      <c r="L195" s="175">
        <v>0.46428571428571402</v>
      </c>
      <c r="M195" s="170" t="s">
        <v>557</v>
      </c>
      <c r="N195" s="176">
        <v>42649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0">
        <v>63</v>
      </c>
      <c r="B196" s="191">
        <v>42556</v>
      </c>
      <c r="C196" s="191"/>
      <c r="D196" s="192" t="s">
        <v>676</v>
      </c>
      <c r="E196" s="193" t="s">
        <v>587</v>
      </c>
      <c r="F196" s="193">
        <v>395</v>
      </c>
      <c r="G196" s="194"/>
      <c r="H196" s="194">
        <f>(468.5+342.5)/2</f>
        <v>405.5</v>
      </c>
      <c r="I196" s="194">
        <v>510</v>
      </c>
      <c r="J196" s="195" t="s">
        <v>677</v>
      </c>
      <c r="K196" s="196">
        <f t="shared" ref="K196:K202" si="130">H196-F196</f>
        <v>10.5</v>
      </c>
      <c r="L196" s="197">
        <f t="shared" ref="L196:L202" si="131">K196/F196</f>
        <v>2.6582278481012658E-2</v>
      </c>
      <c r="M196" s="193" t="s">
        <v>678</v>
      </c>
      <c r="N196" s="191">
        <v>43606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7">
        <v>64</v>
      </c>
      <c r="B197" s="178">
        <v>42584</v>
      </c>
      <c r="C197" s="178"/>
      <c r="D197" s="179" t="s">
        <v>679</v>
      </c>
      <c r="E197" s="180" t="s">
        <v>559</v>
      </c>
      <c r="F197" s="181">
        <f>169.5-12.8</f>
        <v>156.69999999999999</v>
      </c>
      <c r="G197" s="181"/>
      <c r="H197" s="182">
        <v>77</v>
      </c>
      <c r="I197" s="182" t="s">
        <v>680</v>
      </c>
      <c r="J197" s="183" t="s">
        <v>681</v>
      </c>
      <c r="K197" s="184">
        <f t="shared" si="130"/>
        <v>-79.699999999999989</v>
      </c>
      <c r="L197" s="185">
        <f t="shared" si="131"/>
        <v>-0.50861518825781749</v>
      </c>
      <c r="M197" s="181" t="s">
        <v>569</v>
      </c>
      <c r="N197" s="178">
        <v>43522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7">
        <v>65</v>
      </c>
      <c r="B198" s="178">
        <v>42586</v>
      </c>
      <c r="C198" s="178"/>
      <c r="D198" s="179" t="s">
        <v>682</v>
      </c>
      <c r="E198" s="180" t="s">
        <v>587</v>
      </c>
      <c r="F198" s="181">
        <v>400</v>
      </c>
      <c r="G198" s="181"/>
      <c r="H198" s="182">
        <v>305</v>
      </c>
      <c r="I198" s="182">
        <v>475</v>
      </c>
      <c r="J198" s="183" t="s">
        <v>683</v>
      </c>
      <c r="K198" s="184">
        <f t="shared" si="130"/>
        <v>-95</v>
      </c>
      <c r="L198" s="185">
        <f t="shared" si="131"/>
        <v>-0.23749999999999999</v>
      </c>
      <c r="M198" s="181" t="s">
        <v>569</v>
      </c>
      <c r="N198" s="178">
        <v>43606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67">
        <v>66</v>
      </c>
      <c r="B199" s="168">
        <v>42593</v>
      </c>
      <c r="C199" s="168"/>
      <c r="D199" s="169" t="s">
        <v>684</v>
      </c>
      <c r="E199" s="170" t="s">
        <v>587</v>
      </c>
      <c r="F199" s="171">
        <v>86.5</v>
      </c>
      <c r="G199" s="170"/>
      <c r="H199" s="170">
        <v>130</v>
      </c>
      <c r="I199" s="172">
        <v>130</v>
      </c>
      <c r="J199" s="173" t="s">
        <v>685</v>
      </c>
      <c r="K199" s="174">
        <f t="shared" si="130"/>
        <v>43.5</v>
      </c>
      <c r="L199" s="175">
        <f t="shared" si="131"/>
        <v>0.50289017341040465</v>
      </c>
      <c r="M199" s="170" t="s">
        <v>557</v>
      </c>
      <c r="N199" s="176">
        <v>43091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7">
        <v>67</v>
      </c>
      <c r="B200" s="178">
        <v>42600</v>
      </c>
      <c r="C200" s="178"/>
      <c r="D200" s="179" t="s">
        <v>109</v>
      </c>
      <c r="E200" s="180" t="s">
        <v>587</v>
      </c>
      <c r="F200" s="181">
        <v>133.5</v>
      </c>
      <c r="G200" s="181"/>
      <c r="H200" s="182">
        <v>126.5</v>
      </c>
      <c r="I200" s="182">
        <v>178</v>
      </c>
      <c r="J200" s="183" t="s">
        <v>686</v>
      </c>
      <c r="K200" s="184">
        <f t="shared" si="130"/>
        <v>-7</v>
      </c>
      <c r="L200" s="185">
        <f t="shared" si="131"/>
        <v>-5.2434456928838954E-2</v>
      </c>
      <c r="M200" s="181" t="s">
        <v>569</v>
      </c>
      <c r="N200" s="178">
        <v>42615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67">
        <v>68</v>
      </c>
      <c r="B201" s="168">
        <v>42613</v>
      </c>
      <c r="C201" s="168"/>
      <c r="D201" s="169" t="s">
        <v>687</v>
      </c>
      <c r="E201" s="170" t="s">
        <v>587</v>
      </c>
      <c r="F201" s="171">
        <v>560</v>
      </c>
      <c r="G201" s="170"/>
      <c r="H201" s="170">
        <v>725</v>
      </c>
      <c r="I201" s="172">
        <v>725</v>
      </c>
      <c r="J201" s="173" t="s">
        <v>589</v>
      </c>
      <c r="K201" s="174">
        <f t="shared" si="130"/>
        <v>165</v>
      </c>
      <c r="L201" s="175">
        <f t="shared" si="131"/>
        <v>0.29464285714285715</v>
      </c>
      <c r="M201" s="170" t="s">
        <v>557</v>
      </c>
      <c r="N201" s="176">
        <v>42456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67">
        <v>69</v>
      </c>
      <c r="B202" s="168">
        <v>42614</v>
      </c>
      <c r="C202" s="168"/>
      <c r="D202" s="169" t="s">
        <v>688</v>
      </c>
      <c r="E202" s="170" t="s">
        <v>587</v>
      </c>
      <c r="F202" s="171">
        <v>160.5</v>
      </c>
      <c r="G202" s="170"/>
      <c r="H202" s="170">
        <v>210</v>
      </c>
      <c r="I202" s="172">
        <v>210</v>
      </c>
      <c r="J202" s="173" t="s">
        <v>589</v>
      </c>
      <c r="K202" s="174">
        <f t="shared" si="130"/>
        <v>49.5</v>
      </c>
      <c r="L202" s="175">
        <f t="shared" si="131"/>
        <v>0.30841121495327101</v>
      </c>
      <c r="M202" s="170" t="s">
        <v>557</v>
      </c>
      <c r="N202" s="176">
        <v>42871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67">
        <v>70</v>
      </c>
      <c r="B203" s="168">
        <v>42646</v>
      </c>
      <c r="C203" s="168"/>
      <c r="D203" s="169" t="s">
        <v>386</v>
      </c>
      <c r="E203" s="170" t="s">
        <v>587</v>
      </c>
      <c r="F203" s="171">
        <v>430</v>
      </c>
      <c r="G203" s="170"/>
      <c r="H203" s="170">
        <v>596</v>
      </c>
      <c r="I203" s="172">
        <v>575</v>
      </c>
      <c r="J203" s="173" t="s">
        <v>689</v>
      </c>
      <c r="K203" s="174">
        <v>166</v>
      </c>
      <c r="L203" s="175">
        <v>0.38604651162790699</v>
      </c>
      <c r="M203" s="170" t="s">
        <v>557</v>
      </c>
      <c r="N203" s="176">
        <v>42769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67">
        <v>71</v>
      </c>
      <c r="B204" s="168">
        <v>42657</v>
      </c>
      <c r="C204" s="168"/>
      <c r="D204" s="169" t="s">
        <v>690</v>
      </c>
      <c r="E204" s="170" t="s">
        <v>587</v>
      </c>
      <c r="F204" s="171">
        <v>280</v>
      </c>
      <c r="G204" s="170"/>
      <c r="H204" s="170">
        <v>345</v>
      </c>
      <c r="I204" s="172">
        <v>345</v>
      </c>
      <c r="J204" s="173" t="s">
        <v>589</v>
      </c>
      <c r="K204" s="174">
        <f t="shared" ref="K204:K209" si="132">H204-F204</f>
        <v>65</v>
      </c>
      <c r="L204" s="175">
        <f>K204/F204</f>
        <v>0.23214285714285715</v>
      </c>
      <c r="M204" s="170" t="s">
        <v>557</v>
      </c>
      <c r="N204" s="176">
        <v>42814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7">
        <v>72</v>
      </c>
      <c r="B205" s="168">
        <v>42657</v>
      </c>
      <c r="C205" s="168"/>
      <c r="D205" s="169" t="s">
        <v>691</v>
      </c>
      <c r="E205" s="170" t="s">
        <v>587</v>
      </c>
      <c r="F205" s="171">
        <v>245</v>
      </c>
      <c r="G205" s="170"/>
      <c r="H205" s="170">
        <v>325.5</v>
      </c>
      <c r="I205" s="172">
        <v>330</v>
      </c>
      <c r="J205" s="173" t="s">
        <v>692</v>
      </c>
      <c r="K205" s="174">
        <f t="shared" si="132"/>
        <v>80.5</v>
      </c>
      <c r="L205" s="175">
        <f>K205/F205</f>
        <v>0.32857142857142857</v>
      </c>
      <c r="M205" s="170" t="s">
        <v>557</v>
      </c>
      <c r="N205" s="176">
        <v>42769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67">
        <v>73</v>
      </c>
      <c r="B206" s="168">
        <v>42660</v>
      </c>
      <c r="C206" s="168"/>
      <c r="D206" s="169" t="s">
        <v>339</v>
      </c>
      <c r="E206" s="170" t="s">
        <v>587</v>
      </c>
      <c r="F206" s="171">
        <v>125</v>
      </c>
      <c r="G206" s="170"/>
      <c r="H206" s="170">
        <v>160</v>
      </c>
      <c r="I206" s="172">
        <v>160</v>
      </c>
      <c r="J206" s="173" t="s">
        <v>645</v>
      </c>
      <c r="K206" s="174">
        <f t="shared" si="132"/>
        <v>35</v>
      </c>
      <c r="L206" s="175">
        <v>0.28000000000000003</v>
      </c>
      <c r="M206" s="170" t="s">
        <v>557</v>
      </c>
      <c r="N206" s="176">
        <v>42803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67">
        <v>74</v>
      </c>
      <c r="B207" s="168">
        <v>42660</v>
      </c>
      <c r="C207" s="168"/>
      <c r="D207" s="169" t="s">
        <v>446</v>
      </c>
      <c r="E207" s="170" t="s">
        <v>587</v>
      </c>
      <c r="F207" s="171">
        <v>114</v>
      </c>
      <c r="G207" s="170"/>
      <c r="H207" s="170">
        <v>145</v>
      </c>
      <c r="I207" s="172">
        <v>145</v>
      </c>
      <c r="J207" s="173" t="s">
        <v>645</v>
      </c>
      <c r="K207" s="174">
        <f t="shared" si="132"/>
        <v>31</v>
      </c>
      <c r="L207" s="175">
        <f>K207/F207</f>
        <v>0.27192982456140352</v>
      </c>
      <c r="M207" s="170" t="s">
        <v>557</v>
      </c>
      <c r="N207" s="176">
        <v>42859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67">
        <v>75</v>
      </c>
      <c r="B208" s="168">
        <v>42660</v>
      </c>
      <c r="C208" s="168"/>
      <c r="D208" s="169" t="s">
        <v>693</v>
      </c>
      <c r="E208" s="170" t="s">
        <v>587</v>
      </c>
      <c r="F208" s="171">
        <v>212</v>
      </c>
      <c r="G208" s="170"/>
      <c r="H208" s="170">
        <v>280</v>
      </c>
      <c r="I208" s="172">
        <v>276</v>
      </c>
      <c r="J208" s="173" t="s">
        <v>694</v>
      </c>
      <c r="K208" s="174">
        <f t="shared" si="132"/>
        <v>68</v>
      </c>
      <c r="L208" s="175">
        <f>K208/F208</f>
        <v>0.32075471698113206</v>
      </c>
      <c r="M208" s="170" t="s">
        <v>557</v>
      </c>
      <c r="N208" s="176">
        <v>42858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67">
        <v>76</v>
      </c>
      <c r="B209" s="168">
        <v>42678</v>
      </c>
      <c r="C209" s="168"/>
      <c r="D209" s="169" t="s">
        <v>436</v>
      </c>
      <c r="E209" s="170" t="s">
        <v>587</v>
      </c>
      <c r="F209" s="171">
        <v>155</v>
      </c>
      <c r="G209" s="170"/>
      <c r="H209" s="170">
        <v>210</v>
      </c>
      <c r="I209" s="172">
        <v>210</v>
      </c>
      <c r="J209" s="173" t="s">
        <v>695</v>
      </c>
      <c r="K209" s="174">
        <f t="shared" si="132"/>
        <v>55</v>
      </c>
      <c r="L209" s="175">
        <f>K209/F209</f>
        <v>0.35483870967741937</v>
      </c>
      <c r="M209" s="170" t="s">
        <v>557</v>
      </c>
      <c r="N209" s="176">
        <v>42944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7">
        <v>77</v>
      </c>
      <c r="B210" s="178">
        <v>42710</v>
      </c>
      <c r="C210" s="178"/>
      <c r="D210" s="179" t="s">
        <v>696</v>
      </c>
      <c r="E210" s="180" t="s">
        <v>587</v>
      </c>
      <c r="F210" s="181">
        <v>150.5</v>
      </c>
      <c r="G210" s="181"/>
      <c r="H210" s="182">
        <v>72.5</v>
      </c>
      <c r="I210" s="182">
        <v>174</v>
      </c>
      <c r="J210" s="183" t="s">
        <v>697</v>
      </c>
      <c r="K210" s="184">
        <v>-78</v>
      </c>
      <c r="L210" s="185">
        <v>-0.51827242524916906</v>
      </c>
      <c r="M210" s="181" t="s">
        <v>569</v>
      </c>
      <c r="N210" s="178">
        <v>43333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67">
        <v>78</v>
      </c>
      <c r="B211" s="168">
        <v>42712</v>
      </c>
      <c r="C211" s="168"/>
      <c r="D211" s="169" t="s">
        <v>698</v>
      </c>
      <c r="E211" s="170" t="s">
        <v>587</v>
      </c>
      <c r="F211" s="171">
        <v>380</v>
      </c>
      <c r="G211" s="170"/>
      <c r="H211" s="170">
        <v>478</v>
      </c>
      <c r="I211" s="172">
        <v>468</v>
      </c>
      <c r="J211" s="173" t="s">
        <v>645</v>
      </c>
      <c r="K211" s="174">
        <f>H211-F211</f>
        <v>98</v>
      </c>
      <c r="L211" s="175">
        <f>K211/F211</f>
        <v>0.25789473684210529</v>
      </c>
      <c r="M211" s="170" t="s">
        <v>557</v>
      </c>
      <c r="N211" s="176">
        <v>43025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67">
        <v>79</v>
      </c>
      <c r="B212" s="168">
        <v>42734</v>
      </c>
      <c r="C212" s="168"/>
      <c r="D212" s="169" t="s">
        <v>108</v>
      </c>
      <c r="E212" s="170" t="s">
        <v>587</v>
      </c>
      <c r="F212" s="171">
        <v>305</v>
      </c>
      <c r="G212" s="170"/>
      <c r="H212" s="170">
        <v>375</v>
      </c>
      <c r="I212" s="172">
        <v>375</v>
      </c>
      <c r="J212" s="173" t="s">
        <v>645</v>
      </c>
      <c r="K212" s="174">
        <f>H212-F212</f>
        <v>70</v>
      </c>
      <c r="L212" s="175">
        <f>K212/F212</f>
        <v>0.22950819672131148</v>
      </c>
      <c r="M212" s="170" t="s">
        <v>557</v>
      </c>
      <c r="N212" s="176">
        <v>42768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67">
        <v>80</v>
      </c>
      <c r="B213" s="168">
        <v>42739</v>
      </c>
      <c r="C213" s="168"/>
      <c r="D213" s="169" t="s">
        <v>94</v>
      </c>
      <c r="E213" s="170" t="s">
        <v>587</v>
      </c>
      <c r="F213" s="171">
        <v>99.5</v>
      </c>
      <c r="G213" s="170"/>
      <c r="H213" s="170">
        <v>158</v>
      </c>
      <c r="I213" s="172">
        <v>158</v>
      </c>
      <c r="J213" s="173" t="s">
        <v>645</v>
      </c>
      <c r="K213" s="174">
        <f>H213-F213</f>
        <v>58.5</v>
      </c>
      <c r="L213" s="175">
        <f>K213/F213</f>
        <v>0.5879396984924623</v>
      </c>
      <c r="M213" s="170" t="s">
        <v>557</v>
      </c>
      <c r="N213" s="176">
        <v>42898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67">
        <v>81</v>
      </c>
      <c r="B214" s="168">
        <v>42739</v>
      </c>
      <c r="C214" s="168"/>
      <c r="D214" s="169" t="s">
        <v>94</v>
      </c>
      <c r="E214" s="170" t="s">
        <v>587</v>
      </c>
      <c r="F214" s="171">
        <v>99.5</v>
      </c>
      <c r="G214" s="170"/>
      <c r="H214" s="170">
        <v>158</v>
      </c>
      <c r="I214" s="172">
        <v>158</v>
      </c>
      <c r="J214" s="173" t="s">
        <v>645</v>
      </c>
      <c r="K214" s="174">
        <v>58.5</v>
      </c>
      <c r="L214" s="175">
        <v>0.58793969849246197</v>
      </c>
      <c r="M214" s="170" t="s">
        <v>557</v>
      </c>
      <c r="N214" s="176">
        <v>42898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67">
        <v>82</v>
      </c>
      <c r="B215" s="168">
        <v>42786</v>
      </c>
      <c r="C215" s="168"/>
      <c r="D215" s="169" t="s">
        <v>184</v>
      </c>
      <c r="E215" s="170" t="s">
        <v>587</v>
      </c>
      <c r="F215" s="171">
        <v>140.5</v>
      </c>
      <c r="G215" s="170"/>
      <c r="H215" s="170">
        <v>220</v>
      </c>
      <c r="I215" s="172">
        <v>220</v>
      </c>
      <c r="J215" s="173" t="s">
        <v>645</v>
      </c>
      <c r="K215" s="174">
        <f>H215-F215</f>
        <v>79.5</v>
      </c>
      <c r="L215" s="175">
        <f>K215/F215</f>
        <v>0.5658362989323843</v>
      </c>
      <c r="M215" s="170" t="s">
        <v>557</v>
      </c>
      <c r="N215" s="176">
        <v>42864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67">
        <v>83</v>
      </c>
      <c r="B216" s="168">
        <v>42786</v>
      </c>
      <c r="C216" s="168"/>
      <c r="D216" s="169" t="s">
        <v>699</v>
      </c>
      <c r="E216" s="170" t="s">
        <v>587</v>
      </c>
      <c r="F216" s="171">
        <v>202.5</v>
      </c>
      <c r="G216" s="170"/>
      <c r="H216" s="170">
        <v>234</v>
      </c>
      <c r="I216" s="172">
        <v>234</v>
      </c>
      <c r="J216" s="173" t="s">
        <v>645</v>
      </c>
      <c r="K216" s="174">
        <v>31.5</v>
      </c>
      <c r="L216" s="175">
        <v>0.155555555555556</v>
      </c>
      <c r="M216" s="170" t="s">
        <v>557</v>
      </c>
      <c r="N216" s="176">
        <v>42836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67">
        <v>84</v>
      </c>
      <c r="B217" s="168">
        <v>42818</v>
      </c>
      <c r="C217" s="168"/>
      <c r="D217" s="169" t="s">
        <v>700</v>
      </c>
      <c r="E217" s="170" t="s">
        <v>587</v>
      </c>
      <c r="F217" s="171">
        <v>300.5</v>
      </c>
      <c r="G217" s="170"/>
      <c r="H217" s="170">
        <v>417.5</v>
      </c>
      <c r="I217" s="172">
        <v>420</v>
      </c>
      <c r="J217" s="173" t="s">
        <v>701</v>
      </c>
      <c r="K217" s="174">
        <f>H217-F217</f>
        <v>117</v>
      </c>
      <c r="L217" s="175">
        <f>K217/F217</f>
        <v>0.38935108153078202</v>
      </c>
      <c r="M217" s="170" t="s">
        <v>557</v>
      </c>
      <c r="N217" s="176">
        <v>43070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67">
        <v>85</v>
      </c>
      <c r="B218" s="168">
        <v>42818</v>
      </c>
      <c r="C218" s="168"/>
      <c r="D218" s="169" t="s">
        <v>675</v>
      </c>
      <c r="E218" s="170" t="s">
        <v>587</v>
      </c>
      <c r="F218" s="171">
        <v>850</v>
      </c>
      <c r="G218" s="170"/>
      <c r="H218" s="170">
        <v>1042.5</v>
      </c>
      <c r="I218" s="172">
        <v>1023</v>
      </c>
      <c r="J218" s="173" t="s">
        <v>702</v>
      </c>
      <c r="K218" s="174">
        <v>192.5</v>
      </c>
      <c r="L218" s="175">
        <v>0.22647058823529401</v>
      </c>
      <c r="M218" s="170" t="s">
        <v>557</v>
      </c>
      <c r="N218" s="176">
        <v>42830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67">
        <v>86</v>
      </c>
      <c r="B219" s="168">
        <v>42830</v>
      </c>
      <c r="C219" s="168"/>
      <c r="D219" s="169" t="s">
        <v>465</v>
      </c>
      <c r="E219" s="170" t="s">
        <v>587</v>
      </c>
      <c r="F219" s="171">
        <v>785</v>
      </c>
      <c r="G219" s="170"/>
      <c r="H219" s="170">
        <v>930</v>
      </c>
      <c r="I219" s="172">
        <v>920</v>
      </c>
      <c r="J219" s="173" t="s">
        <v>703</v>
      </c>
      <c r="K219" s="174">
        <f>H219-F219</f>
        <v>145</v>
      </c>
      <c r="L219" s="175">
        <f>K219/F219</f>
        <v>0.18471337579617833</v>
      </c>
      <c r="M219" s="170" t="s">
        <v>557</v>
      </c>
      <c r="N219" s="176">
        <v>42976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7">
        <v>87</v>
      </c>
      <c r="B220" s="178">
        <v>42831</v>
      </c>
      <c r="C220" s="178"/>
      <c r="D220" s="179" t="s">
        <v>704</v>
      </c>
      <c r="E220" s="180" t="s">
        <v>587</v>
      </c>
      <c r="F220" s="181">
        <v>40</v>
      </c>
      <c r="G220" s="181"/>
      <c r="H220" s="182">
        <v>13.1</v>
      </c>
      <c r="I220" s="182">
        <v>60</v>
      </c>
      <c r="J220" s="183" t="s">
        <v>705</v>
      </c>
      <c r="K220" s="184">
        <v>-26.9</v>
      </c>
      <c r="L220" s="185">
        <v>-0.67249999999999999</v>
      </c>
      <c r="M220" s="181" t="s">
        <v>569</v>
      </c>
      <c r="N220" s="178">
        <v>43138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67">
        <v>88</v>
      </c>
      <c r="B221" s="168">
        <v>42837</v>
      </c>
      <c r="C221" s="168"/>
      <c r="D221" s="169" t="s">
        <v>93</v>
      </c>
      <c r="E221" s="170" t="s">
        <v>587</v>
      </c>
      <c r="F221" s="171">
        <v>289.5</v>
      </c>
      <c r="G221" s="170"/>
      <c r="H221" s="170">
        <v>354</v>
      </c>
      <c r="I221" s="172">
        <v>360</v>
      </c>
      <c r="J221" s="173" t="s">
        <v>706</v>
      </c>
      <c r="K221" s="174">
        <f t="shared" ref="K221:K229" si="133">H221-F221</f>
        <v>64.5</v>
      </c>
      <c r="L221" s="175">
        <f t="shared" ref="L221:L229" si="134">K221/F221</f>
        <v>0.22279792746113988</v>
      </c>
      <c r="M221" s="170" t="s">
        <v>557</v>
      </c>
      <c r="N221" s="176">
        <v>43040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67">
        <v>89</v>
      </c>
      <c r="B222" s="168">
        <v>42845</v>
      </c>
      <c r="C222" s="168"/>
      <c r="D222" s="169" t="s">
        <v>411</v>
      </c>
      <c r="E222" s="170" t="s">
        <v>587</v>
      </c>
      <c r="F222" s="171">
        <v>700</v>
      </c>
      <c r="G222" s="170"/>
      <c r="H222" s="170">
        <v>840</v>
      </c>
      <c r="I222" s="172">
        <v>840</v>
      </c>
      <c r="J222" s="173" t="s">
        <v>707</v>
      </c>
      <c r="K222" s="174">
        <f t="shared" si="133"/>
        <v>140</v>
      </c>
      <c r="L222" s="175">
        <f t="shared" si="134"/>
        <v>0.2</v>
      </c>
      <c r="M222" s="170" t="s">
        <v>557</v>
      </c>
      <c r="N222" s="176">
        <v>42893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67">
        <v>90</v>
      </c>
      <c r="B223" s="168">
        <v>42887</v>
      </c>
      <c r="C223" s="168"/>
      <c r="D223" s="169" t="s">
        <v>708</v>
      </c>
      <c r="E223" s="170" t="s">
        <v>587</v>
      </c>
      <c r="F223" s="171">
        <v>130</v>
      </c>
      <c r="G223" s="170"/>
      <c r="H223" s="170">
        <v>144.25</v>
      </c>
      <c r="I223" s="172">
        <v>170</v>
      </c>
      <c r="J223" s="173" t="s">
        <v>709</v>
      </c>
      <c r="K223" s="174">
        <f t="shared" si="133"/>
        <v>14.25</v>
      </c>
      <c r="L223" s="175">
        <f t="shared" si="134"/>
        <v>0.10961538461538461</v>
      </c>
      <c r="M223" s="170" t="s">
        <v>557</v>
      </c>
      <c r="N223" s="176">
        <v>43675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67">
        <v>91</v>
      </c>
      <c r="B224" s="168">
        <v>42901</v>
      </c>
      <c r="C224" s="168"/>
      <c r="D224" s="169" t="s">
        <v>710</v>
      </c>
      <c r="E224" s="170" t="s">
        <v>587</v>
      </c>
      <c r="F224" s="171">
        <v>214.5</v>
      </c>
      <c r="G224" s="170"/>
      <c r="H224" s="170">
        <v>262</v>
      </c>
      <c r="I224" s="172">
        <v>262</v>
      </c>
      <c r="J224" s="173" t="s">
        <v>711</v>
      </c>
      <c r="K224" s="174">
        <f t="shared" si="133"/>
        <v>47.5</v>
      </c>
      <c r="L224" s="175">
        <f t="shared" si="134"/>
        <v>0.22144522144522144</v>
      </c>
      <c r="M224" s="170" t="s">
        <v>557</v>
      </c>
      <c r="N224" s="176">
        <v>42977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8">
        <v>92</v>
      </c>
      <c r="B225" s="199">
        <v>42933</v>
      </c>
      <c r="C225" s="199"/>
      <c r="D225" s="200" t="s">
        <v>712</v>
      </c>
      <c r="E225" s="201" t="s">
        <v>587</v>
      </c>
      <c r="F225" s="202">
        <v>370</v>
      </c>
      <c r="G225" s="201"/>
      <c r="H225" s="201">
        <v>447.5</v>
      </c>
      <c r="I225" s="203">
        <v>450</v>
      </c>
      <c r="J225" s="204" t="s">
        <v>645</v>
      </c>
      <c r="K225" s="174">
        <f t="shared" si="133"/>
        <v>77.5</v>
      </c>
      <c r="L225" s="205">
        <f t="shared" si="134"/>
        <v>0.20945945945945946</v>
      </c>
      <c r="M225" s="201" t="s">
        <v>557</v>
      </c>
      <c r="N225" s="206">
        <v>43035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8">
        <v>93</v>
      </c>
      <c r="B226" s="199">
        <v>42943</v>
      </c>
      <c r="C226" s="199"/>
      <c r="D226" s="200" t="s">
        <v>182</v>
      </c>
      <c r="E226" s="201" t="s">
        <v>587</v>
      </c>
      <c r="F226" s="202">
        <v>657.5</v>
      </c>
      <c r="G226" s="201"/>
      <c r="H226" s="201">
        <v>825</v>
      </c>
      <c r="I226" s="203">
        <v>820</v>
      </c>
      <c r="J226" s="204" t="s">
        <v>645</v>
      </c>
      <c r="K226" s="174">
        <f t="shared" si="133"/>
        <v>167.5</v>
      </c>
      <c r="L226" s="205">
        <f t="shared" si="134"/>
        <v>0.25475285171102663</v>
      </c>
      <c r="M226" s="201" t="s">
        <v>557</v>
      </c>
      <c r="N226" s="206">
        <v>43090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67">
        <v>94</v>
      </c>
      <c r="B227" s="168">
        <v>42964</v>
      </c>
      <c r="C227" s="168"/>
      <c r="D227" s="169" t="s">
        <v>354</v>
      </c>
      <c r="E227" s="170" t="s">
        <v>587</v>
      </c>
      <c r="F227" s="171">
        <v>605</v>
      </c>
      <c r="G227" s="170"/>
      <c r="H227" s="170">
        <v>750</v>
      </c>
      <c r="I227" s="172">
        <v>750</v>
      </c>
      <c r="J227" s="173" t="s">
        <v>703</v>
      </c>
      <c r="K227" s="174">
        <f t="shared" si="133"/>
        <v>145</v>
      </c>
      <c r="L227" s="175">
        <f t="shared" si="134"/>
        <v>0.23966942148760331</v>
      </c>
      <c r="M227" s="170" t="s">
        <v>557</v>
      </c>
      <c r="N227" s="176">
        <v>43027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7">
        <v>95</v>
      </c>
      <c r="B228" s="178">
        <v>42979</v>
      </c>
      <c r="C228" s="178"/>
      <c r="D228" s="186" t="s">
        <v>713</v>
      </c>
      <c r="E228" s="181" t="s">
        <v>587</v>
      </c>
      <c r="F228" s="181">
        <v>255</v>
      </c>
      <c r="G228" s="182"/>
      <c r="H228" s="182">
        <v>217.25</v>
      </c>
      <c r="I228" s="182">
        <v>320</v>
      </c>
      <c r="J228" s="183" t="s">
        <v>714</v>
      </c>
      <c r="K228" s="184">
        <f t="shared" si="133"/>
        <v>-37.75</v>
      </c>
      <c r="L228" s="187">
        <f t="shared" si="134"/>
        <v>-0.14803921568627451</v>
      </c>
      <c r="M228" s="181" t="s">
        <v>569</v>
      </c>
      <c r="N228" s="178">
        <v>43661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67">
        <v>96</v>
      </c>
      <c r="B229" s="168">
        <v>42997</v>
      </c>
      <c r="C229" s="168"/>
      <c r="D229" s="169" t="s">
        <v>715</v>
      </c>
      <c r="E229" s="170" t="s">
        <v>587</v>
      </c>
      <c r="F229" s="171">
        <v>215</v>
      </c>
      <c r="G229" s="170"/>
      <c r="H229" s="170">
        <v>258</v>
      </c>
      <c r="I229" s="172">
        <v>258</v>
      </c>
      <c r="J229" s="173" t="s">
        <v>645</v>
      </c>
      <c r="K229" s="174">
        <f t="shared" si="133"/>
        <v>43</v>
      </c>
      <c r="L229" s="175">
        <f t="shared" si="134"/>
        <v>0.2</v>
      </c>
      <c r="M229" s="170" t="s">
        <v>557</v>
      </c>
      <c r="N229" s="176">
        <v>43040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67">
        <v>97</v>
      </c>
      <c r="B230" s="168">
        <v>42997</v>
      </c>
      <c r="C230" s="168"/>
      <c r="D230" s="169" t="s">
        <v>715</v>
      </c>
      <c r="E230" s="170" t="s">
        <v>587</v>
      </c>
      <c r="F230" s="171">
        <v>215</v>
      </c>
      <c r="G230" s="170"/>
      <c r="H230" s="170">
        <v>258</v>
      </c>
      <c r="I230" s="172">
        <v>258</v>
      </c>
      <c r="J230" s="204" t="s">
        <v>645</v>
      </c>
      <c r="K230" s="174">
        <v>43</v>
      </c>
      <c r="L230" s="175">
        <v>0.2</v>
      </c>
      <c r="M230" s="170" t="s">
        <v>557</v>
      </c>
      <c r="N230" s="176">
        <v>43040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8">
        <v>98</v>
      </c>
      <c r="B231" s="199">
        <v>42998</v>
      </c>
      <c r="C231" s="199"/>
      <c r="D231" s="200" t="s">
        <v>716</v>
      </c>
      <c r="E231" s="201" t="s">
        <v>587</v>
      </c>
      <c r="F231" s="171">
        <v>75</v>
      </c>
      <c r="G231" s="201"/>
      <c r="H231" s="201">
        <v>90</v>
      </c>
      <c r="I231" s="203">
        <v>90</v>
      </c>
      <c r="J231" s="173" t="s">
        <v>717</v>
      </c>
      <c r="K231" s="174">
        <f t="shared" ref="K231:K236" si="135">H231-F231</f>
        <v>15</v>
      </c>
      <c r="L231" s="175">
        <f t="shared" ref="L231:L236" si="136">K231/F231</f>
        <v>0.2</v>
      </c>
      <c r="M231" s="170" t="s">
        <v>557</v>
      </c>
      <c r="N231" s="176">
        <v>43019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8">
        <v>99</v>
      </c>
      <c r="B232" s="199">
        <v>43011</v>
      </c>
      <c r="C232" s="199"/>
      <c r="D232" s="200" t="s">
        <v>571</v>
      </c>
      <c r="E232" s="201" t="s">
        <v>587</v>
      </c>
      <c r="F232" s="202">
        <v>315</v>
      </c>
      <c r="G232" s="201"/>
      <c r="H232" s="201">
        <v>392</v>
      </c>
      <c r="I232" s="203">
        <v>384</v>
      </c>
      <c r="J232" s="204" t="s">
        <v>718</v>
      </c>
      <c r="K232" s="174">
        <f t="shared" si="135"/>
        <v>77</v>
      </c>
      <c r="L232" s="205">
        <f t="shared" si="136"/>
        <v>0.24444444444444444</v>
      </c>
      <c r="M232" s="201" t="s">
        <v>557</v>
      </c>
      <c r="N232" s="206">
        <v>43017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8">
        <v>100</v>
      </c>
      <c r="B233" s="199">
        <v>43013</v>
      </c>
      <c r="C233" s="199"/>
      <c r="D233" s="200" t="s">
        <v>441</v>
      </c>
      <c r="E233" s="201" t="s">
        <v>587</v>
      </c>
      <c r="F233" s="202">
        <v>145</v>
      </c>
      <c r="G233" s="201"/>
      <c r="H233" s="201">
        <v>179</v>
      </c>
      <c r="I233" s="203">
        <v>180</v>
      </c>
      <c r="J233" s="204" t="s">
        <v>719</v>
      </c>
      <c r="K233" s="174">
        <f t="shared" si="135"/>
        <v>34</v>
      </c>
      <c r="L233" s="205">
        <f t="shared" si="136"/>
        <v>0.23448275862068965</v>
      </c>
      <c r="M233" s="201" t="s">
        <v>557</v>
      </c>
      <c r="N233" s="206">
        <v>43025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8">
        <v>101</v>
      </c>
      <c r="B234" s="199">
        <v>43014</v>
      </c>
      <c r="C234" s="199"/>
      <c r="D234" s="200" t="s">
        <v>329</v>
      </c>
      <c r="E234" s="201" t="s">
        <v>587</v>
      </c>
      <c r="F234" s="202">
        <v>256</v>
      </c>
      <c r="G234" s="201"/>
      <c r="H234" s="201">
        <v>323</v>
      </c>
      <c r="I234" s="203">
        <v>320</v>
      </c>
      <c r="J234" s="204" t="s">
        <v>645</v>
      </c>
      <c r="K234" s="174">
        <f t="shared" si="135"/>
        <v>67</v>
      </c>
      <c r="L234" s="205">
        <f t="shared" si="136"/>
        <v>0.26171875</v>
      </c>
      <c r="M234" s="201" t="s">
        <v>557</v>
      </c>
      <c r="N234" s="206">
        <v>43067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8">
        <v>102</v>
      </c>
      <c r="B235" s="199">
        <v>43017</v>
      </c>
      <c r="C235" s="199"/>
      <c r="D235" s="200" t="s">
        <v>344</v>
      </c>
      <c r="E235" s="201" t="s">
        <v>587</v>
      </c>
      <c r="F235" s="202">
        <v>137.5</v>
      </c>
      <c r="G235" s="201"/>
      <c r="H235" s="201">
        <v>184</v>
      </c>
      <c r="I235" s="203">
        <v>183</v>
      </c>
      <c r="J235" s="204" t="s">
        <v>720</v>
      </c>
      <c r="K235" s="174">
        <f t="shared" si="135"/>
        <v>46.5</v>
      </c>
      <c r="L235" s="205">
        <f t="shared" si="136"/>
        <v>0.33818181818181819</v>
      </c>
      <c r="M235" s="201" t="s">
        <v>557</v>
      </c>
      <c r="N235" s="206">
        <v>43108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8">
        <v>103</v>
      </c>
      <c r="B236" s="199">
        <v>43018</v>
      </c>
      <c r="C236" s="199"/>
      <c r="D236" s="200" t="s">
        <v>721</v>
      </c>
      <c r="E236" s="201" t="s">
        <v>587</v>
      </c>
      <c r="F236" s="202">
        <v>125.5</v>
      </c>
      <c r="G236" s="201"/>
      <c r="H236" s="201">
        <v>158</v>
      </c>
      <c r="I236" s="203">
        <v>155</v>
      </c>
      <c r="J236" s="204" t="s">
        <v>722</v>
      </c>
      <c r="K236" s="174">
        <f t="shared" si="135"/>
        <v>32.5</v>
      </c>
      <c r="L236" s="205">
        <f t="shared" si="136"/>
        <v>0.25896414342629481</v>
      </c>
      <c r="M236" s="201" t="s">
        <v>557</v>
      </c>
      <c r="N236" s="206">
        <v>43067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8">
        <v>104</v>
      </c>
      <c r="B237" s="199">
        <v>43018</v>
      </c>
      <c r="C237" s="199"/>
      <c r="D237" s="200" t="s">
        <v>723</v>
      </c>
      <c r="E237" s="201" t="s">
        <v>587</v>
      </c>
      <c r="F237" s="202">
        <v>895</v>
      </c>
      <c r="G237" s="201"/>
      <c r="H237" s="201">
        <v>1122.5</v>
      </c>
      <c r="I237" s="203">
        <v>1078</v>
      </c>
      <c r="J237" s="204" t="s">
        <v>724</v>
      </c>
      <c r="K237" s="174">
        <v>227.5</v>
      </c>
      <c r="L237" s="205">
        <v>0.25418994413407803</v>
      </c>
      <c r="M237" s="201" t="s">
        <v>557</v>
      </c>
      <c r="N237" s="206">
        <v>43117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8">
        <v>105</v>
      </c>
      <c r="B238" s="199">
        <v>43020</v>
      </c>
      <c r="C238" s="199"/>
      <c r="D238" s="200" t="s">
        <v>338</v>
      </c>
      <c r="E238" s="201" t="s">
        <v>587</v>
      </c>
      <c r="F238" s="202">
        <v>525</v>
      </c>
      <c r="G238" s="201"/>
      <c r="H238" s="201">
        <v>629</v>
      </c>
      <c r="I238" s="203">
        <v>629</v>
      </c>
      <c r="J238" s="204" t="s">
        <v>645</v>
      </c>
      <c r="K238" s="174">
        <v>104</v>
      </c>
      <c r="L238" s="205">
        <v>0.19809523809523799</v>
      </c>
      <c r="M238" s="201" t="s">
        <v>557</v>
      </c>
      <c r="N238" s="206">
        <v>43119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8">
        <v>106</v>
      </c>
      <c r="B239" s="199">
        <v>43046</v>
      </c>
      <c r="C239" s="199"/>
      <c r="D239" s="200" t="s">
        <v>377</v>
      </c>
      <c r="E239" s="201" t="s">
        <v>587</v>
      </c>
      <c r="F239" s="202">
        <v>740</v>
      </c>
      <c r="G239" s="201"/>
      <c r="H239" s="201">
        <v>892.5</v>
      </c>
      <c r="I239" s="203">
        <v>900</v>
      </c>
      <c r="J239" s="204" t="s">
        <v>725</v>
      </c>
      <c r="K239" s="174">
        <f>H239-F239</f>
        <v>152.5</v>
      </c>
      <c r="L239" s="205">
        <f>K239/F239</f>
        <v>0.20608108108108109</v>
      </c>
      <c r="M239" s="201" t="s">
        <v>557</v>
      </c>
      <c r="N239" s="206">
        <v>43052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67">
        <v>107</v>
      </c>
      <c r="B240" s="168">
        <v>43073</v>
      </c>
      <c r="C240" s="168"/>
      <c r="D240" s="169" t="s">
        <v>726</v>
      </c>
      <c r="E240" s="170" t="s">
        <v>587</v>
      </c>
      <c r="F240" s="171">
        <v>118.5</v>
      </c>
      <c r="G240" s="170"/>
      <c r="H240" s="170">
        <v>143.5</v>
      </c>
      <c r="I240" s="172">
        <v>145</v>
      </c>
      <c r="J240" s="173" t="s">
        <v>578</v>
      </c>
      <c r="K240" s="174">
        <f>H240-F240</f>
        <v>25</v>
      </c>
      <c r="L240" s="175">
        <f>K240/F240</f>
        <v>0.2109704641350211</v>
      </c>
      <c r="M240" s="170" t="s">
        <v>557</v>
      </c>
      <c r="N240" s="176">
        <v>43097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7">
        <v>108</v>
      </c>
      <c r="B241" s="178">
        <v>43090</v>
      </c>
      <c r="C241" s="178"/>
      <c r="D241" s="179" t="s">
        <v>416</v>
      </c>
      <c r="E241" s="180" t="s">
        <v>587</v>
      </c>
      <c r="F241" s="181">
        <v>715</v>
      </c>
      <c r="G241" s="181"/>
      <c r="H241" s="182">
        <v>500</v>
      </c>
      <c r="I241" s="182">
        <v>872</v>
      </c>
      <c r="J241" s="183" t="s">
        <v>727</v>
      </c>
      <c r="K241" s="184">
        <f>H241-F241</f>
        <v>-215</v>
      </c>
      <c r="L241" s="185">
        <f>K241/F241</f>
        <v>-0.30069930069930068</v>
      </c>
      <c r="M241" s="181" t="s">
        <v>569</v>
      </c>
      <c r="N241" s="178">
        <v>43670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67">
        <v>109</v>
      </c>
      <c r="B242" s="168">
        <v>43098</v>
      </c>
      <c r="C242" s="168"/>
      <c r="D242" s="169" t="s">
        <v>571</v>
      </c>
      <c r="E242" s="170" t="s">
        <v>587</v>
      </c>
      <c r="F242" s="171">
        <v>435</v>
      </c>
      <c r="G242" s="170"/>
      <c r="H242" s="170">
        <v>542.5</v>
      </c>
      <c r="I242" s="172">
        <v>539</v>
      </c>
      <c r="J242" s="173" t="s">
        <v>645</v>
      </c>
      <c r="K242" s="174">
        <v>107.5</v>
      </c>
      <c r="L242" s="175">
        <v>0.247126436781609</v>
      </c>
      <c r="M242" s="170" t="s">
        <v>557</v>
      </c>
      <c r="N242" s="176">
        <v>43206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67">
        <v>110</v>
      </c>
      <c r="B243" s="168">
        <v>43098</v>
      </c>
      <c r="C243" s="168"/>
      <c r="D243" s="169" t="s">
        <v>529</v>
      </c>
      <c r="E243" s="170" t="s">
        <v>587</v>
      </c>
      <c r="F243" s="171">
        <v>885</v>
      </c>
      <c r="G243" s="170"/>
      <c r="H243" s="170">
        <v>1090</v>
      </c>
      <c r="I243" s="172">
        <v>1084</v>
      </c>
      <c r="J243" s="173" t="s">
        <v>645</v>
      </c>
      <c r="K243" s="174">
        <v>205</v>
      </c>
      <c r="L243" s="175">
        <v>0.23163841807909599</v>
      </c>
      <c r="M243" s="170" t="s">
        <v>557</v>
      </c>
      <c r="N243" s="176">
        <v>43213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7">
        <v>111</v>
      </c>
      <c r="B244" s="208">
        <v>43192</v>
      </c>
      <c r="C244" s="208"/>
      <c r="D244" s="186" t="s">
        <v>728</v>
      </c>
      <c r="E244" s="181" t="s">
        <v>587</v>
      </c>
      <c r="F244" s="209">
        <v>478.5</v>
      </c>
      <c r="G244" s="181"/>
      <c r="H244" s="181">
        <v>442</v>
      </c>
      <c r="I244" s="182">
        <v>613</v>
      </c>
      <c r="J244" s="183" t="s">
        <v>729</v>
      </c>
      <c r="K244" s="184">
        <f>H244-F244</f>
        <v>-36.5</v>
      </c>
      <c r="L244" s="185">
        <f>K244/F244</f>
        <v>-7.6280041797283177E-2</v>
      </c>
      <c r="M244" s="181" t="s">
        <v>569</v>
      </c>
      <c r="N244" s="178">
        <v>43762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7">
        <v>112</v>
      </c>
      <c r="B245" s="178">
        <v>43194</v>
      </c>
      <c r="C245" s="178"/>
      <c r="D245" s="179" t="s">
        <v>730</v>
      </c>
      <c r="E245" s="180" t="s">
        <v>587</v>
      </c>
      <c r="F245" s="181">
        <f>141.5-7.3</f>
        <v>134.19999999999999</v>
      </c>
      <c r="G245" s="181"/>
      <c r="H245" s="182">
        <v>77</v>
      </c>
      <c r="I245" s="182">
        <v>180</v>
      </c>
      <c r="J245" s="183" t="s">
        <v>731</v>
      </c>
      <c r="K245" s="184">
        <f>H245-F245</f>
        <v>-57.199999999999989</v>
      </c>
      <c r="L245" s="185">
        <f>K245/F245</f>
        <v>-0.42622950819672129</v>
      </c>
      <c r="M245" s="181" t="s">
        <v>569</v>
      </c>
      <c r="N245" s="178">
        <v>43522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7">
        <v>113</v>
      </c>
      <c r="B246" s="178">
        <v>43209</v>
      </c>
      <c r="C246" s="178"/>
      <c r="D246" s="179" t="s">
        <v>732</v>
      </c>
      <c r="E246" s="180" t="s">
        <v>587</v>
      </c>
      <c r="F246" s="181">
        <v>430</v>
      </c>
      <c r="G246" s="181"/>
      <c r="H246" s="182">
        <v>220</v>
      </c>
      <c r="I246" s="182">
        <v>537</v>
      </c>
      <c r="J246" s="183" t="s">
        <v>733</v>
      </c>
      <c r="K246" s="184">
        <f>H246-F246</f>
        <v>-210</v>
      </c>
      <c r="L246" s="185">
        <f>K246/F246</f>
        <v>-0.48837209302325579</v>
      </c>
      <c r="M246" s="181" t="s">
        <v>569</v>
      </c>
      <c r="N246" s="178">
        <v>43252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8">
        <v>114</v>
      </c>
      <c r="B247" s="199">
        <v>43220</v>
      </c>
      <c r="C247" s="199"/>
      <c r="D247" s="200" t="s">
        <v>378</v>
      </c>
      <c r="E247" s="201" t="s">
        <v>587</v>
      </c>
      <c r="F247" s="201">
        <v>153.5</v>
      </c>
      <c r="G247" s="201"/>
      <c r="H247" s="201">
        <v>196</v>
      </c>
      <c r="I247" s="203">
        <v>196</v>
      </c>
      <c r="J247" s="173" t="s">
        <v>734</v>
      </c>
      <c r="K247" s="174">
        <f>H247-F247</f>
        <v>42.5</v>
      </c>
      <c r="L247" s="175">
        <f>K247/F247</f>
        <v>0.27687296416938112</v>
      </c>
      <c r="M247" s="170" t="s">
        <v>557</v>
      </c>
      <c r="N247" s="176">
        <v>43605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7">
        <v>115</v>
      </c>
      <c r="B248" s="178">
        <v>43306</v>
      </c>
      <c r="C248" s="178"/>
      <c r="D248" s="179" t="s">
        <v>704</v>
      </c>
      <c r="E248" s="180" t="s">
        <v>587</v>
      </c>
      <c r="F248" s="181">
        <v>27.5</v>
      </c>
      <c r="G248" s="181"/>
      <c r="H248" s="182">
        <v>13.1</v>
      </c>
      <c r="I248" s="182">
        <v>60</v>
      </c>
      <c r="J248" s="183" t="s">
        <v>735</v>
      </c>
      <c r="K248" s="184">
        <v>-14.4</v>
      </c>
      <c r="L248" s="185">
        <v>-0.52363636363636401</v>
      </c>
      <c r="M248" s="181" t="s">
        <v>569</v>
      </c>
      <c r="N248" s="178">
        <v>43138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7">
        <v>116</v>
      </c>
      <c r="B249" s="208">
        <v>43318</v>
      </c>
      <c r="C249" s="208"/>
      <c r="D249" s="186" t="s">
        <v>736</v>
      </c>
      <c r="E249" s="181" t="s">
        <v>587</v>
      </c>
      <c r="F249" s="181">
        <v>148.5</v>
      </c>
      <c r="G249" s="181"/>
      <c r="H249" s="181">
        <v>102</v>
      </c>
      <c r="I249" s="182">
        <v>182</v>
      </c>
      <c r="J249" s="183" t="s">
        <v>737</v>
      </c>
      <c r="K249" s="184">
        <f>H249-F249</f>
        <v>-46.5</v>
      </c>
      <c r="L249" s="185">
        <f>K249/F249</f>
        <v>-0.31313131313131315</v>
      </c>
      <c r="M249" s="181" t="s">
        <v>569</v>
      </c>
      <c r="N249" s="178">
        <v>43661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67">
        <v>117</v>
      </c>
      <c r="B250" s="168">
        <v>43335</v>
      </c>
      <c r="C250" s="168"/>
      <c r="D250" s="169" t="s">
        <v>738</v>
      </c>
      <c r="E250" s="170" t="s">
        <v>587</v>
      </c>
      <c r="F250" s="201">
        <v>285</v>
      </c>
      <c r="G250" s="170"/>
      <c r="H250" s="170">
        <v>355</v>
      </c>
      <c r="I250" s="172">
        <v>364</v>
      </c>
      <c r="J250" s="173" t="s">
        <v>739</v>
      </c>
      <c r="K250" s="174">
        <v>70</v>
      </c>
      <c r="L250" s="175">
        <v>0.24561403508771901</v>
      </c>
      <c r="M250" s="170" t="s">
        <v>557</v>
      </c>
      <c r="N250" s="176">
        <v>43455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67">
        <v>118</v>
      </c>
      <c r="B251" s="168">
        <v>43341</v>
      </c>
      <c r="C251" s="168"/>
      <c r="D251" s="169" t="s">
        <v>366</v>
      </c>
      <c r="E251" s="170" t="s">
        <v>587</v>
      </c>
      <c r="F251" s="201">
        <v>525</v>
      </c>
      <c r="G251" s="170"/>
      <c r="H251" s="170">
        <v>585</v>
      </c>
      <c r="I251" s="172">
        <v>635</v>
      </c>
      <c r="J251" s="173" t="s">
        <v>740</v>
      </c>
      <c r="K251" s="174">
        <f t="shared" ref="K251:K268" si="137">H251-F251</f>
        <v>60</v>
      </c>
      <c r="L251" s="175">
        <f t="shared" ref="L251:L268" si="138">K251/F251</f>
        <v>0.11428571428571428</v>
      </c>
      <c r="M251" s="170" t="s">
        <v>557</v>
      </c>
      <c r="N251" s="176">
        <v>43662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67">
        <v>119</v>
      </c>
      <c r="B252" s="168">
        <v>43395</v>
      </c>
      <c r="C252" s="168"/>
      <c r="D252" s="169" t="s">
        <v>354</v>
      </c>
      <c r="E252" s="170" t="s">
        <v>587</v>
      </c>
      <c r="F252" s="201">
        <v>475</v>
      </c>
      <c r="G252" s="170"/>
      <c r="H252" s="170">
        <v>574</v>
      </c>
      <c r="I252" s="172">
        <v>570</v>
      </c>
      <c r="J252" s="173" t="s">
        <v>645</v>
      </c>
      <c r="K252" s="174">
        <f t="shared" si="137"/>
        <v>99</v>
      </c>
      <c r="L252" s="175">
        <f t="shared" si="138"/>
        <v>0.20842105263157895</v>
      </c>
      <c r="M252" s="170" t="s">
        <v>557</v>
      </c>
      <c r="N252" s="176">
        <v>43403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8">
        <v>120</v>
      </c>
      <c r="B253" s="199">
        <v>43397</v>
      </c>
      <c r="C253" s="199"/>
      <c r="D253" s="200" t="s">
        <v>373</v>
      </c>
      <c r="E253" s="201" t="s">
        <v>587</v>
      </c>
      <c r="F253" s="201">
        <v>707.5</v>
      </c>
      <c r="G253" s="201"/>
      <c r="H253" s="201">
        <v>872</v>
      </c>
      <c r="I253" s="203">
        <v>872</v>
      </c>
      <c r="J253" s="204" t="s">
        <v>645</v>
      </c>
      <c r="K253" s="174">
        <f t="shared" si="137"/>
        <v>164.5</v>
      </c>
      <c r="L253" s="205">
        <f t="shared" si="138"/>
        <v>0.23250883392226149</v>
      </c>
      <c r="M253" s="201" t="s">
        <v>557</v>
      </c>
      <c r="N253" s="206">
        <v>43482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8">
        <v>121</v>
      </c>
      <c r="B254" s="199">
        <v>43398</v>
      </c>
      <c r="C254" s="199"/>
      <c r="D254" s="200" t="s">
        <v>741</v>
      </c>
      <c r="E254" s="201" t="s">
        <v>587</v>
      </c>
      <c r="F254" s="201">
        <v>162</v>
      </c>
      <c r="G254" s="201"/>
      <c r="H254" s="201">
        <v>204</v>
      </c>
      <c r="I254" s="203">
        <v>209</v>
      </c>
      <c r="J254" s="204" t="s">
        <v>742</v>
      </c>
      <c r="K254" s="174">
        <f t="shared" si="137"/>
        <v>42</v>
      </c>
      <c r="L254" s="205">
        <f t="shared" si="138"/>
        <v>0.25925925925925924</v>
      </c>
      <c r="M254" s="201" t="s">
        <v>557</v>
      </c>
      <c r="N254" s="206">
        <v>43539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8">
        <v>122</v>
      </c>
      <c r="B255" s="199">
        <v>43399</v>
      </c>
      <c r="C255" s="199"/>
      <c r="D255" s="200" t="s">
        <v>458</v>
      </c>
      <c r="E255" s="201" t="s">
        <v>587</v>
      </c>
      <c r="F255" s="201">
        <v>240</v>
      </c>
      <c r="G255" s="201"/>
      <c r="H255" s="201">
        <v>297</v>
      </c>
      <c r="I255" s="203">
        <v>297</v>
      </c>
      <c r="J255" s="204" t="s">
        <v>645</v>
      </c>
      <c r="K255" s="210">
        <f t="shared" si="137"/>
        <v>57</v>
      </c>
      <c r="L255" s="205">
        <f t="shared" si="138"/>
        <v>0.23749999999999999</v>
      </c>
      <c r="M255" s="201" t="s">
        <v>557</v>
      </c>
      <c r="N255" s="206">
        <v>43417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67">
        <v>123</v>
      </c>
      <c r="B256" s="168">
        <v>43439</v>
      </c>
      <c r="C256" s="168"/>
      <c r="D256" s="169" t="s">
        <v>743</v>
      </c>
      <c r="E256" s="170" t="s">
        <v>587</v>
      </c>
      <c r="F256" s="170">
        <v>202.5</v>
      </c>
      <c r="G256" s="170"/>
      <c r="H256" s="170">
        <v>255</v>
      </c>
      <c r="I256" s="172">
        <v>252</v>
      </c>
      <c r="J256" s="173" t="s">
        <v>645</v>
      </c>
      <c r="K256" s="174">
        <f t="shared" si="137"/>
        <v>52.5</v>
      </c>
      <c r="L256" s="175">
        <f t="shared" si="138"/>
        <v>0.25925925925925924</v>
      </c>
      <c r="M256" s="170" t="s">
        <v>557</v>
      </c>
      <c r="N256" s="176">
        <v>43542</v>
      </c>
      <c r="O256" s="1"/>
      <c r="P256" s="1"/>
      <c r="Q256" s="1"/>
      <c r="R256" s="6" t="s">
        <v>744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8">
        <v>124</v>
      </c>
      <c r="B257" s="199">
        <v>43465</v>
      </c>
      <c r="C257" s="168"/>
      <c r="D257" s="200" t="s">
        <v>403</v>
      </c>
      <c r="E257" s="201" t="s">
        <v>587</v>
      </c>
      <c r="F257" s="201">
        <v>710</v>
      </c>
      <c r="G257" s="201"/>
      <c r="H257" s="201">
        <v>866</v>
      </c>
      <c r="I257" s="203">
        <v>866</v>
      </c>
      <c r="J257" s="204" t="s">
        <v>645</v>
      </c>
      <c r="K257" s="174">
        <f t="shared" si="137"/>
        <v>156</v>
      </c>
      <c r="L257" s="175">
        <f t="shared" si="138"/>
        <v>0.21971830985915494</v>
      </c>
      <c r="M257" s="170" t="s">
        <v>557</v>
      </c>
      <c r="N257" s="176">
        <v>43553</v>
      </c>
      <c r="O257" s="1"/>
      <c r="P257" s="1"/>
      <c r="Q257" s="1"/>
      <c r="R257" s="6" t="s">
        <v>744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98">
        <v>125</v>
      </c>
      <c r="B258" s="199">
        <v>43522</v>
      </c>
      <c r="C258" s="199"/>
      <c r="D258" s="200" t="s">
        <v>152</v>
      </c>
      <c r="E258" s="201" t="s">
        <v>587</v>
      </c>
      <c r="F258" s="201">
        <v>337.25</v>
      </c>
      <c r="G258" s="201"/>
      <c r="H258" s="201">
        <v>398.5</v>
      </c>
      <c r="I258" s="203">
        <v>411</v>
      </c>
      <c r="J258" s="173" t="s">
        <v>745</v>
      </c>
      <c r="K258" s="174">
        <f t="shared" si="137"/>
        <v>61.25</v>
      </c>
      <c r="L258" s="175">
        <f t="shared" si="138"/>
        <v>0.1816160118606375</v>
      </c>
      <c r="M258" s="170" t="s">
        <v>557</v>
      </c>
      <c r="N258" s="176">
        <v>43760</v>
      </c>
      <c r="O258" s="1"/>
      <c r="P258" s="1"/>
      <c r="Q258" s="1"/>
      <c r="R258" s="6" t="s">
        <v>744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1">
        <v>126</v>
      </c>
      <c r="B259" s="212">
        <v>43559</v>
      </c>
      <c r="C259" s="212"/>
      <c r="D259" s="213" t="s">
        <v>746</v>
      </c>
      <c r="E259" s="214" t="s">
        <v>587</v>
      </c>
      <c r="F259" s="214">
        <v>130</v>
      </c>
      <c r="G259" s="214"/>
      <c r="H259" s="214">
        <v>65</v>
      </c>
      <c r="I259" s="215">
        <v>158</v>
      </c>
      <c r="J259" s="183" t="s">
        <v>747</v>
      </c>
      <c r="K259" s="184">
        <f t="shared" si="137"/>
        <v>-65</v>
      </c>
      <c r="L259" s="185">
        <f t="shared" si="138"/>
        <v>-0.5</v>
      </c>
      <c r="M259" s="181" t="s">
        <v>569</v>
      </c>
      <c r="N259" s="178">
        <v>43726</v>
      </c>
      <c r="O259" s="1"/>
      <c r="P259" s="1"/>
      <c r="Q259" s="1"/>
      <c r="R259" s="6" t="s">
        <v>748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8">
        <v>127</v>
      </c>
      <c r="B260" s="199">
        <v>43017</v>
      </c>
      <c r="C260" s="199"/>
      <c r="D260" s="200" t="s">
        <v>184</v>
      </c>
      <c r="E260" s="201" t="s">
        <v>587</v>
      </c>
      <c r="F260" s="201">
        <v>141.5</v>
      </c>
      <c r="G260" s="201"/>
      <c r="H260" s="201">
        <v>183.5</v>
      </c>
      <c r="I260" s="203">
        <v>210</v>
      </c>
      <c r="J260" s="173" t="s">
        <v>742</v>
      </c>
      <c r="K260" s="174">
        <f t="shared" si="137"/>
        <v>42</v>
      </c>
      <c r="L260" s="175">
        <f t="shared" si="138"/>
        <v>0.29681978798586572</v>
      </c>
      <c r="M260" s="170" t="s">
        <v>557</v>
      </c>
      <c r="N260" s="176">
        <v>43042</v>
      </c>
      <c r="O260" s="1"/>
      <c r="P260" s="1"/>
      <c r="Q260" s="1"/>
      <c r="R260" s="6" t="s">
        <v>748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1">
        <v>128</v>
      </c>
      <c r="B261" s="212">
        <v>43074</v>
      </c>
      <c r="C261" s="212"/>
      <c r="D261" s="213" t="s">
        <v>749</v>
      </c>
      <c r="E261" s="214" t="s">
        <v>587</v>
      </c>
      <c r="F261" s="209">
        <v>172</v>
      </c>
      <c r="G261" s="214"/>
      <c r="H261" s="214">
        <v>155.25</v>
      </c>
      <c r="I261" s="215">
        <v>230</v>
      </c>
      <c r="J261" s="183" t="s">
        <v>750</v>
      </c>
      <c r="K261" s="184">
        <f t="shared" si="137"/>
        <v>-16.75</v>
      </c>
      <c r="L261" s="185">
        <f t="shared" si="138"/>
        <v>-9.7383720930232565E-2</v>
      </c>
      <c r="M261" s="181" t="s">
        <v>569</v>
      </c>
      <c r="N261" s="178">
        <v>43787</v>
      </c>
      <c r="O261" s="1"/>
      <c r="P261" s="1"/>
      <c r="Q261" s="1"/>
      <c r="R261" s="6" t="s">
        <v>748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98">
        <v>129</v>
      </c>
      <c r="B262" s="199">
        <v>43398</v>
      </c>
      <c r="C262" s="199"/>
      <c r="D262" s="200" t="s">
        <v>107</v>
      </c>
      <c r="E262" s="201" t="s">
        <v>587</v>
      </c>
      <c r="F262" s="201">
        <v>698.5</v>
      </c>
      <c r="G262" s="201"/>
      <c r="H262" s="201">
        <v>890</v>
      </c>
      <c r="I262" s="203">
        <v>890</v>
      </c>
      <c r="J262" s="173" t="s">
        <v>818</v>
      </c>
      <c r="K262" s="174">
        <f t="shared" si="137"/>
        <v>191.5</v>
      </c>
      <c r="L262" s="175">
        <f t="shared" si="138"/>
        <v>0.27415891195418757</v>
      </c>
      <c r="M262" s="170" t="s">
        <v>557</v>
      </c>
      <c r="N262" s="176">
        <v>44328</v>
      </c>
      <c r="O262" s="1"/>
      <c r="P262" s="1"/>
      <c r="Q262" s="1"/>
      <c r="R262" s="6" t="s">
        <v>744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8">
        <v>130</v>
      </c>
      <c r="B263" s="199">
        <v>42877</v>
      </c>
      <c r="C263" s="199"/>
      <c r="D263" s="200" t="s">
        <v>365</v>
      </c>
      <c r="E263" s="201" t="s">
        <v>587</v>
      </c>
      <c r="F263" s="201">
        <v>127.6</v>
      </c>
      <c r="G263" s="201"/>
      <c r="H263" s="201">
        <v>138</v>
      </c>
      <c r="I263" s="203">
        <v>190</v>
      </c>
      <c r="J263" s="173" t="s">
        <v>751</v>
      </c>
      <c r="K263" s="174">
        <f t="shared" si="137"/>
        <v>10.400000000000006</v>
      </c>
      <c r="L263" s="175">
        <f t="shared" si="138"/>
        <v>8.1504702194357417E-2</v>
      </c>
      <c r="M263" s="170" t="s">
        <v>557</v>
      </c>
      <c r="N263" s="176">
        <v>43774</v>
      </c>
      <c r="O263" s="1"/>
      <c r="P263" s="1"/>
      <c r="Q263" s="1"/>
      <c r="R263" s="6" t="s">
        <v>748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98">
        <v>131</v>
      </c>
      <c r="B264" s="199">
        <v>43158</v>
      </c>
      <c r="C264" s="199"/>
      <c r="D264" s="200" t="s">
        <v>752</v>
      </c>
      <c r="E264" s="201" t="s">
        <v>587</v>
      </c>
      <c r="F264" s="201">
        <v>317</v>
      </c>
      <c r="G264" s="201"/>
      <c r="H264" s="201">
        <v>382.5</v>
      </c>
      <c r="I264" s="203">
        <v>398</v>
      </c>
      <c r="J264" s="173" t="s">
        <v>753</v>
      </c>
      <c r="K264" s="174">
        <f t="shared" si="137"/>
        <v>65.5</v>
      </c>
      <c r="L264" s="175">
        <f t="shared" si="138"/>
        <v>0.20662460567823343</v>
      </c>
      <c r="M264" s="170" t="s">
        <v>557</v>
      </c>
      <c r="N264" s="176">
        <v>44238</v>
      </c>
      <c r="O264" s="1"/>
      <c r="P264" s="1"/>
      <c r="Q264" s="1"/>
      <c r="R264" s="6" t="s">
        <v>748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1">
        <v>132</v>
      </c>
      <c r="B265" s="212">
        <v>43164</v>
      </c>
      <c r="C265" s="212"/>
      <c r="D265" s="213" t="s">
        <v>144</v>
      </c>
      <c r="E265" s="214" t="s">
        <v>587</v>
      </c>
      <c r="F265" s="209">
        <f>510-14.4</f>
        <v>495.6</v>
      </c>
      <c r="G265" s="214"/>
      <c r="H265" s="214">
        <v>350</v>
      </c>
      <c r="I265" s="215">
        <v>672</v>
      </c>
      <c r="J265" s="183" t="s">
        <v>754</v>
      </c>
      <c r="K265" s="184">
        <f t="shared" si="137"/>
        <v>-145.60000000000002</v>
      </c>
      <c r="L265" s="185">
        <f t="shared" si="138"/>
        <v>-0.29378531073446329</v>
      </c>
      <c r="M265" s="181" t="s">
        <v>569</v>
      </c>
      <c r="N265" s="178">
        <v>43887</v>
      </c>
      <c r="O265" s="1"/>
      <c r="P265" s="1"/>
      <c r="Q265" s="1"/>
      <c r="R265" s="6" t="s">
        <v>744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1">
        <v>133</v>
      </c>
      <c r="B266" s="212">
        <v>43237</v>
      </c>
      <c r="C266" s="212"/>
      <c r="D266" s="213" t="s">
        <v>450</v>
      </c>
      <c r="E266" s="214" t="s">
        <v>587</v>
      </c>
      <c r="F266" s="209">
        <v>230.3</v>
      </c>
      <c r="G266" s="214"/>
      <c r="H266" s="214">
        <v>102.5</v>
      </c>
      <c r="I266" s="215">
        <v>348</v>
      </c>
      <c r="J266" s="183" t="s">
        <v>755</v>
      </c>
      <c r="K266" s="184">
        <f t="shared" si="137"/>
        <v>-127.80000000000001</v>
      </c>
      <c r="L266" s="185">
        <f t="shared" si="138"/>
        <v>-0.55492835432045162</v>
      </c>
      <c r="M266" s="181" t="s">
        <v>569</v>
      </c>
      <c r="N266" s="178">
        <v>43896</v>
      </c>
      <c r="O266" s="1"/>
      <c r="P266" s="1"/>
      <c r="Q266" s="1"/>
      <c r="R266" s="6" t="s">
        <v>744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8">
        <v>134</v>
      </c>
      <c r="B267" s="199">
        <v>43258</v>
      </c>
      <c r="C267" s="199"/>
      <c r="D267" s="200" t="s">
        <v>420</v>
      </c>
      <c r="E267" s="201" t="s">
        <v>587</v>
      </c>
      <c r="F267" s="201">
        <f>342.5-5.1</f>
        <v>337.4</v>
      </c>
      <c r="G267" s="201"/>
      <c r="H267" s="201">
        <v>412.5</v>
      </c>
      <c r="I267" s="203">
        <v>439</v>
      </c>
      <c r="J267" s="173" t="s">
        <v>756</v>
      </c>
      <c r="K267" s="174">
        <f t="shared" si="137"/>
        <v>75.100000000000023</v>
      </c>
      <c r="L267" s="175">
        <f t="shared" si="138"/>
        <v>0.22258446947243635</v>
      </c>
      <c r="M267" s="170" t="s">
        <v>557</v>
      </c>
      <c r="N267" s="176">
        <v>44230</v>
      </c>
      <c r="O267" s="1"/>
      <c r="P267" s="1"/>
      <c r="Q267" s="1"/>
      <c r="R267" s="6" t="s">
        <v>748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2">
        <v>135</v>
      </c>
      <c r="B268" s="191">
        <v>43285</v>
      </c>
      <c r="C268" s="191"/>
      <c r="D268" s="192" t="s">
        <v>55</v>
      </c>
      <c r="E268" s="193" t="s">
        <v>587</v>
      </c>
      <c r="F268" s="193">
        <f>127.5-5.53</f>
        <v>121.97</v>
      </c>
      <c r="G268" s="194"/>
      <c r="H268" s="194">
        <v>122.5</v>
      </c>
      <c r="I268" s="194">
        <v>170</v>
      </c>
      <c r="J268" s="195" t="s">
        <v>785</v>
      </c>
      <c r="K268" s="196">
        <f t="shared" si="137"/>
        <v>0.53000000000000114</v>
      </c>
      <c r="L268" s="197">
        <f t="shared" si="138"/>
        <v>4.3453308190538747E-3</v>
      </c>
      <c r="M268" s="193" t="s">
        <v>678</v>
      </c>
      <c r="N268" s="191">
        <v>44431</v>
      </c>
      <c r="O268" s="1"/>
      <c r="P268" s="1"/>
      <c r="Q268" s="1"/>
      <c r="R268" s="6" t="s">
        <v>744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1">
        <v>136</v>
      </c>
      <c r="B269" s="212">
        <v>43294</v>
      </c>
      <c r="C269" s="212"/>
      <c r="D269" s="213" t="s">
        <v>356</v>
      </c>
      <c r="E269" s="214" t="s">
        <v>587</v>
      </c>
      <c r="F269" s="209">
        <v>46.5</v>
      </c>
      <c r="G269" s="214"/>
      <c r="H269" s="214">
        <v>17</v>
      </c>
      <c r="I269" s="215">
        <v>59</v>
      </c>
      <c r="J269" s="183" t="s">
        <v>757</v>
      </c>
      <c r="K269" s="184">
        <f t="shared" ref="K269:K277" si="139">H269-F269</f>
        <v>-29.5</v>
      </c>
      <c r="L269" s="185">
        <f t="shared" ref="L269:L277" si="140">K269/F269</f>
        <v>-0.63440860215053763</v>
      </c>
      <c r="M269" s="181" t="s">
        <v>569</v>
      </c>
      <c r="N269" s="178">
        <v>43887</v>
      </c>
      <c r="O269" s="1"/>
      <c r="P269" s="1"/>
      <c r="Q269" s="1"/>
      <c r="R269" s="6" t="s">
        <v>744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98">
        <v>137</v>
      </c>
      <c r="B270" s="199">
        <v>43396</v>
      </c>
      <c r="C270" s="199"/>
      <c r="D270" s="200" t="s">
        <v>405</v>
      </c>
      <c r="E270" s="201" t="s">
        <v>587</v>
      </c>
      <c r="F270" s="201">
        <v>156.5</v>
      </c>
      <c r="G270" s="201"/>
      <c r="H270" s="201">
        <v>207.5</v>
      </c>
      <c r="I270" s="203">
        <v>191</v>
      </c>
      <c r="J270" s="173" t="s">
        <v>645</v>
      </c>
      <c r="K270" s="174">
        <f t="shared" si="139"/>
        <v>51</v>
      </c>
      <c r="L270" s="175">
        <f t="shared" si="140"/>
        <v>0.32587859424920129</v>
      </c>
      <c r="M270" s="170" t="s">
        <v>557</v>
      </c>
      <c r="N270" s="176">
        <v>44369</v>
      </c>
      <c r="O270" s="1"/>
      <c r="P270" s="1"/>
      <c r="Q270" s="1"/>
      <c r="R270" s="6" t="s">
        <v>744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98">
        <v>138</v>
      </c>
      <c r="B271" s="199">
        <v>43439</v>
      </c>
      <c r="C271" s="199"/>
      <c r="D271" s="200" t="s">
        <v>319</v>
      </c>
      <c r="E271" s="201" t="s">
        <v>587</v>
      </c>
      <c r="F271" s="201">
        <v>259.5</v>
      </c>
      <c r="G271" s="201"/>
      <c r="H271" s="201">
        <v>320</v>
      </c>
      <c r="I271" s="203">
        <v>320</v>
      </c>
      <c r="J271" s="173" t="s">
        <v>645</v>
      </c>
      <c r="K271" s="174">
        <f t="shared" si="139"/>
        <v>60.5</v>
      </c>
      <c r="L271" s="175">
        <f t="shared" si="140"/>
        <v>0.23314065510597304</v>
      </c>
      <c r="M271" s="170" t="s">
        <v>557</v>
      </c>
      <c r="N271" s="176">
        <v>44323</v>
      </c>
      <c r="O271" s="1"/>
      <c r="P271" s="1"/>
      <c r="Q271" s="1"/>
      <c r="R271" s="6" t="s">
        <v>744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1">
        <v>139</v>
      </c>
      <c r="B272" s="212">
        <v>43439</v>
      </c>
      <c r="C272" s="212"/>
      <c r="D272" s="213" t="s">
        <v>758</v>
      </c>
      <c r="E272" s="214" t="s">
        <v>587</v>
      </c>
      <c r="F272" s="214">
        <v>715</v>
      </c>
      <c r="G272" s="214"/>
      <c r="H272" s="214">
        <v>445</v>
      </c>
      <c r="I272" s="215">
        <v>840</v>
      </c>
      <c r="J272" s="183" t="s">
        <v>759</v>
      </c>
      <c r="K272" s="184">
        <f t="shared" si="139"/>
        <v>-270</v>
      </c>
      <c r="L272" s="185">
        <f t="shared" si="140"/>
        <v>-0.3776223776223776</v>
      </c>
      <c r="M272" s="181" t="s">
        <v>569</v>
      </c>
      <c r="N272" s="178">
        <v>43800</v>
      </c>
      <c r="O272" s="1"/>
      <c r="P272" s="1"/>
      <c r="Q272" s="1"/>
      <c r="R272" s="6" t="s">
        <v>744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8">
        <v>140</v>
      </c>
      <c r="B273" s="199">
        <v>43469</v>
      </c>
      <c r="C273" s="199"/>
      <c r="D273" s="200" t="s">
        <v>157</v>
      </c>
      <c r="E273" s="201" t="s">
        <v>587</v>
      </c>
      <c r="F273" s="201">
        <v>875</v>
      </c>
      <c r="G273" s="201"/>
      <c r="H273" s="201">
        <v>1165</v>
      </c>
      <c r="I273" s="203">
        <v>1185</v>
      </c>
      <c r="J273" s="173" t="s">
        <v>760</v>
      </c>
      <c r="K273" s="174">
        <f t="shared" si="139"/>
        <v>290</v>
      </c>
      <c r="L273" s="175">
        <f t="shared" si="140"/>
        <v>0.33142857142857141</v>
      </c>
      <c r="M273" s="170" t="s">
        <v>557</v>
      </c>
      <c r="N273" s="176">
        <v>43847</v>
      </c>
      <c r="O273" s="1"/>
      <c r="P273" s="1"/>
      <c r="Q273" s="1"/>
      <c r="R273" s="6" t="s">
        <v>744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8">
        <v>141</v>
      </c>
      <c r="B274" s="199">
        <v>43559</v>
      </c>
      <c r="C274" s="199"/>
      <c r="D274" s="200" t="s">
        <v>335</v>
      </c>
      <c r="E274" s="201" t="s">
        <v>587</v>
      </c>
      <c r="F274" s="201">
        <f>387-14.63</f>
        <v>372.37</v>
      </c>
      <c r="G274" s="201"/>
      <c r="H274" s="201">
        <v>490</v>
      </c>
      <c r="I274" s="203">
        <v>490</v>
      </c>
      <c r="J274" s="173" t="s">
        <v>645</v>
      </c>
      <c r="K274" s="174">
        <f t="shared" si="139"/>
        <v>117.63</v>
      </c>
      <c r="L274" s="175">
        <f t="shared" si="140"/>
        <v>0.31589548030185027</v>
      </c>
      <c r="M274" s="170" t="s">
        <v>557</v>
      </c>
      <c r="N274" s="176">
        <v>43850</v>
      </c>
      <c r="O274" s="1"/>
      <c r="P274" s="1"/>
      <c r="Q274" s="1"/>
      <c r="R274" s="6" t="s">
        <v>744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1">
        <v>142</v>
      </c>
      <c r="B275" s="212">
        <v>43578</v>
      </c>
      <c r="C275" s="212"/>
      <c r="D275" s="213" t="s">
        <v>761</v>
      </c>
      <c r="E275" s="214" t="s">
        <v>559</v>
      </c>
      <c r="F275" s="214">
        <v>220</v>
      </c>
      <c r="G275" s="214"/>
      <c r="H275" s="214">
        <v>127.5</v>
      </c>
      <c r="I275" s="215">
        <v>284</v>
      </c>
      <c r="J275" s="183" t="s">
        <v>762</v>
      </c>
      <c r="K275" s="184">
        <f t="shared" si="139"/>
        <v>-92.5</v>
      </c>
      <c r="L275" s="185">
        <f t="shared" si="140"/>
        <v>-0.42045454545454547</v>
      </c>
      <c r="M275" s="181" t="s">
        <v>569</v>
      </c>
      <c r="N275" s="178">
        <v>43896</v>
      </c>
      <c r="O275" s="1"/>
      <c r="P275" s="1"/>
      <c r="Q275" s="1"/>
      <c r="R275" s="6" t="s">
        <v>744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98">
        <v>143</v>
      </c>
      <c r="B276" s="199">
        <v>43622</v>
      </c>
      <c r="C276" s="199"/>
      <c r="D276" s="200" t="s">
        <v>459</v>
      </c>
      <c r="E276" s="201" t="s">
        <v>559</v>
      </c>
      <c r="F276" s="201">
        <v>332.8</v>
      </c>
      <c r="G276" s="201"/>
      <c r="H276" s="201">
        <v>405</v>
      </c>
      <c r="I276" s="203">
        <v>419</v>
      </c>
      <c r="J276" s="173" t="s">
        <v>763</v>
      </c>
      <c r="K276" s="174">
        <f t="shared" si="139"/>
        <v>72.199999999999989</v>
      </c>
      <c r="L276" s="175">
        <f t="shared" si="140"/>
        <v>0.21694711538461534</v>
      </c>
      <c r="M276" s="170" t="s">
        <v>557</v>
      </c>
      <c r="N276" s="176">
        <v>43860</v>
      </c>
      <c r="O276" s="1"/>
      <c r="P276" s="1"/>
      <c r="Q276" s="1"/>
      <c r="R276" s="6" t="s">
        <v>748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2">
        <v>144</v>
      </c>
      <c r="B277" s="191">
        <v>43641</v>
      </c>
      <c r="C277" s="191"/>
      <c r="D277" s="192" t="s">
        <v>150</v>
      </c>
      <c r="E277" s="193" t="s">
        <v>587</v>
      </c>
      <c r="F277" s="193">
        <v>386</v>
      </c>
      <c r="G277" s="194"/>
      <c r="H277" s="194">
        <v>395</v>
      </c>
      <c r="I277" s="194">
        <v>452</v>
      </c>
      <c r="J277" s="195" t="s">
        <v>764</v>
      </c>
      <c r="K277" s="196">
        <f t="shared" si="139"/>
        <v>9</v>
      </c>
      <c r="L277" s="197">
        <f t="shared" si="140"/>
        <v>2.3316062176165803E-2</v>
      </c>
      <c r="M277" s="193" t="s">
        <v>678</v>
      </c>
      <c r="N277" s="191">
        <v>43868</v>
      </c>
      <c r="O277" s="1"/>
      <c r="P277" s="1"/>
      <c r="Q277" s="1"/>
      <c r="R277" s="6" t="s">
        <v>748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92">
        <v>145</v>
      </c>
      <c r="B278" s="191">
        <v>43707</v>
      </c>
      <c r="C278" s="191"/>
      <c r="D278" s="192" t="s">
        <v>130</v>
      </c>
      <c r="E278" s="193" t="s">
        <v>587</v>
      </c>
      <c r="F278" s="193">
        <v>137.5</v>
      </c>
      <c r="G278" s="194"/>
      <c r="H278" s="194">
        <v>138.5</v>
      </c>
      <c r="I278" s="194">
        <v>190</v>
      </c>
      <c r="J278" s="195" t="s">
        <v>784</v>
      </c>
      <c r="K278" s="196">
        <f>H278-F278</f>
        <v>1</v>
      </c>
      <c r="L278" s="197">
        <f>K278/F278</f>
        <v>7.2727272727272727E-3</v>
      </c>
      <c r="M278" s="193" t="s">
        <v>678</v>
      </c>
      <c r="N278" s="191">
        <v>44432</v>
      </c>
      <c r="O278" s="1"/>
      <c r="P278" s="1"/>
      <c r="Q278" s="1"/>
      <c r="R278" s="6" t="s">
        <v>744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98">
        <v>146</v>
      </c>
      <c r="B279" s="199">
        <v>43731</v>
      </c>
      <c r="C279" s="199"/>
      <c r="D279" s="200" t="s">
        <v>413</v>
      </c>
      <c r="E279" s="201" t="s">
        <v>587</v>
      </c>
      <c r="F279" s="201">
        <v>235</v>
      </c>
      <c r="G279" s="201"/>
      <c r="H279" s="201">
        <v>295</v>
      </c>
      <c r="I279" s="203">
        <v>296</v>
      </c>
      <c r="J279" s="173" t="s">
        <v>765</v>
      </c>
      <c r="K279" s="174">
        <f t="shared" ref="K279:K285" si="141">H279-F279</f>
        <v>60</v>
      </c>
      <c r="L279" s="175">
        <f t="shared" ref="L279:L285" si="142">K279/F279</f>
        <v>0.25531914893617019</v>
      </c>
      <c r="M279" s="170" t="s">
        <v>557</v>
      </c>
      <c r="N279" s="176">
        <v>43844</v>
      </c>
      <c r="O279" s="1"/>
      <c r="P279" s="1"/>
      <c r="Q279" s="1"/>
      <c r="R279" s="6" t="s">
        <v>748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98">
        <v>147</v>
      </c>
      <c r="B280" s="199">
        <v>43752</v>
      </c>
      <c r="C280" s="199"/>
      <c r="D280" s="200" t="s">
        <v>766</v>
      </c>
      <c r="E280" s="201" t="s">
        <v>587</v>
      </c>
      <c r="F280" s="201">
        <v>277.5</v>
      </c>
      <c r="G280" s="201"/>
      <c r="H280" s="201">
        <v>333</v>
      </c>
      <c r="I280" s="203">
        <v>333</v>
      </c>
      <c r="J280" s="173" t="s">
        <v>767</v>
      </c>
      <c r="K280" s="174">
        <f t="shared" si="141"/>
        <v>55.5</v>
      </c>
      <c r="L280" s="175">
        <f t="shared" si="142"/>
        <v>0.2</v>
      </c>
      <c r="M280" s="170" t="s">
        <v>557</v>
      </c>
      <c r="N280" s="176">
        <v>43846</v>
      </c>
      <c r="O280" s="1"/>
      <c r="P280" s="1"/>
      <c r="Q280" s="1"/>
      <c r="R280" s="6" t="s">
        <v>744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98">
        <v>148</v>
      </c>
      <c r="B281" s="199">
        <v>43752</v>
      </c>
      <c r="C281" s="199"/>
      <c r="D281" s="200" t="s">
        <v>768</v>
      </c>
      <c r="E281" s="201" t="s">
        <v>587</v>
      </c>
      <c r="F281" s="201">
        <v>930</v>
      </c>
      <c r="G281" s="201"/>
      <c r="H281" s="201">
        <v>1165</v>
      </c>
      <c r="I281" s="203">
        <v>1200</v>
      </c>
      <c r="J281" s="173" t="s">
        <v>769</v>
      </c>
      <c r="K281" s="174">
        <f t="shared" si="141"/>
        <v>235</v>
      </c>
      <c r="L281" s="175">
        <f t="shared" si="142"/>
        <v>0.25268817204301075</v>
      </c>
      <c r="M281" s="170" t="s">
        <v>557</v>
      </c>
      <c r="N281" s="176">
        <v>43847</v>
      </c>
      <c r="O281" s="1"/>
      <c r="P281" s="1"/>
      <c r="Q281" s="1"/>
      <c r="R281" s="6" t="s">
        <v>748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98">
        <v>149</v>
      </c>
      <c r="B282" s="199">
        <v>43753</v>
      </c>
      <c r="C282" s="199"/>
      <c r="D282" s="200" t="s">
        <v>770</v>
      </c>
      <c r="E282" s="201" t="s">
        <v>587</v>
      </c>
      <c r="F282" s="171">
        <v>111</v>
      </c>
      <c r="G282" s="201"/>
      <c r="H282" s="201">
        <v>141</v>
      </c>
      <c r="I282" s="203">
        <v>141</v>
      </c>
      <c r="J282" s="173" t="s">
        <v>572</v>
      </c>
      <c r="K282" s="174">
        <f t="shared" si="141"/>
        <v>30</v>
      </c>
      <c r="L282" s="175">
        <f t="shared" si="142"/>
        <v>0.27027027027027029</v>
      </c>
      <c r="M282" s="170" t="s">
        <v>557</v>
      </c>
      <c r="N282" s="176">
        <v>44328</v>
      </c>
      <c r="O282" s="1"/>
      <c r="P282" s="1"/>
      <c r="Q282" s="1"/>
      <c r="R282" s="6" t="s">
        <v>748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98">
        <v>150</v>
      </c>
      <c r="B283" s="199">
        <v>43753</v>
      </c>
      <c r="C283" s="199"/>
      <c r="D283" s="200" t="s">
        <v>771</v>
      </c>
      <c r="E283" s="201" t="s">
        <v>587</v>
      </c>
      <c r="F283" s="171">
        <v>296</v>
      </c>
      <c r="G283" s="201"/>
      <c r="H283" s="201">
        <v>370</v>
      </c>
      <c r="I283" s="203">
        <v>370</v>
      </c>
      <c r="J283" s="173" t="s">
        <v>645</v>
      </c>
      <c r="K283" s="174">
        <f t="shared" si="141"/>
        <v>74</v>
      </c>
      <c r="L283" s="175">
        <f t="shared" si="142"/>
        <v>0.25</v>
      </c>
      <c r="M283" s="170" t="s">
        <v>557</v>
      </c>
      <c r="N283" s="176">
        <v>43853</v>
      </c>
      <c r="O283" s="1"/>
      <c r="P283" s="1"/>
      <c r="Q283" s="1"/>
      <c r="R283" s="6" t="s">
        <v>748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98">
        <v>151</v>
      </c>
      <c r="B284" s="199">
        <v>43754</v>
      </c>
      <c r="C284" s="199"/>
      <c r="D284" s="200" t="s">
        <v>772</v>
      </c>
      <c r="E284" s="201" t="s">
        <v>587</v>
      </c>
      <c r="F284" s="171">
        <v>300</v>
      </c>
      <c r="G284" s="201"/>
      <c r="H284" s="201">
        <v>382.5</v>
      </c>
      <c r="I284" s="203">
        <v>344</v>
      </c>
      <c r="J284" s="173" t="s">
        <v>822</v>
      </c>
      <c r="K284" s="174">
        <f t="shared" si="141"/>
        <v>82.5</v>
      </c>
      <c r="L284" s="175">
        <f t="shared" si="142"/>
        <v>0.27500000000000002</v>
      </c>
      <c r="M284" s="170" t="s">
        <v>557</v>
      </c>
      <c r="N284" s="176">
        <v>44238</v>
      </c>
      <c r="O284" s="1"/>
      <c r="P284" s="1"/>
      <c r="Q284" s="1"/>
      <c r="R284" s="6" t="s">
        <v>748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98">
        <v>152</v>
      </c>
      <c r="B285" s="199">
        <v>43832</v>
      </c>
      <c r="C285" s="199"/>
      <c r="D285" s="200" t="s">
        <v>773</v>
      </c>
      <c r="E285" s="201" t="s">
        <v>587</v>
      </c>
      <c r="F285" s="171">
        <v>495</v>
      </c>
      <c r="G285" s="201"/>
      <c r="H285" s="201">
        <v>595</v>
      </c>
      <c r="I285" s="203">
        <v>590</v>
      </c>
      <c r="J285" s="173" t="s">
        <v>821</v>
      </c>
      <c r="K285" s="174">
        <f t="shared" si="141"/>
        <v>100</v>
      </c>
      <c r="L285" s="175">
        <f t="shared" si="142"/>
        <v>0.20202020202020202</v>
      </c>
      <c r="M285" s="170" t="s">
        <v>557</v>
      </c>
      <c r="N285" s="176">
        <v>44589</v>
      </c>
      <c r="O285" s="1"/>
      <c r="P285" s="1"/>
      <c r="Q285" s="1"/>
      <c r="R285" s="6" t="s">
        <v>748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98">
        <v>153</v>
      </c>
      <c r="B286" s="199">
        <v>43966</v>
      </c>
      <c r="C286" s="199"/>
      <c r="D286" s="200" t="s">
        <v>71</v>
      </c>
      <c r="E286" s="201" t="s">
        <v>587</v>
      </c>
      <c r="F286" s="171">
        <v>67.5</v>
      </c>
      <c r="G286" s="201"/>
      <c r="H286" s="201">
        <v>86</v>
      </c>
      <c r="I286" s="203">
        <v>86</v>
      </c>
      <c r="J286" s="173" t="s">
        <v>774</v>
      </c>
      <c r="K286" s="174">
        <f t="shared" ref="K286:K293" si="143">H286-F286</f>
        <v>18.5</v>
      </c>
      <c r="L286" s="175">
        <f t="shared" ref="L286:L293" si="144">K286/F286</f>
        <v>0.27407407407407408</v>
      </c>
      <c r="M286" s="170" t="s">
        <v>557</v>
      </c>
      <c r="N286" s="176">
        <v>44008</v>
      </c>
      <c r="O286" s="1"/>
      <c r="P286" s="1"/>
      <c r="Q286" s="1"/>
      <c r="R286" s="6" t="s">
        <v>748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98">
        <v>154</v>
      </c>
      <c r="B287" s="199">
        <v>44035</v>
      </c>
      <c r="C287" s="199"/>
      <c r="D287" s="200" t="s">
        <v>458</v>
      </c>
      <c r="E287" s="201" t="s">
        <v>587</v>
      </c>
      <c r="F287" s="171">
        <v>231</v>
      </c>
      <c r="G287" s="201"/>
      <c r="H287" s="201">
        <v>281</v>
      </c>
      <c r="I287" s="203">
        <v>281</v>
      </c>
      <c r="J287" s="173" t="s">
        <v>645</v>
      </c>
      <c r="K287" s="174">
        <f t="shared" si="143"/>
        <v>50</v>
      </c>
      <c r="L287" s="175">
        <f t="shared" si="144"/>
        <v>0.21645021645021645</v>
      </c>
      <c r="M287" s="170" t="s">
        <v>557</v>
      </c>
      <c r="N287" s="176">
        <v>44358</v>
      </c>
      <c r="O287" s="1"/>
      <c r="P287" s="1"/>
      <c r="Q287" s="1"/>
      <c r="R287" s="6" t="s">
        <v>748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98">
        <v>155</v>
      </c>
      <c r="B288" s="199">
        <v>44092</v>
      </c>
      <c r="C288" s="199"/>
      <c r="D288" s="200" t="s">
        <v>395</v>
      </c>
      <c r="E288" s="201" t="s">
        <v>587</v>
      </c>
      <c r="F288" s="201">
        <v>206</v>
      </c>
      <c r="G288" s="201"/>
      <c r="H288" s="201">
        <v>248</v>
      </c>
      <c r="I288" s="203">
        <v>248</v>
      </c>
      <c r="J288" s="173" t="s">
        <v>645</v>
      </c>
      <c r="K288" s="174">
        <f t="shared" si="143"/>
        <v>42</v>
      </c>
      <c r="L288" s="175">
        <f t="shared" si="144"/>
        <v>0.20388349514563106</v>
      </c>
      <c r="M288" s="170" t="s">
        <v>557</v>
      </c>
      <c r="N288" s="176">
        <v>44214</v>
      </c>
      <c r="O288" s="1"/>
      <c r="P288" s="1"/>
      <c r="Q288" s="1"/>
      <c r="R288" s="6" t="s">
        <v>748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98">
        <v>156</v>
      </c>
      <c r="B289" s="199">
        <v>44140</v>
      </c>
      <c r="C289" s="199"/>
      <c r="D289" s="200" t="s">
        <v>395</v>
      </c>
      <c r="E289" s="201" t="s">
        <v>587</v>
      </c>
      <c r="F289" s="201">
        <v>182.5</v>
      </c>
      <c r="G289" s="201"/>
      <c r="H289" s="201">
        <v>248</v>
      </c>
      <c r="I289" s="203">
        <v>248</v>
      </c>
      <c r="J289" s="173" t="s">
        <v>645</v>
      </c>
      <c r="K289" s="174">
        <f t="shared" si="143"/>
        <v>65.5</v>
      </c>
      <c r="L289" s="175">
        <f t="shared" si="144"/>
        <v>0.35890410958904112</v>
      </c>
      <c r="M289" s="170" t="s">
        <v>557</v>
      </c>
      <c r="N289" s="176">
        <v>44214</v>
      </c>
      <c r="O289" s="1"/>
      <c r="P289" s="1"/>
      <c r="Q289" s="1"/>
      <c r="R289" s="6" t="s">
        <v>748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98">
        <v>157</v>
      </c>
      <c r="B290" s="199">
        <v>44140</v>
      </c>
      <c r="C290" s="199"/>
      <c r="D290" s="200" t="s">
        <v>319</v>
      </c>
      <c r="E290" s="201" t="s">
        <v>587</v>
      </c>
      <c r="F290" s="201">
        <v>247.5</v>
      </c>
      <c r="G290" s="201"/>
      <c r="H290" s="201">
        <v>320</v>
      </c>
      <c r="I290" s="203">
        <v>320</v>
      </c>
      <c r="J290" s="173" t="s">
        <v>645</v>
      </c>
      <c r="K290" s="174">
        <f t="shared" si="143"/>
        <v>72.5</v>
      </c>
      <c r="L290" s="175">
        <f t="shared" si="144"/>
        <v>0.29292929292929293</v>
      </c>
      <c r="M290" s="170" t="s">
        <v>557</v>
      </c>
      <c r="N290" s="176">
        <v>44323</v>
      </c>
      <c r="O290" s="1"/>
      <c r="P290" s="1"/>
      <c r="Q290" s="1"/>
      <c r="R290" s="6" t="s">
        <v>748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98">
        <v>158</v>
      </c>
      <c r="B291" s="199">
        <v>44140</v>
      </c>
      <c r="C291" s="199"/>
      <c r="D291" s="200" t="s">
        <v>270</v>
      </c>
      <c r="E291" s="201" t="s">
        <v>587</v>
      </c>
      <c r="F291" s="171">
        <v>925</v>
      </c>
      <c r="G291" s="201"/>
      <c r="H291" s="201">
        <v>1095</v>
      </c>
      <c r="I291" s="203">
        <v>1093</v>
      </c>
      <c r="J291" s="173" t="s">
        <v>775</v>
      </c>
      <c r="K291" s="174">
        <f t="shared" si="143"/>
        <v>170</v>
      </c>
      <c r="L291" s="175">
        <f t="shared" si="144"/>
        <v>0.18378378378378379</v>
      </c>
      <c r="M291" s="170" t="s">
        <v>557</v>
      </c>
      <c r="N291" s="176">
        <v>44201</v>
      </c>
      <c r="O291" s="1"/>
      <c r="P291" s="1"/>
      <c r="Q291" s="1"/>
      <c r="R291" s="6" t="s">
        <v>748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98">
        <v>159</v>
      </c>
      <c r="B292" s="199">
        <v>44140</v>
      </c>
      <c r="C292" s="199"/>
      <c r="D292" s="200" t="s">
        <v>335</v>
      </c>
      <c r="E292" s="201" t="s">
        <v>587</v>
      </c>
      <c r="F292" s="171">
        <v>332.5</v>
      </c>
      <c r="G292" s="201"/>
      <c r="H292" s="201">
        <v>393</v>
      </c>
      <c r="I292" s="203">
        <v>406</v>
      </c>
      <c r="J292" s="173" t="s">
        <v>776</v>
      </c>
      <c r="K292" s="174">
        <f t="shared" si="143"/>
        <v>60.5</v>
      </c>
      <c r="L292" s="175">
        <f t="shared" si="144"/>
        <v>0.18195488721804512</v>
      </c>
      <c r="M292" s="170" t="s">
        <v>557</v>
      </c>
      <c r="N292" s="176">
        <v>44256</v>
      </c>
      <c r="O292" s="1"/>
      <c r="P292" s="1"/>
      <c r="Q292" s="1"/>
      <c r="R292" s="6" t="s">
        <v>748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98">
        <v>160</v>
      </c>
      <c r="B293" s="199">
        <v>44141</v>
      </c>
      <c r="C293" s="199"/>
      <c r="D293" s="200" t="s">
        <v>458</v>
      </c>
      <c r="E293" s="201" t="s">
        <v>587</v>
      </c>
      <c r="F293" s="171">
        <v>231</v>
      </c>
      <c r="G293" s="201"/>
      <c r="H293" s="201">
        <v>281</v>
      </c>
      <c r="I293" s="203">
        <v>281</v>
      </c>
      <c r="J293" s="173" t="s">
        <v>645</v>
      </c>
      <c r="K293" s="174">
        <f t="shared" si="143"/>
        <v>50</v>
      </c>
      <c r="L293" s="175">
        <f t="shared" si="144"/>
        <v>0.21645021645021645</v>
      </c>
      <c r="M293" s="170" t="s">
        <v>557</v>
      </c>
      <c r="N293" s="176">
        <v>44358</v>
      </c>
      <c r="O293" s="1"/>
      <c r="P293" s="1"/>
      <c r="Q293" s="1"/>
      <c r="R293" s="6" t="s">
        <v>748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24">
        <v>161</v>
      </c>
      <c r="B294" s="217">
        <v>44187</v>
      </c>
      <c r="C294" s="217"/>
      <c r="D294" s="218" t="s">
        <v>433</v>
      </c>
      <c r="E294" s="53" t="s">
        <v>587</v>
      </c>
      <c r="F294" s="219" t="s">
        <v>777</v>
      </c>
      <c r="G294" s="53"/>
      <c r="H294" s="53"/>
      <c r="I294" s="220">
        <v>239</v>
      </c>
      <c r="J294" s="216" t="s">
        <v>560</v>
      </c>
      <c r="K294" s="216"/>
      <c r="L294" s="221"/>
      <c r="M294" s="222"/>
      <c r="N294" s="223"/>
      <c r="O294" s="1"/>
      <c r="P294" s="1"/>
      <c r="Q294" s="1"/>
      <c r="R294" s="6" t="s">
        <v>748</v>
      </c>
    </row>
    <row r="295" spans="1:26" ht="12.75" customHeight="1">
      <c r="A295" s="198">
        <v>162</v>
      </c>
      <c r="B295" s="199">
        <v>44258</v>
      </c>
      <c r="C295" s="199"/>
      <c r="D295" s="200" t="s">
        <v>773</v>
      </c>
      <c r="E295" s="201" t="s">
        <v>587</v>
      </c>
      <c r="F295" s="171">
        <v>495</v>
      </c>
      <c r="G295" s="201"/>
      <c r="H295" s="201">
        <v>595</v>
      </c>
      <c r="I295" s="203">
        <v>590</v>
      </c>
      <c r="J295" s="173" t="s">
        <v>821</v>
      </c>
      <c r="K295" s="174">
        <f>H295-F295</f>
        <v>100</v>
      </c>
      <c r="L295" s="175">
        <f>K295/F295</f>
        <v>0.20202020202020202</v>
      </c>
      <c r="M295" s="170" t="s">
        <v>557</v>
      </c>
      <c r="N295" s="176">
        <v>44589</v>
      </c>
      <c r="O295" s="1"/>
      <c r="P295" s="1"/>
      <c r="R295" s="6" t="s">
        <v>748</v>
      </c>
    </row>
    <row r="296" spans="1:26" ht="12.75" customHeight="1">
      <c r="A296" s="198">
        <v>163</v>
      </c>
      <c r="B296" s="199">
        <v>44274</v>
      </c>
      <c r="C296" s="199"/>
      <c r="D296" s="200" t="s">
        <v>335</v>
      </c>
      <c r="E296" s="201" t="s">
        <v>587</v>
      </c>
      <c r="F296" s="171">
        <v>355</v>
      </c>
      <c r="G296" s="201"/>
      <c r="H296" s="201">
        <v>422.5</v>
      </c>
      <c r="I296" s="203">
        <v>420</v>
      </c>
      <c r="J296" s="173" t="s">
        <v>778</v>
      </c>
      <c r="K296" s="174">
        <f>H296-F296</f>
        <v>67.5</v>
      </c>
      <c r="L296" s="175">
        <f>K296/F296</f>
        <v>0.19014084507042253</v>
      </c>
      <c r="M296" s="170" t="s">
        <v>557</v>
      </c>
      <c r="N296" s="176">
        <v>44361</v>
      </c>
      <c r="O296" s="1"/>
      <c r="R296" s="225" t="s">
        <v>748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98">
        <v>164</v>
      </c>
      <c r="B297" s="199">
        <v>44295</v>
      </c>
      <c r="C297" s="199"/>
      <c r="D297" s="200" t="s">
        <v>779</v>
      </c>
      <c r="E297" s="201" t="s">
        <v>587</v>
      </c>
      <c r="F297" s="171">
        <v>555</v>
      </c>
      <c r="G297" s="201"/>
      <c r="H297" s="201">
        <v>663</v>
      </c>
      <c r="I297" s="203">
        <v>663</v>
      </c>
      <c r="J297" s="173" t="s">
        <v>780</v>
      </c>
      <c r="K297" s="174">
        <f>H297-F297</f>
        <v>108</v>
      </c>
      <c r="L297" s="175">
        <f>K297/F297</f>
        <v>0.19459459459459461</v>
      </c>
      <c r="M297" s="170" t="s">
        <v>557</v>
      </c>
      <c r="N297" s="176">
        <v>44321</v>
      </c>
      <c r="O297" s="1"/>
      <c r="P297" s="1"/>
      <c r="Q297" s="1"/>
      <c r="R297" s="225" t="s">
        <v>748</v>
      </c>
    </row>
    <row r="298" spans="1:26" ht="12.75" customHeight="1">
      <c r="A298" s="198">
        <v>165</v>
      </c>
      <c r="B298" s="199">
        <v>44308</v>
      </c>
      <c r="C298" s="199"/>
      <c r="D298" s="200" t="s">
        <v>365</v>
      </c>
      <c r="E298" s="201" t="s">
        <v>587</v>
      </c>
      <c r="F298" s="171">
        <v>126.5</v>
      </c>
      <c r="G298" s="201"/>
      <c r="H298" s="201">
        <v>155</v>
      </c>
      <c r="I298" s="203">
        <v>155</v>
      </c>
      <c r="J298" s="173" t="s">
        <v>645</v>
      </c>
      <c r="K298" s="174">
        <f>H298-F298</f>
        <v>28.5</v>
      </c>
      <c r="L298" s="175">
        <f>K298/F298</f>
        <v>0.22529644268774704</v>
      </c>
      <c r="M298" s="170" t="s">
        <v>557</v>
      </c>
      <c r="N298" s="176">
        <v>44362</v>
      </c>
      <c r="O298" s="1"/>
      <c r="R298" s="225" t="s">
        <v>748</v>
      </c>
    </row>
    <row r="299" spans="1:26" ht="12.75" customHeight="1">
      <c r="A299" s="255">
        <v>166</v>
      </c>
      <c r="B299" s="256">
        <v>44368</v>
      </c>
      <c r="C299" s="256"/>
      <c r="D299" s="257" t="s">
        <v>383</v>
      </c>
      <c r="E299" s="258" t="s">
        <v>587</v>
      </c>
      <c r="F299" s="259">
        <v>287.5</v>
      </c>
      <c r="G299" s="258"/>
      <c r="H299" s="258">
        <v>245</v>
      </c>
      <c r="I299" s="260">
        <v>344</v>
      </c>
      <c r="J299" s="183" t="s">
        <v>816</v>
      </c>
      <c r="K299" s="184">
        <f>H299-F299</f>
        <v>-42.5</v>
      </c>
      <c r="L299" s="185">
        <f>K299/F299</f>
        <v>-0.14782608695652175</v>
      </c>
      <c r="M299" s="181" t="s">
        <v>569</v>
      </c>
      <c r="N299" s="178">
        <v>44508</v>
      </c>
      <c r="O299" s="1"/>
      <c r="R299" s="225" t="s">
        <v>748</v>
      </c>
    </row>
    <row r="300" spans="1:26" ht="12.75" customHeight="1">
      <c r="A300" s="224">
        <v>167</v>
      </c>
      <c r="B300" s="217">
        <v>44368</v>
      </c>
      <c r="C300" s="217"/>
      <c r="D300" s="218" t="s">
        <v>458</v>
      </c>
      <c r="E300" s="53" t="s">
        <v>587</v>
      </c>
      <c r="F300" s="219" t="s">
        <v>781</v>
      </c>
      <c r="G300" s="53"/>
      <c r="H300" s="53"/>
      <c r="I300" s="220">
        <v>320</v>
      </c>
      <c r="J300" s="216" t="s">
        <v>560</v>
      </c>
      <c r="K300" s="224"/>
      <c r="L300" s="217"/>
      <c r="M300" s="217"/>
      <c r="N300" s="218"/>
      <c r="O300" s="41"/>
      <c r="R300" s="225" t="s">
        <v>748</v>
      </c>
    </row>
    <row r="301" spans="1:26" ht="12.75" customHeight="1">
      <c r="A301" s="198">
        <v>168</v>
      </c>
      <c r="B301" s="199">
        <v>44406</v>
      </c>
      <c r="C301" s="199"/>
      <c r="D301" s="200" t="s">
        <v>365</v>
      </c>
      <c r="E301" s="201" t="s">
        <v>587</v>
      </c>
      <c r="F301" s="171">
        <v>162.5</v>
      </c>
      <c r="G301" s="201"/>
      <c r="H301" s="201">
        <v>200</v>
      </c>
      <c r="I301" s="203">
        <v>200</v>
      </c>
      <c r="J301" s="173" t="s">
        <v>645</v>
      </c>
      <c r="K301" s="174">
        <f>H301-F301</f>
        <v>37.5</v>
      </c>
      <c r="L301" s="175">
        <f>K301/F301</f>
        <v>0.23076923076923078</v>
      </c>
      <c r="M301" s="170" t="s">
        <v>557</v>
      </c>
      <c r="N301" s="176">
        <v>44571</v>
      </c>
      <c r="O301" s="1"/>
      <c r="R301" s="225" t="s">
        <v>748</v>
      </c>
    </row>
    <row r="302" spans="1:26" ht="12.75" customHeight="1">
      <c r="A302" s="198">
        <v>169</v>
      </c>
      <c r="B302" s="199">
        <v>44462</v>
      </c>
      <c r="C302" s="199"/>
      <c r="D302" s="200" t="s">
        <v>786</v>
      </c>
      <c r="E302" s="201" t="s">
        <v>587</v>
      </c>
      <c r="F302" s="171">
        <v>1235</v>
      </c>
      <c r="G302" s="201"/>
      <c r="H302" s="201">
        <v>1505</v>
      </c>
      <c r="I302" s="203">
        <v>1500</v>
      </c>
      <c r="J302" s="173" t="s">
        <v>645</v>
      </c>
      <c r="K302" s="174">
        <f>H302-F302</f>
        <v>270</v>
      </c>
      <c r="L302" s="175">
        <f>K302/F302</f>
        <v>0.21862348178137653</v>
      </c>
      <c r="M302" s="170" t="s">
        <v>557</v>
      </c>
      <c r="N302" s="176">
        <v>44564</v>
      </c>
      <c r="O302" s="1"/>
      <c r="R302" s="225" t="s">
        <v>748</v>
      </c>
    </row>
    <row r="303" spans="1:26" ht="12.75" customHeight="1">
      <c r="A303" s="239">
        <v>170</v>
      </c>
      <c r="B303" s="240">
        <v>44480</v>
      </c>
      <c r="C303" s="240"/>
      <c r="D303" s="241" t="s">
        <v>788</v>
      </c>
      <c r="E303" s="242" t="s">
        <v>587</v>
      </c>
      <c r="F303" s="243" t="s">
        <v>793</v>
      </c>
      <c r="G303" s="242"/>
      <c r="H303" s="242"/>
      <c r="I303" s="242">
        <v>145</v>
      </c>
      <c r="J303" s="244" t="s">
        <v>560</v>
      </c>
      <c r="K303" s="239"/>
      <c r="L303" s="240"/>
      <c r="M303" s="240"/>
      <c r="N303" s="241"/>
      <c r="O303" s="41"/>
      <c r="R303" s="225" t="s">
        <v>748</v>
      </c>
    </row>
    <row r="304" spans="1:26" ht="12.75" customHeight="1">
      <c r="A304" s="245">
        <v>171</v>
      </c>
      <c r="B304" s="246">
        <v>44481</v>
      </c>
      <c r="C304" s="246"/>
      <c r="D304" s="247" t="s">
        <v>259</v>
      </c>
      <c r="E304" s="248" t="s">
        <v>587</v>
      </c>
      <c r="F304" s="249" t="s">
        <v>790</v>
      </c>
      <c r="G304" s="248"/>
      <c r="H304" s="248"/>
      <c r="I304" s="248">
        <v>380</v>
      </c>
      <c r="J304" s="250" t="s">
        <v>560</v>
      </c>
      <c r="K304" s="245"/>
      <c r="L304" s="246"/>
      <c r="M304" s="246"/>
      <c r="N304" s="247"/>
      <c r="O304" s="41"/>
      <c r="R304" s="225" t="s">
        <v>748</v>
      </c>
    </row>
    <row r="305" spans="1:18" ht="12.75" customHeight="1">
      <c r="A305" s="245">
        <v>172</v>
      </c>
      <c r="B305" s="246">
        <v>44481</v>
      </c>
      <c r="C305" s="246"/>
      <c r="D305" s="247" t="s">
        <v>390</v>
      </c>
      <c r="E305" s="248" t="s">
        <v>587</v>
      </c>
      <c r="F305" s="249" t="s">
        <v>791</v>
      </c>
      <c r="G305" s="248"/>
      <c r="H305" s="248"/>
      <c r="I305" s="248">
        <v>56</v>
      </c>
      <c r="J305" s="250" t="s">
        <v>560</v>
      </c>
      <c r="K305" s="245"/>
      <c r="L305" s="246"/>
      <c r="M305" s="246"/>
      <c r="N305" s="247"/>
      <c r="O305" s="41"/>
      <c r="R305" s="225"/>
    </row>
    <row r="306" spans="1:18" ht="12.75" customHeight="1">
      <c r="A306" s="198">
        <v>173</v>
      </c>
      <c r="B306" s="199">
        <v>44551</v>
      </c>
      <c r="C306" s="199"/>
      <c r="D306" s="200" t="s">
        <v>118</v>
      </c>
      <c r="E306" s="201" t="s">
        <v>587</v>
      </c>
      <c r="F306" s="171">
        <v>2300</v>
      </c>
      <c r="G306" s="201"/>
      <c r="H306" s="201">
        <f>(2820+2200)/2</f>
        <v>2510</v>
      </c>
      <c r="I306" s="203">
        <v>3000</v>
      </c>
      <c r="J306" s="173" t="s">
        <v>831</v>
      </c>
      <c r="K306" s="174">
        <f>H306-F306</f>
        <v>210</v>
      </c>
      <c r="L306" s="175">
        <f>K306/F306</f>
        <v>9.1304347826086957E-2</v>
      </c>
      <c r="M306" s="170" t="s">
        <v>557</v>
      </c>
      <c r="N306" s="176">
        <v>44649</v>
      </c>
      <c r="O306" s="1"/>
      <c r="R306" s="225"/>
    </row>
    <row r="307" spans="1:18" ht="12.75" customHeight="1">
      <c r="A307" s="251">
        <v>174</v>
      </c>
      <c r="B307" s="246">
        <v>44606</v>
      </c>
      <c r="C307" s="251"/>
      <c r="D307" s="251" t="s">
        <v>411</v>
      </c>
      <c r="E307" s="248" t="s">
        <v>587</v>
      </c>
      <c r="F307" s="248" t="s">
        <v>824</v>
      </c>
      <c r="G307" s="248"/>
      <c r="H307" s="248"/>
      <c r="I307" s="248">
        <v>764</v>
      </c>
      <c r="J307" s="248" t="s">
        <v>560</v>
      </c>
      <c r="K307" s="248"/>
      <c r="L307" s="248"/>
      <c r="M307" s="248"/>
      <c r="N307" s="251"/>
      <c r="O307" s="41"/>
      <c r="R307" s="225"/>
    </row>
    <row r="308" spans="1:18" ht="12.75" customHeight="1">
      <c r="A308" s="251">
        <v>175</v>
      </c>
      <c r="B308" s="246">
        <v>44613</v>
      </c>
      <c r="C308" s="251"/>
      <c r="D308" s="251" t="s">
        <v>786</v>
      </c>
      <c r="E308" s="248" t="s">
        <v>587</v>
      </c>
      <c r="F308" s="248" t="s">
        <v>825</v>
      </c>
      <c r="G308" s="248"/>
      <c r="H308" s="248"/>
      <c r="I308" s="248">
        <v>1510</v>
      </c>
      <c r="J308" s="248" t="s">
        <v>560</v>
      </c>
      <c r="K308" s="248"/>
      <c r="L308" s="248"/>
      <c r="M308" s="248"/>
      <c r="N308" s="251"/>
      <c r="O308" s="41"/>
      <c r="R308" s="225"/>
    </row>
    <row r="309" spans="1:18" ht="12.75" customHeight="1">
      <c r="A309">
        <v>176</v>
      </c>
      <c r="B309" s="246">
        <v>44670</v>
      </c>
      <c r="C309" s="246"/>
      <c r="D309" s="251" t="s">
        <v>521</v>
      </c>
      <c r="E309" s="303" t="s">
        <v>587</v>
      </c>
      <c r="F309" s="248" t="s">
        <v>833</v>
      </c>
      <c r="G309" s="248"/>
      <c r="H309" s="248"/>
      <c r="I309" s="248">
        <v>553</v>
      </c>
      <c r="J309" s="248" t="s">
        <v>560</v>
      </c>
      <c r="K309" s="248"/>
      <c r="L309" s="248"/>
      <c r="M309" s="248"/>
      <c r="N309" s="248"/>
      <c r="O309" s="41"/>
      <c r="R309" s="225"/>
    </row>
    <row r="310" spans="1:18" ht="12.75" customHeight="1">
      <c r="A310" s="224">
        <v>177</v>
      </c>
      <c r="B310" s="246">
        <v>44746</v>
      </c>
      <c r="D310" s="372" t="s">
        <v>901</v>
      </c>
      <c r="E310" s="371" t="s">
        <v>587</v>
      </c>
      <c r="F310" s="248" t="s">
        <v>899</v>
      </c>
      <c r="G310" s="248"/>
      <c r="H310" s="248"/>
      <c r="I310" s="248">
        <v>254</v>
      </c>
      <c r="J310" s="248" t="s">
        <v>560</v>
      </c>
      <c r="K310" s="248"/>
      <c r="L310" s="248"/>
      <c r="M310" s="248"/>
      <c r="N310" s="248"/>
      <c r="O310" s="41"/>
      <c r="R310" s="225"/>
    </row>
    <row r="311" spans="1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1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1:18" ht="12.75" customHeight="1">
      <c r="B313" s="226" t="s">
        <v>782</v>
      </c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1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1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1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A320" s="227"/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1:18" ht="12.75" customHeight="1">
      <c r="A321" s="227"/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1:18" ht="12.75" customHeight="1">
      <c r="A322" s="53"/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1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1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1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1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1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1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1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1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1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1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1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1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</sheetData>
  <autoFilter ref="R1:R318"/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86 K79 K9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2022-07-25T02:40:14Z</dcterms:modified>
</cp:coreProperties>
</file>