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2" i="6" l="1"/>
  <c r="M122" i="6" s="1"/>
  <c r="L41" i="6"/>
  <c r="K41" i="6"/>
  <c r="M41" i="6" s="1"/>
  <c r="K106" i="6"/>
  <c r="M106" i="6" s="1"/>
  <c r="K119" i="6"/>
  <c r="M119" i="6" s="1"/>
  <c r="L20" i="6"/>
  <c r="K20" i="6"/>
  <c r="K78" i="6"/>
  <c r="M78" i="6" s="1"/>
  <c r="P24" i="6"/>
  <c r="P23" i="6"/>
  <c r="M20" i="6" l="1"/>
  <c r="L12" i="6"/>
  <c r="K12" i="6"/>
  <c r="M12" i="6" s="1"/>
  <c r="K112" i="6"/>
  <c r="M112" i="6" s="1"/>
  <c r="K113" i="6"/>
  <c r="M113" i="6" s="1"/>
  <c r="K115" i="6"/>
  <c r="M115" i="6" s="1"/>
  <c r="L44" i="6" l="1"/>
  <c r="K57" i="6" l="1"/>
  <c r="L57" i="6"/>
  <c r="L15" i="6"/>
  <c r="K15" i="6"/>
  <c r="M15" i="6" s="1"/>
  <c r="M57" i="6" l="1"/>
  <c r="K114" i="6"/>
  <c r="M114" i="6" s="1"/>
  <c r="K321" i="6"/>
  <c r="L321" i="6" s="1"/>
  <c r="L22" i="6"/>
  <c r="K22" i="6"/>
  <c r="K105" i="6"/>
  <c r="M105" i="6" s="1"/>
  <c r="K111" i="6"/>
  <c r="M111" i="6" s="1"/>
  <c r="K109" i="6"/>
  <c r="M109" i="6" s="1"/>
  <c r="L59" i="6"/>
  <c r="K59" i="6"/>
  <c r="K110" i="6"/>
  <c r="M110" i="6" s="1"/>
  <c r="K108" i="6"/>
  <c r="M108" i="6" s="1"/>
  <c r="M22" i="6" l="1"/>
  <c r="M59" i="6"/>
  <c r="P21" i="6"/>
  <c r="K104" i="6"/>
  <c r="M104" i="6" s="1"/>
  <c r="K107" i="6"/>
  <c r="M107" i="6" s="1"/>
  <c r="L58" i="6"/>
  <c r="K58" i="6"/>
  <c r="L16" i="6"/>
  <c r="K16" i="6"/>
  <c r="K44" i="6"/>
  <c r="K103" i="6"/>
  <c r="M103" i="6" s="1"/>
  <c r="K96" i="6"/>
  <c r="M96" i="6" s="1"/>
  <c r="M16" i="6" l="1"/>
  <c r="M44" i="6"/>
  <c r="M58" i="6"/>
  <c r="K102" i="6"/>
  <c r="M102" i="6" s="1"/>
  <c r="K101" i="6"/>
  <c r="M101" i="6" s="1"/>
  <c r="L43" i="6"/>
  <c r="K43" i="6"/>
  <c r="K97" i="6"/>
  <c r="M97" i="6" s="1"/>
  <c r="M43" i="6" l="1"/>
  <c r="P18" i="6"/>
  <c r="P19" i="6"/>
  <c r="K95" i="6"/>
  <c r="K94" i="6"/>
  <c r="K71" i="6"/>
  <c r="M71" i="6" s="1"/>
  <c r="K100" i="6"/>
  <c r="M100" i="6" s="1"/>
  <c r="K98" i="6"/>
  <c r="M98" i="6" s="1"/>
  <c r="K99" i="6"/>
  <c r="M99" i="6" s="1"/>
  <c r="K91" i="6"/>
  <c r="M91" i="6" s="1"/>
  <c r="K325" i="6" l="1"/>
  <c r="L325" i="6" s="1"/>
  <c r="K320" i="6"/>
  <c r="L320" i="6" s="1"/>
  <c r="K319" i="6"/>
  <c r="L319" i="6" s="1"/>
  <c r="K317" i="6"/>
  <c r="L317" i="6" s="1"/>
  <c r="H315" i="6"/>
  <c r="K315" i="6" s="1"/>
  <c r="L315" i="6" s="1"/>
  <c r="K314" i="6"/>
  <c r="L314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L129" i="6"/>
  <c r="K129" i="6"/>
  <c r="L127" i="6"/>
  <c r="K127" i="6"/>
  <c r="P126" i="6"/>
  <c r="K93" i="6"/>
  <c r="M93" i="6" s="1"/>
  <c r="K92" i="6"/>
  <c r="M92" i="6" s="1"/>
  <c r="K90" i="6"/>
  <c r="M90" i="6" s="1"/>
  <c r="K89" i="6"/>
  <c r="M89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7" i="6"/>
  <c r="M77" i="6" s="1"/>
  <c r="F76" i="6"/>
  <c r="K76" i="6" s="1"/>
  <c r="M76" i="6" s="1"/>
  <c r="K75" i="6"/>
  <c r="M75" i="6" s="1"/>
  <c r="K74" i="6"/>
  <c r="M74" i="6" s="1"/>
  <c r="K73" i="6"/>
  <c r="M73" i="6" s="1"/>
  <c r="K72" i="6"/>
  <c r="M72" i="6" s="1"/>
  <c r="K70" i="6"/>
  <c r="M70" i="6" s="1"/>
  <c r="K69" i="6"/>
  <c r="M69" i="6" s="1"/>
  <c r="K68" i="6"/>
  <c r="M68" i="6" s="1"/>
  <c r="K67" i="6"/>
  <c r="M67" i="6" s="1"/>
  <c r="K66" i="6"/>
  <c r="M66" i="6" s="1"/>
  <c r="L56" i="6"/>
  <c r="K56" i="6"/>
  <c r="L55" i="6"/>
  <c r="K55" i="6"/>
  <c r="L54" i="6"/>
  <c r="K54" i="6"/>
  <c r="L53" i="6"/>
  <c r="K53" i="6"/>
  <c r="L40" i="6"/>
  <c r="K40" i="6"/>
  <c r="L38" i="6"/>
  <c r="K38" i="6"/>
  <c r="L37" i="6"/>
  <c r="K37" i="6"/>
  <c r="P17" i="6"/>
  <c r="P14" i="6"/>
  <c r="L13" i="6"/>
  <c r="K13" i="6"/>
  <c r="L11" i="6"/>
  <c r="K11" i="6"/>
  <c r="P10" i="6"/>
  <c r="M7" i="6"/>
  <c r="D7" i="5"/>
  <c r="K6" i="4"/>
  <c r="K6" i="3"/>
  <c r="L6" i="2"/>
  <c r="M56" i="6" l="1"/>
  <c r="M40" i="6"/>
  <c r="M53" i="6"/>
  <c r="M127" i="6"/>
  <c r="M129" i="6"/>
  <c r="M38" i="6"/>
  <c r="M11" i="6"/>
  <c r="M37" i="6"/>
  <c r="M55" i="6"/>
  <c r="M13" i="6"/>
  <c r="M54" i="6"/>
</calcChain>
</file>

<file path=xl/sharedStrings.xml><?xml version="1.0" encoding="utf-8"?>
<sst xmlns="http://schemas.openxmlformats.org/spreadsheetml/2006/main" count="3557" uniqueCount="1262">
  <si>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</si>
  <si>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</si>
  <si>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</si>
  <si>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</si>
  <si>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</si>
  <si>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</si>
  <si>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</si>
  <si>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</si>
  <si>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</si>
  <si>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</si>
  <si>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</si>
  <si>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</si>
  <si>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</si>
  <si>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</si>
  <si>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</si>
  <si>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</si>
  <si>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</si>
  <si>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</si>
  <si>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</si>
  <si>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</si>
  <si>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</si>
  <si>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</si>
  <si>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</si>
  <si>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</si>
  <si>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</si>
  <si>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</si>
  <si>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</si>
  <si>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</si>
  <si>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</si>
  <si>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</si>
  <si>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</si>
  <si>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</si>
  <si>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</si>
  <si>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</si>
  <si>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</si>
  <si>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</si>
  <si>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</si>
  <si>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</si>
  <si>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</si>
  <si>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</si>
  <si>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</si>
  <si>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</si>
  <si>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</si>
  <si>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</si>
  <si>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</si>
  <si>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</si>
  <si>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</si>
  <si>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</si>
  <si>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</si>
  <si>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</si>
  <si>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</si>
  <si>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</si>
  <si>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</si>
  <si>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</si>
  <si>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</si>
  <si>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</si>
  <si>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</si>
  <si>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</si>
  <si>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</si>
  <si>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</si>
  <si>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</si>
  <si>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</si>
  <si>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</si>
  <si>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</si>
  <si>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</si>
  <si>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</si>
  <si>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</si>
  <si>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</si>
  <si>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</si>
  <si>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</si>
  <si>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</si>
  <si>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</si>
  <si>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</si>
  <si>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</si>
  <si>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</si>
  <si>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</si>
  <si>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</si>
  <si>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</si>
  <si>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</si>
  <si>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</si>
  <si>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</si>
  <si>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</si>
  <si>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</si>
  <si>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</si>
  <si>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</si>
  <si>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</si>
  <si>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</si>
  <si>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</si>
  <si>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</si>
  <si>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</si>
  <si>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</si>
  <si>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</si>
  <si>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</si>
  <si>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</si>
  <si>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</si>
  <si>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</si>
  <si>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</si>
  <si>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</si>
  <si>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</si>
  <si>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</si>
  <si>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</si>
  <si>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</si>
  <si>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</si>
  <si>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</si>
  <si>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</si>
  <si>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</si>
  <si>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</si>
  <si>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</si>
  <si>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</si>
  <si>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</si>
  <si>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</si>
  <si>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</si>
  <si>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</si>
  <si>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</si>
  <si>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</si>
  <si>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</si>
  <si>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</si>
  <si>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</si>
  <si>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</si>
  <si>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</si>
  <si>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</si>
  <si>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</si>
  <si>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</si>
  <si>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</si>
  <si>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</si>
  <si>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</si>
  <si>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</si>
  <si>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</si>
  <si>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</si>
  <si>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</si>
  <si>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</si>
  <si>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</si>
  <si>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</si>
  <si>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</si>
  <si>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</si>
  <si>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</si>
  <si>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</si>
  <si>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</si>
  <si>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</si>
  <si>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</si>
  <si>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</si>
  <si>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</si>
  <si>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</si>
  <si>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</si>
  <si>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</si>
  <si>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</si>
  <si>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</si>
  <si>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</si>
  <si>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</si>
  <si>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</si>
  <si>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</si>
  <si>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</si>
  <si>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</si>
  <si>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</si>
  <si>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</si>
  <si>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</si>
  <si>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</si>
  <si>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</si>
  <si>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</si>
  <si>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</si>
  <si>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</si>
  <si>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</si>
  <si>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</si>
  <si>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</si>
  <si>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</si>
  <si>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</si>
  <si>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</si>
  <si>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</si>
  <si>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</si>
  <si>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</si>
  <si>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</si>
  <si>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</si>
  <si>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</si>
  <si>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</si>
  <si>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</si>
  <si>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</si>
  <si>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</si>
  <si>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</si>
  <si>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</si>
  <si>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</si>
  <si>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</si>
  <si>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</si>
  <si>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</si>
  <si>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</si>
  <si>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</si>
  <si>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</si>
  <si>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</si>
  <si>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</si>
  <si>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</si>
  <si>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</si>
  <si>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</si>
  <si>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</si>
  <si>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</si>
  <si>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</si>
  <si>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</si>
  <si>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</si>
  <si>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</si>
  <si>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</si>
  <si>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</si>
  <si>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</si>
  <si>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</si>
  <si>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</si>
  <si>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</si>
  <si>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</si>
  <si>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</si>
  <si>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</si>
  <si>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</si>
  <si>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</si>
  <si>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</si>
  <si>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</si>
  <si>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</si>
  <si>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</si>
  <si>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</si>
  <si>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</si>
  <si>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</si>
  <si>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</si>
  <si>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</si>
  <si>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</si>
  <si>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</si>
  <si>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</si>
  <si>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</si>
  <si>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</si>
  <si>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</si>
  <si>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</si>
  <si>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</si>
  <si>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</si>
  <si>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</si>
  <si>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</si>
  <si>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</si>
  <si>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</si>
  <si>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</si>
  <si>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</si>
  <si>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</si>
  <si>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</si>
  <si>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</si>
  <si>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</si>
  <si>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</si>
  <si>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</si>
  <si>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</si>
  <si>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</si>
  <si>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</si>
  <si>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</si>
  <si>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</si>
  <si>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</si>
  <si>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</si>
  <si>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</si>
  <si>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</si>
  <si>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</si>
  <si>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</si>
  <si>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</si>
  <si>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</si>
  <si>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</si>
  <si>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</si>
  <si>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</si>
  <si>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</si>
  <si>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</si>
  <si>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</si>
  <si>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</si>
  <si>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</si>
  <si>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</si>
  <si>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</si>
  <si>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</si>
  <si>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</si>
  <si>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</si>
  <si>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</si>
  <si>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</si>
  <si>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</si>
  <si>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</si>
  <si>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</si>
  <si>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</si>
  <si>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</si>
  <si>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</si>
  <si>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</si>
  <si>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</si>
  <si>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</si>
  <si>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</si>
  <si>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</si>
  <si>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</si>
  <si>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</si>
  <si>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</si>
  <si>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</si>
  <si>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</si>
  <si>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</si>
  <si>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</si>
  <si>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</si>
  <si>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</si>
  <si>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</si>
  <si>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</si>
  <si>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</si>
  <si>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</si>
  <si>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</si>
  <si>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</si>
  <si>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</si>
  <si>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</si>
  <si>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</si>
  <si>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</si>
  <si>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</si>
  <si>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</si>
  <si>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</si>
  <si>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</si>
  <si>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</si>
  <si>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</si>
  <si>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</si>
  <si>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</si>
  <si>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</si>
  <si>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</si>
  <si>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</si>
  <si>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</si>
  <si>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</si>
  <si>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</si>
  <si>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</si>
  <si>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</si>
  <si>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</si>
  <si>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</si>
  <si>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</si>
  <si>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</si>
  <si>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</si>
  <si>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</si>
  <si>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</si>
  <si>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</si>
  <si>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</si>
  <si>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</si>
  <si>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</si>
  <si>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</si>
  <si>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</si>
  <si>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</si>
  <si>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</si>
  <si>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</si>
  <si>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</si>
  <si>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</si>
  <si>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</si>
  <si>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</si>
  <si>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</si>
  <si>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</si>
  <si>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</si>
  <si>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</si>
  <si>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</si>
  <si>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</si>
  <si>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</si>
  <si>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</si>
  <si>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</si>
  <si>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</si>
  <si>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</si>
  <si>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</si>
  <si>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</si>
  <si>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</si>
  <si>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</si>
  <si>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</si>
  <si>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</si>
  <si>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</si>
  <si>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</si>
  <si>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</si>
  <si>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</si>
  <si>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</si>
  <si>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</si>
  <si>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</si>
  <si>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</si>
  <si>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</si>
  <si>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</si>
  <si>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</si>
  <si>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</si>
  <si>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</si>
  <si>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</si>
  <si>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</si>
  <si>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</si>
  <si>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</si>
  <si>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</si>
  <si>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</si>
  <si>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</si>
  <si>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</si>
  <si>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</si>
  <si>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</si>
  <si>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</si>
  <si>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</si>
  <si>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</si>
  <si>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</si>
  <si>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</si>
  <si>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</si>
  <si>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</si>
  <si>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</si>
  <si>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</si>
  <si>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</si>
  <si>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</si>
  <si>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</si>
  <si>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</si>
  <si>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</si>
  <si>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</si>
  <si>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</si>
  <si>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</si>
  <si>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</si>
  <si>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</si>
  <si>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</si>
  <si>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</si>
  <si>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</si>
  <si>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</si>
  <si>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</si>
  <si>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</si>
  <si>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</si>
  <si>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</si>
  <si>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</si>
  <si>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</si>
  <si>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</si>
  <si>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</si>
  <si>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</si>
  <si>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</si>
  <si>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</si>
  <si>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</si>
  <si>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</si>
  <si>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</si>
  <si>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</si>
  <si>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</si>
  <si>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</si>
  <si>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</si>
  <si>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</si>
  <si>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</si>
  <si>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</si>
  <si>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</si>
  <si>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</si>
  <si>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</si>
  <si>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</si>
  <si>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</si>
  <si>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</si>
  <si>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</si>
  <si>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</si>
  <si>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</si>
  <si>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</si>
  <si>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</si>
  <si>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</si>
  <si>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</si>
  <si>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</si>
  <si>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</si>
  <si>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</si>
  <si>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</si>
  <si>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</si>
  <si>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</si>
  <si>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</si>
  <si>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</si>
  <si>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</si>
  <si>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</si>
  <si>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</si>
  <si>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</si>
  <si>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</si>
  <si>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</si>
  <si>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</si>
  <si>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</si>
  <si>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</si>
  <si>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</si>
  <si>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</si>
  <si>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</si>
  <si>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</si>
  <si>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</si>
  <si>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</si>
  <si>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</si>
  <si>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</si>
  <si>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</si>
  <si>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</si>
  <si>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</si>
  <si>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</si>
  <si>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</si>
  <si>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</si>
  <si>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</si>
  <si>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</si>
  <si>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</si>
  <si>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</si>
  <si>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</si>
  <si>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</si>
  <si>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</si>
  <si>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</si>
  <si>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</si>
  <si>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</si>
  <si>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</si>
  <si>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</si>
  <si>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</si>
  <si>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</si>
  <si>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</si>
  <si>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</si>
  <si>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</si>
  <si>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</si>
  <si>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</si>
  <si>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</si>
  <si>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</si>
  <si>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</si>
  <si>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</si>
  <si>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</si>
  <si>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</si>
  <si>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</si>
  <si>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</si>
  <si>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</si>
  <si>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</si>
  <si>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</si>
  <si>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</si>
  <si>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</si>
  <si>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</si>
  <si>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</si>
  <si>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</si>
  <si>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</si>
  <si>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</si>
  <si>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</si>
  <si>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</si>
  <si>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</si>
  <si>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</si>
  <si>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</si>
  <si>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</si>
  <si>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</si>
  <si>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</si>
  <si>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</si>
  <si>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</si>
  <si>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</si>
  <si>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</si>
  <si>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</si>
  <si>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</si>
  <si>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</si>
  <si>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</si>
  <si>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</si>
  <si>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</si>
  <si>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</si>
  <si>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</si>
  <si>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</si>
  <si>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</si>
  <si>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</si>
  <si>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</si>
  <si>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</si>
  <si>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</si>
  <si>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</si>
  <si>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</si>
  <si>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</si>
  <si>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</si>
  <si>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</si>
  <si>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</si>
  <si>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</si>
  <si>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</si>
  <si>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</si>
  <si>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</si>
  <si>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</si>
  <si>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</si>
  <si>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</si>
  <si>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</si>
  <si>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</si>
  <si>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</si>
  <si>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</si>
  <si>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</si>
  <si>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</si>
  <si>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</si>
  <si>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</si>
  <si>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</si>
  <si>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</si>
  <si>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</si>
  <si>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</si>
  <si>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</si>
  <si>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</si>
  <si>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</si>
  <si>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</si>
  <si>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</si>
  <si>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</si>
  <si>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</si>
  <si>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</si>
  <si>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</si>
  <si>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</si>
  <si>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</si>
  <si>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</si>
  <si>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</si>
  <si>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</si>
  <si>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</si>
  <si>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</si>
  <si>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</si>
  <si>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</si>
  <si>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</si>
  <si>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</si>
  <si>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</si>
  <si>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</si>
  <si>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</si>
  <si>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</si>
  <si>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</si>
  <si>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</si>
  <si>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</si>
  <si>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</si>
  <si>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</si>
  <si>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</si>
  <si>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</si>
  <si>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</si>
  <si>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</si>
  <si>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</si>
  <si>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</si>
  <si>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</si>
  <si>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</si>
  <si>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</si>
  <si>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</si>
  <si>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</si>
  <si>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</si>
  <si>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</si>
  <si>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</si>
  <si>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</si>
  <si>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</si>
  <si>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</si>
  <si>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</si>
  <si>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</si>
  <si>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</si>
  <si>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</si>
  <si>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</si>
  <si>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</si>
  <si>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</si>
  <si>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</si>
  <si>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MULTIPLIER SHARE &amp; STOCK ADVISORS PRIVATE LIMITED</t>
  </si>
  <si>
    <t>SHEETAL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</si>
  <si>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</si>
  <si>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</si>
  <si>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</si>
  <si>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</si>
  <si>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</si>
  <si>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</si>
  <si>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</si>
  <si>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</si>
  <si>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</si>
  <si>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</si>
  <si>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</si>
  <si>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</si>
  <si>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</si>
  <si>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</si>
  <si>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</si>
  <si>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</si>
  <si>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</si>
  <si>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</si>
  <si>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</si>
  <si>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</si>
  <si>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</si>
  <si>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</si>
  <si>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</si>
  <si>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</si>
  <si>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</si>
  <si>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</si>
  <si>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</si>
  <si>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</si>
  <si>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</si>
  <si>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</si>
  <si>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</si>
  <si>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</si>
  <si>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</si>
  <si>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</si>
  <si>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</si>
  <si>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</si>
  <si>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</si>
  <si>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</si>
  <si>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</si>
  <si>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</si>
  <si>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</si>
  <si>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</si>
  <si>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</si>
  <si>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</si>
  <si>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</si>
  <si>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</si>
  <si>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</si>
  <si>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</si>
  <si>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</si>
  <si>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</si>
  <si>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</si>
  <si>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</si>
  <si>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</si>
  <si>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</si>
  <si>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</si>
  <si>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</si>
  <si>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</si>
  <si>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</si>
  <si>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</si>
  <si>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</si>
  <si>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</si>
  <si>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</si>
  <si>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</si>
  <si>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</si>
  <si>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</si>
  <si>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</si>
  <si>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</si>
  <si>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</si>
  <si>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</si>
  <si>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</si>
  <si>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</si>
  <si>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</si>
  <si>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</si>
  <si>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</si>
  <si>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</si>
  <si>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</si>
  <si>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</si>
  <si>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</si>
  <si>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</si>
  <si>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</si>
  <si>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</si>
  <si>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</si>
  <si>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</si>
  <si>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</si>
  <si>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</si>
  <si>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</si>
  <si>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</si>
  <si>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</si>
  <si>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</si>
  <si>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</si>
  <si>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</si>
  <si>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</si>
  <si>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</si>
  <si>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</si>
  <si>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</si>
  <si>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</si>
  <si>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</si>
  <si>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</si>
  <si>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</si>
  <si>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</si>
  <si>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</si>
  <si>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</si>
  <si>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</si>
  <si>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</si>
  <si>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</si>
  <si>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</si>
  <si>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</si>
  <si>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</si>
  <si>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</si>
  <si>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</si>
  <si>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</si>
  <si>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</si>
  <si>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</si>
  <si>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</si>
  <si>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</si>
  <si>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</si>
  <si>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</si>
  <si>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</si>
  <si>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</si>
  <si>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</si>
  <si>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</si>
  <si>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</si>
  <si>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</si>
  <si>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</si>
  <si>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</si>
  <si>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</si>
  <si>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</si>
  <si>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</si>
  <si>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</si>
  <si>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</si>
  <si>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</si>
  <si>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</si>
  <si>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</si>
  <si>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</si>
  <si>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</si>
  <si>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</si>
  <si>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</si>
  <si>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</si>
  <si>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</si>
  <si>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</si>
  <si>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</si>
  <si>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</si>
  <si>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</si>
  <si>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</si>
  <si>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</si>
  <si>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</si>
  <si>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</si>
  <si>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</si>
  <si>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</si>
  <si>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</si>
  <si>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</si>
  <si>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</si>
  <si>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</si>
  <si>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</si>
  <si>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</si>
  <si>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</si>
  <si>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</si>
  <si>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</si>
  <si>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</si>
  <si>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</si>
  <si>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</si>
  <si>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</si>
  <si>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</si>
  <si>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</si>
  <si>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</si>
  <si>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</si>
  <si>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</si>
  <si>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</si>
  <si>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</si>
  <si>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</si>
  <si>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</si>
  <si>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</si>
  <si>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</si>
  <si>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</si>
  <si>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</si>
  <si>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</si>
  <si>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</si>
  <si>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</si>
  <si>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</si>
  <si>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</si>
  <si>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</si>
  <si>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</si>
  <si>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</si>
  <si>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</si>
  <si>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</si>
  <si>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</si>
  <si>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</si>
  <si>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</si>
  <si>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</si>
  <si>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</si>
  <si>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</si>
  <si>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</si>
  <si>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</si>
  <si>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</si>
  <si>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</si>
  <si>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</si>
  <si>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</si>
  <si>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</si>
  <si>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</si>
  <si>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</si>
  <si>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</si>
  <si>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</si>
  <si>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</si>
  <si>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</si>
  <si>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</si>
  <si>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</si>
  <si>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</si>
  <si>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</si>
  <si>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</si>
  <si>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</si>
  <si>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</si>
  <si>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</si>
  <si>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</si>
  <si>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</si>
  <si>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</si>
  <si>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</si>
  <si>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</si>
  <si>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</si>
  <si>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</si>
  <si>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</si>
  <si>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</si>
  <si>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</si>
  <si>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</si>
  <si>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</si>
  <si>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</si>
  <si>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</si>
  <si>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</si>
  <si>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</si>
  <si>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</si>
  <si>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</si>
  <si>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</si>
  <si>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</si>
  <si>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</si>
  <si>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</si>
  <si>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</si>
  <si>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</si>
  <si>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</si>
  <si>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</si>
  <si>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</si>
  <si>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</si>
  <si>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</si>
  <si>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</si>
  <si>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</si>
  <si>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</si>
  <si>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</si>
  <si>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</si>
  <si>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</si>
  <si>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</si>
  <si>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</si>
  <si>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</si>
  <si>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</si>
  <si>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</si>
  <si>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</si>
  <si>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</si>
  <si>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</si>
  <si>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</si>
  <si>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</si>
  <si>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</si>
  <si>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</si>
  <si>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</si>
  <si>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</si>
  <si>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</si>
  <si>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</si>
  <si>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</si>
  <si>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</si>
  <si>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</si>
  <si>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</si>
  <si>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</si>
  <si>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</si>
  <si>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</si>
  <si>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</si>
  <si>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</si>
  <si>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</si>
  <si>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</si>
  <si>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</si>
  <si>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</si>
  <si>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</si>
  <si>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</si>
  <si>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</si>
  <si>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</si>
  <si>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</si>
  <si>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</si>
  <si>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</si>
  <si>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</si>
  <si>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</si>
  <si>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</si>
  <si>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</si>
  <si>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</si>
  <si>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</si>
  <si>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</si>
  <si>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</si>
  <si>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</si>
  <si>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</si>
  <si>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</si>
  <si>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</si>
  <si>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</si>
  <si>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</si>
  <si>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</si>
  <si>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</si>
  <si>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</si>
  <si>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</si>
  <si>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</si>
  <si>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</si>
  <si>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</si>
  <si>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</si>
  <si>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</si>
  <si>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</si>
  <si>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</si>
  <si>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</si>
  <si>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</si>
  <si>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</si>
  <si>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</si>
  <si>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</si>
  <si>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</si>
  <si>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</si>
  <si>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</si>
  <si>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</si>
  <si>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</si>
  <si>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</si>
  <si>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</si>
  <si>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</si>
  <si>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</si>
  <si>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</si>
  <si>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</si>
  <si>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</si>
  <si>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</si>
  <si>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</si>
  <si>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</si>
  <si>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</si>
  <si>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</si>
  <si>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</si>
  <si>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</si>
  <si>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</si>
  <si>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</si>
  <si>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</si>
  <si>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</si>
  <si>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</si>
  <si>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</si>
  <si>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</si>
  <si>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</si>
  <si>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</si>
  <si>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</si>
  <si>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</si>
  <si>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</si>
  <si>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</si>
  <si>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</si>
  <si>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</si>
  <si>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</si>
  <si>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</si>
  <si>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</si>
  <si>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</si>
  <si>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</si>
  <si>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</si>
  <si>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</si>
  <si>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</si>
  <si>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</si>
  <si>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</si>
  <si>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</si>
  <si>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</si>
  <si>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</si>
  <si>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</si>
  <si>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</si>
  <si>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</si>
  <si>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</si>
  <si>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</si>
  <si>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</si>
  <si>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</si>
  <si>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</si>
  <si>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</si>
  <si>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</si>
  <si>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</si>
  <si>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</si>
  <si>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</si>
  <si>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</si>
  <si>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</si>
  <si>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</si>
  <si>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</si>
  <si>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</si>
  <si>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</si>
  <si>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</si>
  <si>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</si>
  <si>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</si>
  <si>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</si>
  <si>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KDL</t>
  </si>
  <si>
    <t>Kore Digital Limited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</si>
  <si>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</si>
  <si>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</si>
  <si>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</si>
  <si>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</si>
  <si>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</si>
  <si>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</si>
  <si>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</si>
  <si>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</si>
  <si>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</si>
  <si>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</si>
  <si>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</si>
  <si>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</si>
  <si>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</si>
  <si>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</si>
  <si>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</si>
  <si>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</si>
  <si>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</si>
  <si>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</si>
  <si>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</si>
  <si>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</si>
  <si>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</si>
  <si>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</si>
  <si>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</si>
  <si>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</si>
  <si>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</si>
  <si>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</si>
  <si>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</si>
  <si>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</si>
  <si>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</si>
  <si>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</si>
  <si>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</si>
  <si>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</si>
  <si>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</si>
  <si>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</si>
  <si>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</si>
  <si>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660-665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</si>
  <si>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</si>
  <si>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</si>
  <si>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</si>
  <si>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</si>
  <si>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</si>
  <si>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</si>
  <si>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</si>
  <si>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</si>
  <si>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</si>
  <si>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</si>
  <si>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</si>
  <si>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</si>
  <si>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</si>
  <si>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</si>
  <si>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ACCURACY</t>
  </si>
  <si>
    <t>Accuracy Shipping Limited</t>
  </si>
  <si>
    <t>ANTARA INDIA EVERGREEN FUND LTD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</si>
  <si>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</si>
  <si>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</si>
  <si>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</si>
  <si>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</si>
  <si>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</si>
  <si>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</si>
  <si>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</si>
  <si>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</si>
  <si>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</si>
  <si>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</si>
  <si>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</si>
  <si>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</si>
  <si>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</si>
  <si>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</si>
  <si>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</si>
  <si>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</si>
  <si>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</si>
  <si>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</si>
  <si>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JANUSCORP</t>
  </si>
  <si>
    <t>MISTERKAPOORKESHRI</t>
  </si>
  <si>
    <t>Debock Industries Limited</t>
  </si>
  <si>
    <t>WILSON HOLDINGS PRIVATE LIMITED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</si>
  <si>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</si>
  <si>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</si>
  <si>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</si>
  <si>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</si>
  <si>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</si>
  <si>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</si>
  <si>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</si>
  <si>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</si>
  <si>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</si>
  <si>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</si>
  <si>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24-25</t>
  </si>
  <si>
    <t>NIFTY 18900 CE 29-JUN</t>
  </si>
  <si>
    <t>NIFTY 18950 CE 22-JUN</t>
  </si>
  <si>
    <t>94-98</t>
  </si>
  <si>
    <t>13-17</t>
  </si>
  <si>
    <t>97-102</t>
  </si>
  <si>
    <t>Profit of Rs.9.5/-</t>
  </si>
  <si>
    <t>4015-4215</t>
  </si>
  <si>
    <t>KPIL</t>
  </si>
  <si>
    <t>CHCL</t>
  </si>
  <si>
    <t>SETU SECURITIES PVT. LTD.</t>
  </si>
  <si>
    <t>DDIL</t>
  </si>
  <si>
    <t>ZENAB AIYUB YACOOBALI</t>
  </si>
  <si>
    <t>HEERAISP</t>
  </si>
  <si>
    <t>PALLAVI MOHANBHAI JHAVERI</t>
  </si>
  <si>
    <t>SOFCOM</t>
  </si>
  <si>
    <t>SOUTH GUJARAT SHARES AND SHAREBROKERS LIMITED</t>
  </si>
  <si>
    <t>TRANSPACT</t>
  </si>
  <si>
    <t>ANIL KUMAR GOEL (HUF)</t>
  </si>
  <si>
    <t>VINOD SOMANI</t>
  </si>
  <si>
    <t>INDRA KIRAN VENTURES</t>
  </si>
  <si>
    <t>HRTI PRIVATE LIMITED</t>
  </si>
  <si>
    <t>VIKASECO</t>
  </si>
  <si>
    <t>Vikas EcoTech Limited</t>
  </si>
  <si>
    <t>VISHWAS FINCAP SERVICES PRIVATE LIMITED</t>
  </si>
  <si>
    <t>VISHWARAJ</t>
  </si>
  <si>
    <t>Vishwaraj Sugar Ind Ltd</t>
  </si>
  <si>
    <t>CORE4 MARCOM PRIVATE LIMITED</t>
  </si>
  <si>
    <t>BAHETI</t>
  </si>
  <si>
    <t>Baheti Recycling Ind Ltd</t>
  </si>
  <si>
    <t>KSHITIJPOL</t>
  </si>
  <si>
    <t>Kshitij Polyline Limited</t>
  </si>
  <si>
    <t>HEMRAJ BHIMSHI GALA</t>
  </si>
  <si>
    <t>Loss of Rs.11.5/-</t>
  </si>
  <si>
    <t>24-26</t>
  </si>
  <si>
    <t>HCLTECH JULY FUT</t>
  </si>
  <si>
    <t>1160-1162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</si>
  <si>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</si>
  <si>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</si>
  <si>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</si>
  <si>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</si>
  <si>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</si>
  <si>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</si>
  <si>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</si>
  <si>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</si>
  <si>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</si>
  <si>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</si>
  <si>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</si>
  <si>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6.5-7.5</t>
  </si>
  <si>
    <t>12-15</t>
  </si>
  <si>
    <t>AARTECH</t>
  </si>
  <si>
    <t>AVIRAT ENTERPRISE</t>
  </si>
  <si>
    <t>PRITA BRIJESH PAREKH</t>
  </si>
  <si>
    <t>BRIJESH JITENDRA PAREKH</t>
  </si>
  <si>
    <t>SMITA SHASHIKUMAR GUPTA</t>
  </si>
  <si>
    <t>VEENA RAJESH SHAH</t>
  </si>
  <si>
    <t>BRIGHT</t>
  </si>
  <si>
    <t>SUNRISE GILTS AND SECURITIES PVT LTD</t>
  </si>
  <si>
    <t>AEGIS INVESTMENT FUND</t>
  </si>
  <si>
    <t>CA SWIFT INVESTMENTS</t>
  </si>
  <si>
    <t>NORGES BANK ON ACCOUNT OF GOVERNMENT PETROLEUM FUND</t>
  </si>
  <si>
    <t>FAMILYCARE</t>
  </si>
  <si>
    <t>VICKY RAJESH JHAVERI</t>
  </si>
  <si>
    <t>FONE4</t>
  </si>
  <si>
    <t>KWIK RIDE INDIA PRIVATE LIMITED</t>
  </si>
  <si>
    <t>VIRAL PRAFUL JHAVERI</t>
  </si>
  <si>
    <t>GALADA</t>
  </si>
  <si>
    <t>BHUVNESH KUMAR BANSAL</t>
  </si>
  <si>
    <t>VARUN GOEL</t>
  </si>
  <si>
    <t>AMAR CHANDRA BHATTACHARJI</t>
  </si>
  <si>
    <t>MEGHANA RUSHABH SHAH</t>
  </si>
  <si>
    <t>NEEHAR SHAIK</t>
  </si>
  <si>
    <t>JTAPARIA</t>
  </si>
  <si>
    <t>MANSI SHARE &amp; STOCK ADVISORS PRIVATE LIMITED</t>
  </si>
  <si>
    <t>SUTLAJ SALES PRIVATE LIMITED</t>
  </si>
  <si>
    <t>LLFICL</t>
  </si>
  <si>
    <t>MITHANI INVESTMENT AND TRADING PRIVATE LIMITED</t>
  </si>
  <si>
    <t>NAYAN MAHENDRABHAI THAKKAR</t>
  </si>
  <si>
    <t>SAHASTRAA ADVISORS PRIVATE LIMITED</t>
  </si>
  <si>
    <t>NALINI DHIRAJLAL PAREKH</t>
  </si>
  <si>
    <t>JAYESH DHIRAJLAL PAREKH</t>
  </si>
  <si>
    <t>SIPTL</t>
  </si>
  <si>
    <t>MAHENDRA AKSHAY KUMAR</t>
  </si>
  <si>
    <t>JAIMIN KAILASH GUPTA</t>
  </si>
  <si>
    <t>JITENDRA RAMESHCHANDRA JAIN</t>
  </si>
  <si>
    <t>YUGA STOCKS AND COMMODITIES PRIVATE LIMITED .</t>
  </si>
  <si>
    <t>SSPNFIN</t>
  </si>
  <si>
    <t>MAA PAHARI MERCANTILES PRIVATE LIMITED</t>
  </si>
  <si>
    <t>JYOSTANA BISWAS</t>
  </si>
  <si>
    <t>SUPARNA DHOLE</t>
  </si>
  <si>
    <t>STEP2COR</t>
  </si>
  <si>
    <t>VINEET VERMA (HUF)</t>
  </si>
  <si>
    <t>RITU AGARWAL</t>
  </si>
  <si>
    <t>SVJ</t>
  </si>
  <si>
    <t>SRESTHA FINVEST LIMITED</t>
  </si>
  <si>
    <t>DUES MANAGER PRIVATE LIMITED</t>
  </si>
  <si>
    <t>SWAGTAM</t>
  </si>
  <si>
    <t>ASHISH JAIN</t>
  </si>
  <si>
    <t>SANGHI STEEL UDYOG PRIVATE LIMITED</t>
  </si>
  <si>
    <t>ADSL</t>
  </si>
  <si>
    <t>Allied Digital Services L</t>
  </si>
  <si>
    <t>AHL</t>
  </si>
  <si>
    <t>Abans Holdings Limited</t>
  </si>
  <si>
    <t>SATHISH SRINIVAS NAYAK</t>
  </si>
  <si>
    <t>AWHCL</t>
  </si>
  <si>
    <t>Antony Waste Hdg Cell Ltd</t>
  </si>
  <si>
    <t>THE MIRI STRATEGIC EMERGING MARKETS FUND LP</t>
  </si>
  <si>
    <t>CRAFTSMAN</t>
  </si>
  <si>
    <t>Craftsman Automation Ltd</t>
  </si>
  <si>
    <t>AXIS MUTUAL FUND</t>
  </si>
  <si>
    <t>GOLDMAN SACHS FUNDS-GOLDMAN SACHS ASIA EQUITY PORTFOLIO</t>
  </si>
  <si>
    <t>DIL</t>
  </si>
  <si>
    <t>KHUSHBU ARJUNBHAI PADHIYAR</t>
  </si>
  <si>
    <t>BHAVIKA  JANI</t>
  </si>
  <si>
    <t>NITABEN BABULAL KHALAS</t>
  </si>
  <si>
    <t>ANUJ SHUKLA</t>
  </si>
  <si>
    <t>SHUBHAM KUMAR</t>
  </si>
  <si>
    <t>SULENDER  .</t>
  </si>
  <si>
    <t>HARDIK HIMMATBHAI MUNJPARA</t>
  </si>
  <si>
    <t>SONALBEN JAYESHKUMAR BAROT</t>
  </si>
  <si>
    <t>BHIMABHAI JALANDHAR THAKOR</t>
  </si>
  <si>
    <t>RENUKA TEJAS PANDYA</t>
  </si>
  <si>
    <t>HARDIK RAMESHBHAI RAMI</t>
  </si>
  <si>
    <t>RANJANBEN RAMESHBHAI SONARA</t>
  </si>
  <si>
    <t>SANDHYA DIVYESHBHAI DANGI</t>
  </si>
  <si>
    <t>VARSHABEN PARMAR</t>
  </si>
  <si>
    <t>VIJAYKUMAR RAJUBHAI BHIL</t>
  </si>
  <si>
    <t>JAYESH GANPATLAL PANSAL</t>
  </si>
  <si>
    <t>RAJESHBHAI PATEL</t>
  </si>
  <si>
    <t>JAGDISH CHHANABHAI VAGHELA</t>
  </si>
  <si>
    <t>N J SHARES &amp; SECURITIES PVT.LTD.</t>
  </si>
  <si>
    <t>BAROT JAYESHKUMAR CHHOTALAL</t>
  </si>
  <si>
    <t>JAI VINAYAK SECURITIES</t>
  </si>
  <si>
    <t>AKASH GIRISHKUMAR THAKKAR</t>
  </si>
  <si>
    <t>HCC</t>
  </si>
  <si>
    <t>Hindustan Construc Co.</t>
  </si>
  <si>
    <t>M/S. PRARTHANA ENTERPRISES</t>
  </si>
  <si>
    <t>ACHINTYA SECURITIES PRIVATE LIMITED</t>
  </si>
  <si>
    <t>QE SECURITIES</t>
  </si>
  <si>
    <t>JUMP TRADING FINANCIAL INDIA PRIVATE LIMITED</t>
  </si>
  <si>
    <t>HOVS</t>
  </si>
  <si>
    <t>HOV Services Limited</t>
  </si>
  <si>
    <t>Indiabulls Hsg Fin Ltd</t>
  </si>
  <si>
    <t>INFOLLION</t>
  </si>
  <si>
    <t>Infollion Research Ser L</t>
  </si>
  <si>
    <t>CRONY VYAPAR PVT LTD</t>
  </si>
  <si>
    <t>JAYSUKHBHAI THATHAGAR</t>
  </si>
  <si>
    <t>MAWANASUG</t>
  </si>
  <si>
    <t>Mawana Sugars Limited</t>
  </si>
  <si>
    <t>SANSERA</t>
  </si>
  <si>
    <t>Sansera Engineering Ltd</t>
  </si>
  <si>
    <t>KOTAK FUNDS INDIA MIDCAP FUND</t>
  </si>
  <si>
    <t>ICICI PRUDENTIAL MUTUAL FUND</t>
  </si>
  <si>
    <t>SBI LIFE INSURANCE COMPANY LIMITED</t>
  </si>
  <si>
    <t>ICICI PRUDENTIAL LIFE INSURANCE COMPANY LTD</t>
  </si>
  <si>
    <t>KOTAK MAHINDRA MUTUAL FUND</t>
  </si>
  <si>
    <t>SATIA</t>
  </si>
  <si>
    <t>Satia Industries Limited</t>
  </si>
  <si>
    <t>ASHOK KUMAR GUPTA</t>
  </si>
  <si>
    <t>SEQUENT</t>
  </si>
  <si>
    <t>Sequent Scientific Ltd.</t>
  </si>
  <si>
    <t>SPECTSTM</t>
  </si>
  <si>
    <t>Spectrum Talent Mgmt Ltd</t>
  </si>
  <si>
    <t>NEOMILE CORPORATE ADVISORY LIMITED</t>
  </si>
  <si>
    <t>URBAN</t>
  </si>
  <si>
    <t>Urban Enviro Waste Mgmt L</t>
  </si>
  <si>
    <t>ASHWIN STOCKS AND INVESTMENT PRIVATE LIMITED</t>
  </si>
  <si>
    <t>BP EQUITIES PRIVATE LIMITED</t>
  </si>
  <si>
    <t>VARSHABEN BHARATBHAI SHAH</t>
  </si>
  <si>
    <t>UTTAMSUGAR</t>
  </si>
  <si>
    <t>Uttam Sugar Mills Limited</t>
  </si>
  <si>
    <t>CITADEL SECURITIES INDIA MARKETS PRIVATE LIMITED</t>
  </si>
  <si>
    <t>KAMAL JEET GUPTA</t>
  </si>
  <si>
    <t>SRINIVASAN  MURALI</t>
  </si>
  <si>
    <t>SUNIL  KALOT</t>
  </si>
  <si>
    <t>GSS</t>
  </si>
  <si>
    <t>GSS Infotech Limited</t>
  </si>
  <si>
    <t>NUPUR ANIL SHAH</t>
  </si>
  <si>
    <t>ASIA OPPORTUNITIES IV MAURITIUS LIMITED</t>
  </si>
  <si>
    <t>RILINFRA</t>
  </si>
  <si>
    <t>Rachana Infra Ltd</t>
  </si>
  <si>
    <t>JAGRUTIBEN HARENBHAI PANDYA</t>
  </si>
  <si>
    <t>SAKHTISUG</t>
  </si>
  <si>
    <t>Sakthi Sugars Ltd.</t>
  </si>
  <si>
    <t>ASSET RECONSTRUCTION COMPANY INDIA LIMITED</t>
  </si>
  <si>
    <t>CVCIGP II EMPLOYEE EBENE LIMITED</t>
  </si>
  <si>
    <t>CLIENT EBENE LIMITED</t>
  </si>
  <si>
    <t>NIKUNJ STOCK BROKERS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</si>
</sst>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165" fontId="40" fillId="0" borderId="27" xfId="0" applyNumberFormat="1" applyFont="1" applyBorder="1" applyAlignment="1">
      <alignment horizontal="center" vertical="center"/>
    </xf>
    <xf numFmtId="0" fontId="41" fillId="0" borderId="2" xfId="0" applyFont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49" fontId="37" fillId="0" borderId="33" xfId="0" applyNumberFormat="1" applyFont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6" borderId="7" xfId="0" applyFont="1" applyFill="1" applyBorder="1" applyAlignment="1">
      <alignment horizontal="center" vertical="center"/>
    </xf>
    <xf numFmtId="0" fontId="11" fillId="17" borderId="17" xfId="0" applyFont="1" applyFill="1" applyBorder="1"/>
    <xf numFmtId="16" fontId="36" fillId="16" borderId="29" xfId="0" applyNumberFormat="1" applyFont="1" applyFill="1" applyBorder="1" applyAlignment="1">
      <alignment horizontal="center" vertical="center"/>
    </xf>
    <xf numFmtId="0" fontId="11" fillId="17" borderId="31" xfId="0" applyFont="1" applyFill="1" applyBorder="1"/>
    <xf numFmtId="0" fontId="37" fillId="0" borderId="35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31" sqref="C3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6" t="s">
        <v>20</v>
      </c>
      <c r="F9" s="26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6"/>
      <c r="N9" s="27"/>
      <c r="O9" s="27"/>
      <c r="P9" s="27"/>
    </row>
    <row r="10" spans="1:16" ht="59.25" customHeight="1">
      <c r="A10" s="404"/>
      <c r="B10" s="406"/>
      <c r="C10" s="406"/>
      <c r="D10" s="4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18830.05</v>
      </c>
      <c r="F11" s="35">
        <v>18850.883333333331</v>
      </c>
      <c r="G11" s="36">
        <v>18781.116666666661</v>
      </c>
      <c r="H11" s="36">
        <v>18732.183333333331</v>
      </c>
      <c r="I11" s="36">
        <v>18662.416666666661</v>
      </c>
      <c r="J11" s="36">
        <v>18899.816666666662</v>
      </c>
      <c r="K11" s="36">
        <v>18969.583333333332</v>
      </c>
      <c r="L11" s="36">
        <v>19018.516666666663</v>
      </c>
      <c r="M11" s="37">
        <v>18920.650000000001</v>
      </c>
      <c r="N11" s="37">
        <v>18801.95</v>
      </c>
      <c r="O11" s="38">
        <v>11984700</v>
      </c>
      <c r="P11" s="39">
        <v>7.514544206763224E-2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43774</v>
      </c>
      <c r="F12" s="40">
        <v>43856.55000000001</v>
      </c>
      <c r="G12" s="41">
        <v>43631.000000000022</v>
      </c>
      <c r="H12" s="41">
        <v>43488.000000000015</v>
      </c>
      <c r="I12" s="41">
        <v>43262.450000000026</v>
      </c>
      <c r="J12" s="41">
        <v>43999.550000000017</v>
      </c>
      <c r="K12" s="41">
        <v>44225.100000000006</v>
      </c>
      <c r="L12" s="41">
        <v>44368.100000000013</v>
      </c>
      <c r="M12" s="31">
        <v>44082.1</v>
      </c>
      <c r="N12" s="31">
        <v>43713.55</v>
      </c>
      <c r="O12" s="42">
        <v>2728010</v>
      </c>
      <c r="P12" s="43">
        <v>-5.05919857450111E-2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19618.45</v>
      </c>
      <c r="F13" s="40">
        <v>19642.55</v>
      </c>
      <c r="G13" s="41">
        <v>19546.25</v>
      </c>
      <c r="H13" s="41">
        <v>19474.05</v>
      </c>
      <c r="I13" s="41">
        <v>19377.75</v>
      </c>
      <c r="J13" s="41">
        <v>19714.75</v>
      </c>
      <c r="K13" s="41">
        <v>19811.049999999996</v>
      </c>
      <c r="L13" s="41">
        <v>19883.25</v>
      </c>
      <c r="M13" s="31">
        <v>19738.849999999999</v>
      </c>
      <c r="N13" s="31">
        <v>19570.349999999999</v>
      </c>
      <c r="O13" s="42">
        <v>56960</v>
      </c>
      <c r="P13" s="43">
        <v>-5.6953642384105961E-2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8083.15</v>
      </c>
      <c r="F14" s="40">
        <v>8111.4333333333334</v>
      </c>
      <c r="G14" s="41">
        <v>8016.7166666666672</v>
      </c>
      <c r="H14" s="41">
        <v>7950.2833333333338</v>
      </c>
      <c r="I14" s="41">
        <v>7855.5666666666675</v>
      </c>
      <c r="J14" s="41">
        <v>8177.8666666666668</v>
      </c>
      <c r="K14" s="41">
        <v>8272.5833333333321</v>
      </c>
      <c r="L14" s="41">
        <v>8339.0166666666664</v>
      </c>
      <c r="M14" s="31">
        <v>8206.15</v>
      </c>
      <c r="N14" s="31">
        <v>8045</v>
      </c>
      <c r="O14" s="42">
        <v>10575</v>
      </c>
      <c r="P14" s="43">
        <v>0.76249999999999996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525.1</v>
      </c>
      <c r="F15" s="40">
        <v>529.46666666666658</v>
      </c>
      <c r="G15" s="41">
        <v>518.68333333333317</v>
      </c>
      <c r="H15" s="41">
        <v>512.26666666666654</v>
      </c>
      <c r="I15" s="41">
        <v>501.48333333333312</v>
      </c>
      <c r="J15" s="41">
        <v>535.88333333333321</v>
      </c>
      <c r="K15" s="41">
        <v>546.66666666666674</v>
      </c>
      <c r="L15" s="41">
        <v>553.08333333333326</v>
      </c>
      <c r="M15" s="31">
        <v>540.25</v>
      </c>
      <c r="N15" s="31">
        <v>523.04999999999995</v>
      </c>
      <c r="O15" s="42">
        <v>6899150</v>
      </c>
      <c r="P15" s="43">
        <v>4.0266280665249315E-2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4283.1000000000004</v>
      </c>
      <c r="F16" s="40">
        <v>4307.7</v>
      </c>
      <c r="G16" s="41">
        <v>4246.3999999999996</v>
      </c>
      <c r="H16" s="41">
        <v>4209.7</v>
      </c>
      <c r="I16" s="41">
        <v>4148.3999999999996</v>
      </c>
      <c r="J16" s="41">
        <v>4344.3999999999996</v>
      </c>
      <c r="K16" s="41">
        <v>4405.7000000000007</v>
      </c>
      <c r="L16" s="41">
        <v>4442.3999999999996</v>
      </c>
      <c r="M16" s="31">
        <v>4369</v>
      </c>
      <c r="N16" s="31">
        <v>4271</v>
      </c>
      <c r="O16" s="42">
        <v>1391750</v>
      </c>
      <c r="P16" s="43">
        <v>-2.0928596552937037E-2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22533.75</v>
      </c>
      <c r="F17" s="40">
        <v>22616.583333333332</v>
      </c>
      <c r="G17" s="41">
        <v>22367.266666666663</v>
      </c>
      <c r="H17" s="41">
        <v>22200.783333333329</v>
      </c>
      <c r="I17" s="41">
        <v>21951.46666666666</v>
      </c>
      <c r="J17" s="41">
        <v>22783.066666666666</v>
      </c>
      <c r="K17" s="41">
        <v>23032.383333333339</v>
      </c>
      <c r="L17" s="41">
        <v>23198.866666666669</v>
      </c>
      <c r="M17" s="31">
        <v>22865.9</v>
      </c>
      <c r="N17" s="31">
        <v>22450.1</v>
      </c>
      <c r="O17" s="42">
        <v>62080</v>
      </c>
      <c r="P17" s="43">
        <v>-6.4020486555697821E-3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171.6</v>
      </c>
      <c r="F18" s="40">
        <v>174.45000000000002</v>
      </c>
      <c r="G18" s="41">
        <v>168.00000000000003</v>
      </c>
      <c r="H18" s="41">
        <v>164.4</v>
      </c>
      <c r="I18" s="41">
        <v>157.95000000000002</v>
      </c>
      <c r="J18" s="41">
        <v>178.05000000000004</v>
      </c>
      <c r="K18" s="41">
        <v>184.50000000000003</v>
      </c>
      <c r="L18" s="41">
        <v>188.10000000000005</v>
      </c>
      <c r="M18" s="31">
        <v>180.9</v>
      </c>
      <c r="N18" s="31">
        <v>170.85</v>
      </c>
      <c r="O18" s="42">
        <v>33593400</v>
      </c>
      <c r="P18" s="43">
        <v>6.1966541481734382E-2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209.55</v>
      </c>
      <c r="F19" s="40">
        <v>211.81666666666669</v>
      </c>
      <c r="G19" s="41">
        <v>206.63333333333338</v>
      </c>
      <c r="H19" s="41">
        <v>203.7166666666667</v>
      </c>
      <c r="I19" s="41">
        <v>198.53333333333339</v>
      </c>
      <c r="J19" s="41">
        <v>214.73333333333338</v>
      </c>
      <c r="K19" s="41">
        <v>219.91666666666671</v>
      </c>
      <c r="L19" s="41">
        <v>222.83333333333337</v>
      </c>
      <c r="M19" s="31">
        <v>217</v>
      </c>
      <c r="N19" s="31">
        <v>208.9</v>
      </c>
      <c r="O19" s="42">
        <v>33844200</v>
      </c>
      <c r="P19" s="43">
        <v>4.1110133567943692E-2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1830.7</v>
      </c>
      <c r="F20" s="40">
        <v>1836.9833333333336</v>
      </c>
      <c r="G20" s="41">
        <v>1822.0666666666671</v>
      </c>
      <c r="H20" s="41">
        <v>1813.4333333333334</v>
      </c>
      <c r="I20" s="41">
        <v>1798.5166666666669</v>
      </c>
      <c r="J20" s="41">
        <v>1845.6166666666672</v>
      </c>
      <c r="K20" s="41">
        <v>1860.5333333333338</v>
      </c>
      <c r="L20" s="41">
        <v>1869.1666666666674</v>
      </c>
      <c r="M20" s="31">
        <v>1851.9</v>
      </c>
      <c r="N20" s="31">
        <v>1828.35</v>
      </c>
      <c r="O20" s="42">
        <v>5148250</v>
      </c>
      <c r="P20" s="43">
        <v>-1.4726709025491848E-2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2401.5</v>
      </c>
      <c r="F21" s="40">
        <v>2408.6833333333334</v>
      </c>
      <c r="G21" s="41">
        <v>2356.3666666666668</v>
      </c>
      <c r="H21" s="41">
        <v>2311.2333333333336</v>
      </c>
      <c r="I21" s="41">
        <v>2258.916666666667</v>
      </c>
      <c r="J21" s="41">
        <v>2453.8166666666666</v>
      </c>
      <c r="K21" s="41">
        <v>2506.1333333333332</v>
      </c>
      <c r="L21" s="41">
        <v>2551.2666666666664</v>
      </c>
      <c r="M21" s="31">
        <v>2461</v>
      </c>
      <c r="N21" s="31">
        <v>2363.5500000000002</v>
      </c>
      <c r="O21" s="42">
        <v>12571450</v>
      </c>
      <c r="P21" s="43">
        <v>2.8347880146258865E-2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744.9</v>
      </c>
      <c r="F22" s="40">
        <v>747.91666666666663</v>
      </c>
      <c r="G22" s="41">
        <v>736.23333333333323</v>
      </c>
      <c r="H22" s="41">
        <v>727.56666666666661</v>
      </c>
      <c r="I22" s="41">
        <v>715.88333333333321</v>
      </c>
      <c r="J22" s="41">
        <v>756.58333333333326</v>
      </c>
      <c r="K22" s="41">
        <v>768.26666666666665</v>
      </c>
      <c r="L22" s="41">
        <v>776.93333333333328</v>
      </c>
      <c r="M22" s="31">
        <v>759.6</v>
      </c>
      <c r="N22" s="31">
        <v>739.25</v>
      </c>
      <c r="O22" s="42">
        <v>33242800</v>
      </c>
      <c r="P22" s="43">
        <v>4.3164750373301452E-3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3346.5</v>
      </c>
      <c r="F23" s="40">
        <v>3360.6166666666668</v>
      </c>
      <c r="G23" s="41">
        <v>3321.8833333333337</v>
      </c>
      <c r="H23" s="41">
        <v>3297.2666666666669</v>
      </c>
      <c r="I23" s="41">
        <v>3258.5333333333338</v>
      </c>
      <c r="J23" s="41">
        <v>3385.2333333333336</v>
      </c>
      <c r="K23" s="41">
        <v>3423.9666666666672</v>
      </c>
      <c r="L23" s="41">
        <v>3448.5833333333335</v>
      </c>
      <c r="M23" s="31">
        <v>3399.35</v>
      </c>
      <c r="N23" s="31">
        <v>3336</v>
      </c>
      <c r="O23" s="42">
        <v>819400</v>
      </c>
      <c r="P23" s="43">
        <v>-2.937692489931296E-2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444.75</v>
      </c>
      <c r="F24" s="40">
        <v>446.59999999999997</v>
      </c>
      <c r="G24" s="41">
        <v>440.19999999999993</v>
      </c>
      <c r="H24" s="41">
        <v>435.65</v>
      </c>
      <c r="I24" s="41">
        <v>429.24999999999994</v>
      </c>
      <c r="J24" s="41">
        <v>451.14999999999992</v>
      </c>
      <c r="K24" s="41">
        <v>457.5499999999999</v>
      </c>
      <c r="L24" s="41">
        <v>462.09999999999991</v>
      </c>
      <c r="M24" s="31">
        <v>453</v>
      </c>
      <c r="N24" s="31">
        <v>442.05</v>
      </c>
      <c r="O24" s="42">
        <v>56989800</v>
      </c>
      <c r="P24" s="43">
        <v>-2.3318103040806679E-3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5082.5</v>
      </c>
      <c r="F25" s="40">
        <v>5108.2833333333338</v>
      </c>
      <c r="G25" s="41">
        <v>5049.6166666666677</v>
      </c>
      <c r="H25" s="41">
        <v>5016.7333333333336</v>
      </c>
      <c r="I25" s="41">
        <v>4958.0666666666675</v>
      </c>
      <c r="J25" s="41">
        <v>5141.1666666666679</v>
      </c>
      <c r="K25" s="41">
        <v>5199.8333333333339</v>
      </c>
      <c r="L25" s="41">
        <v>5232.7166666666681</v>
      </c>
      <c r="M25" s="31">
        <v>5166.95</v>
      </c>
      <c r="N25" s="31">
        <v>5075.3999999999996</v>
      </c>
      <c r="O25" s="42">
        <v>1960750</v>
      </c>
      <c r="P25" s="43">
        <v>-4.9479827454960669E-3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413.6</v>
      </c>
      <c r="F26" s="40">
        <v>416.13333333333338</v>
      </c>
      <c r="G26" s="41">
        <v>408.06666666666678</v>
      </c>
      <c r="H26" s="41">
        <v>402.53333333333342</v>
      </c>
      <c r="I26" s="41">
        <v>394.46666666666681</v>
      </c>
      <c r="J26" s="41">
        <v>421.66666666666674</v>
      </c>
      <c r="K26" s="41">
        <v>429.73333333333335</v>
      </c>
      <c r="L26" s="41">
        <v>435.26666666666671</v>
      </c>
      <c r="M26" s="31">
        <v>424.2</v>
      </c>
      <c r="N26" s="31">
        <v>410.6</v>
      </c>
      <c r="O26" s="42">
        <v>12742000</v>
      </c>
      <c r="P26" s="43">
        <v>-3.4521428138449418E-2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164</v>
      </c>
      <c r="F27" s="40">
        <v>164.6</v>
      </c>
      <c r="G27" s="41">
        <v>162.79999999999998</v>
      </c>
      <c r="H27" s="41">
        <v>161.6</v>
      </c>
      <c r="I27" s="41">
        <v>159.79999999999998</v>
      </c>
      <c r="J27" s="41">
        <v>165.79999999999998</v>
      </c>
      <c r="K27" s="41">
        <v>167.6</v>
      </c>
      <c r="L27" s="41">
        <v>168.79999999999998</v>
      </c>
      <c r="M27" s="31">
        <v>166.4</v>
      </c>
      <c r="N27" s="31">
        <v>163.4</v>
      </c>
      <c r="O27" s="42">
        <v>68730000</v>
      </c>
      <c r="P27" s="43">
        <v>-4.4180488158180632E-3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3258.2</v>
      </c>
      <c r="F28" s="40">
        <v>3279.4166666666665</v>
      </c>
      <c r="G28" s="41">
        <v>3231.0333333333328</v>
      </c>
      <c r="H28" s="41">
        <v>3203.8666666666663</v>
      </c>
      <c r="I28" s="41">
        <v>3155.4833333333327</v>
      </c>
      <c r="J28" s="41">
        <v>3306.583333333333</v>
      </c>
      <c r="K28" s="41">
        <v>3354.9666666666672</v>
      </c>
      <c r="L28" s="41">
        <v>3382.1333333333332</v>
      </c>
      <c r="M28" s="31">
        <v>3327.8</v>
      </c>
      <c r="N28" s="31">
        <v>3252.25</v>
      </c>
      <c r="O28" s="42">
        <v>5150000</v>
      </c>
      <c r="P28" s="43">
        <v>1.7867025061269665E-2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1954.55</v>
      </c>
      <c r="F29" s="40">
        <v>1966.1166666666668</v>
      </c>
      <c r="G29" s="41">
        <v>1939.8333333333335</v>
      </c>
      <c r="H29" s="41">
        <v>1925.1166666666668</v>
      </c>
      <c r="I29" s="41">
        <v>1898.8333333333335</v>
      </c>
      <c r="J29" s="41">
        <v>1980.8333333333335</v>
      </c>
      <c r="K29" s="41">
        <v>2007.1166666666668</v>
      </c>
      <c r="L29" s="41">
        <v>2021.8333333333335</v>
      </c>
      <c r="M29" s="31">
        <v>1992.4</v>
      </c>
      <c r="N29" s="31">
        <v>1951.4</v>
      </c>
      <c r="O29" s="42">
        <v>1940329</v>
      </c>
      <c r="P29" s="43">
        <v>-5.0125763564498743E-2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7045.4</v>
      </c>
      <c r="F30" s="40">
        <v>7042.75</v>
      </c>
      <c r="G30" s="41">
        <v>6985.7</v>
      </c>
      <c r="H30" s="41">
        <v>6926</v>
      </c>
      <c r="I30" s="41">
        <v>6868.95</v>
      </c>
      <c r="J30" s="41">
        <v>7102.45</v>
      </c>
      <c r="K30" s="41">
        <v>7159.4999999999991</v>
      </c>
      <c r="L30" s="41">
        <v>7219.2</v>
      </c>
      <c r="M30" s="31">
        <v>7099.8</v>
      </c>
      <c r="N30" s="31">
        <v>6983.05</v>
      </c>
      <c r="O30" s="42">
        <v>272850</v>
      </c>
      <c r="P30" s="43">
        <v>-5.1955154498222588E-3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738.45</v>
      </c>
      <c r="F31" s="40">
        <v>741.88333333333333</v>
      </c>
      <c r="G31" s="41">
        <v>728.76666666666665</v>
      </c>
      <c r="H31" s="41">
        <v>719.08333333333337</v>
      </c>
      <c r="I31" s="41">
        <v>705.9666666666667</v>
      </c>
      <c r="J31" s="41">
        <v>751.56666666666661</v>
      </c>
      <c r="K31" s="41">
        <v>764.68333333333317</v>
      </c>
      <c r="L31" s="41">
        <v>774.36666666666656</v>
      </c>
      <c r="M31" s="31">
        <v>755</v>
      </c>
      <c r="N31" s="31">
        <v>732.2</v>
      </c>
      <c r="O31" s="42">
        <v>12127000</v>
      </c>
      <c r="P31" s="43">
        <v>6.1165558277913895E-2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673.05</v>
      </c>
      <c r="F32" s="40">
        <v>678.1</v>
      </c>
      <c r="G32" s="41">
        <v>665.1</v>
      </c>
      <c r="H32" s="41">
        <v>657.15</v>
      </c>
      <c r="I32" s="41">
        <v>644.15</v>
      </c>
      <c r="J32" s="41">
        <v>686.05000000000007</v>
      </c>
      <c r="K32" s="41">
        <v>699.05000000000007</v>
      </c>
      <c r="L32" s="41">
        <v>707.00000000000011</v>
      </c>
      <c r="M32" s="31">
        <v>691.1</v>
      </c>
      <c r="N32" s="31">
        <v>670.15</v>
      </c>
      <c r="O32" s="42">
        <v>10436500</v>
      </c>
      <c r="P32" s="43">
        <v>3.5603361878206334E-2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967.4</v>
      </c>
      <c r="F33" s="40">
        <v>967.04999999999984</v>
      </c>
      <c r="G33" s="41">
        <v>960.54999999999973</v>
      </c>
      <c r="H33" s="41">
        <v>953.69999999999993</v>
      </c>
      <c r="I33" s="41">
        <v>947.19999999999982</v>
      </c>
      <c r="J33" s="41">
        <v>973.89999999999964</v>
      </c>
      <c r="K33" s="41">
        <v>980.39999999999986</v>
      </c>
      <c r="L33" s="41">
        <v>987.24999999999955</v>
      </c>
      <c r="M33" s="31">
        <v>973.55</v>
      </c>
      <c r="N33" s="31">
        <v>960.2</v>
      </c>
      <c r="O33" s="42">
        <v>53994850</v>
      </c>
      <c r="P33" s="43">
        <v>-1.3737044940157622E-3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4629.3999999999996</v>
      </c>
      <c r="F34" s="40">
        <v>4645.3499999999995</v>
      </c>
      <c r="G34" s="41">
        <v>4603.9499999999989</v>
      </c>
      <c r="H34" s="41">
        <v>4578.4999999999991</v>
      </c>
      <c r="I34" s="41">
        <v>4537.0999999999985</v>
      </c>
      <c r="J34" s="41">
        <v>4670.7999999999993</v>
      </c>
      <c r="K34" s="41">
        <v>4712.1999999999989</v>
      </c>
      <c r="L34" s="41">
        <v>4737.6499999999996</v>
      </c>
      <c r="M34" s="31">
        <v>4686.75</v>
      </c>
      <c r="N34" s="31">
        <v>4619.8999999999996</v>
      </c>
      <c r="O34" s="42">
        <v>2649250</v>
      </c>
      <c r="P34" s="43">
        <v>-1.2252591894439209E-3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1507.15</v>
      </c>
      <c r="F35" s="40">
        <v>1513.4666666666665</v>
      </c>
      <c r="G35" s="41">
        <v>1497.2833333333328</v>
      </c>
      <c r="H35" s="41">
        <v>1487.4166666666663</v>
      </c>
      <c r="I35" s="41">
        <v>1471.2333333333327</v>
      </c>
      <c r="J35" s="41">
        <v>1523.333333333333</v>
      </c>
      <c r="K35" s="41">
        <v>1539.5166666666669</v>
      </c>
      <c r="L35" s="41">
        <v>1549.3833333333332</v>
      </c>
      <c r="M35" s="31">
        <v>1529.65</v>
      </c>
      <c r="N35" s="31">
        <v>1503.6</v>
      </c>
      <c r="O35" s="42">
        <v>8927000</v>
      </c>
      <c r="P35" s="43">
        <v>-1.8449153016156985E-3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7052.05</v>
      </c>
      <c r="F36" s="40">
        <v>7107.0166666666664</v>
      </c>
      <c r="G36" s="41">
        <v>6990.0333333333328</v>
      </c>
      <c r="H36" s="41">
        <v>6928.0166666666664</v>
      </c>
      <c r="I36" s="41">
        <v>6811.0333333333328</v>
      </c>
      <c r="J36" s="41">
        <v>7169.0333333333328</v>
      </c>
      <c r="K36" s="41">
        <v>7286.0166666666664</v>
      </c>
      <c r="L36" s="41">
        <v>7348.0333333333328</v>
      </c>
      <c r="M36" s="31">
        <v>7224</v>
      </c>
      <c r="N36" s="31">
        <v>7045</v>
      </c>
      <c r="O36" s="42">
        <v>3870750</v>
      </c>
      <c r="P36" s="43">
        <v>1.7614196516595466E-2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2456.1</v>
      </c>
      <c r="F37" s="40">
        <v>2462.7000000000003</v>
      </c>
      <c r="G37" s="41">
        <v>2430.5000000000005</v>
      </c>
      <c r="H37" s="41">
        <v>2404.9</v>
      </c>
      <c r="I37" s="41">
        <v>2372.7000000000003</v>
      </c>
      <c r="J37" s="41">
        <v>2488.3000000000006</v>
      </c>
      <c r="K37" s="41">
        <v>2520.5000000000005</v>
      </c>
      <c r="L37" s="41">
        <v>2546.1000000000008</v>
      </c>
      <c r="M37" s="31">
        <v>2494.9</v>
      </c>
      <c r="N37" s="31">
        <v>2437.1</v>
      </c>
      <c r="O37" s="42">
        <v>1716300</v>
      </c>
      <c r="P37" s="43">
        <v>-3.0995934959349592E-2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407.15</v>
      </c>
      <c r="F38" s="40">
        <v>408.16666666666669</v>
      </c>
      <c r="G38" s="41">
        <v>399.13333333333338</v>
      </c>
      <c r="H38" s="41">
        <v>391.11666666666667</v>
      </c>
      <c r="I38" s="41">
        <v>382.08333333333337</v>
      </c>
      <c r="J38" s="41">
        <v>416.18333333333339</v>
      </c>
      <c r="K38" s="41">
        <v>425.2166666666667</v>
      </c>
      <c r="L38" s="41">
        <v>433.23333333333341</v>
      </c>
      <c r="M38" s="31">
        <v>417.2</v>
      </c>
      <c r="N38" s="31">
        <v>400.15</v>
      </c>
      <c r="O38" s="42">
        <v>10800000</v>
      </c>
      <c r="P38" s="43">
        <v>0.10384300899427637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238.55</v>
      </c>
      <c r="F39" s="40">
        <v>239.61666666666667</v>
      </c>
      <c r="G39" s="41">
        <v>236.23333333333335</v>
      </c>
      <c r="H39" s="41">
        <v>233.91666666666669</v>
      </c>
      <c r="I39" s="41">
        <v>230.53333333333336</v>
      </c>
      <c r="J39" s="41">
        <v>241.93333333333334</v>
      </c>
      <c r="K39" s="41">
        <v>245.31666666666666</v>
      </c>
      <c r="L39" s="41">
        <v>247.63333333333333</v>
      </c>
      <c r="M39" s="31">
        <v>243</v>
      </c>
      <c r="N39" s="31">
        <v>237.3</v>
      </c>
      <c r="O39" s="42">
        <v>36547200</v>
      </c>
      <c r="P39" s="43">
        <v>6.5437679508697187E-4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193.3</v>
      </c>
      <c r="F40" s="40">
        <v>194.56666666666669</v>
      </c>
      <c r="G40" s="41">
        <v>190.83333333333337</v>
      </c>
      <c r="H40" s="41">
        <v>188.36666666666667</v>
      </c>
      <c r="I40" s="41">
        <v>184.63333333333335</v>
      </c>
      <c r="J40" s="41">
        <v>197.03333333333339</v>
      </c>
      <c r="K40" s="41">
        <v>200.76666666666668</v>
      </c>
      <c r="L40" s="41">
        <v>203.23333333333341</v>
      </c>
      <c r="M40" s="31">
        <v>198.3</v>
      </c>
      <c r="N40" s="31">
        <v>192.1</v>
      </c>
      <c r="O40" s="42">
        <v>100046700</v>
      </c>
      <c r="P40" s="43">
        <v>-2.5693613627300178E-2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1633.2</v>
      </c>
      <c r="F41" s="40">
        <v>1639.45</v>
      </c>
      <c r="G41" s="41">
        <v>1623.3000000000002</v>
      </c>
      <c r="H41" s="41">
        <v>1613.4</v>
      </c>
      <c r="I41" s="41">
        <v>1597.2500000000002</v>
      </c>
      <c r="J41" s="41">
        <v>1649.3500000000001</v>
      </c>
      <c r="K41" s="41">
        <v>1665.5000000000002</v>
      </c>
      <c r="L41" s="41">
        <v>1675.4</v>
      </c>
      <c r="M41" s="31">
        <v>1655.6</v>
      </c>
      <c r="N41" s="31">
        <v>1629.55</v>
      </c>
      <c r="O41" s="42">
        <v>1733400</v>
      </c>
      <c r="P41" s="43">
        <v>-4.4590200077164743E-2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123.75</v>
      </c>
      <c r="F42" s="40">
        <v>124.56666666666666</v>
      </c>
      <c r="G42" s="41">
        <v>121.78333333333333</v>
      </c>
      <c r="H42" s="41">
        <v>119.81666666666666</v>
      </c>
      <c r="I42" s="41">
        <v>117.03333333333333</v>
      </c>
      <c r="J42" s="41">
        <v>126.53333333333333</v>
      </c>
      <c r="K42" s="41">
        <v>129.31666666666666</v>
      </c>
      <c r="L42" s="41">
        <v>131.28333333333333</v>
      </c>
      <c r="M42" s="31">
        <v>127.35</v>
      </c>
      <c r="N42" s="31">
        <v>122.6</v>
      </c>
      <c r="O42" s="42">
        <v>79435200</v>
      </c>
      <c r="P42" s="43">
        <v>5.7119016915724796E-2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668.05</v>
      </c>
      <c r="F43" s="40">
        <v>672.80000000000007</v>
      </c>
      <c r="G43" s="41">
        <v>662.15000000000009</v>
      </c>
      <c r="H43" s="41">
        <v>656.25</v>
      </c>
      <c r="I43" s="41">
        <v>645.6</v>
      </c>
      <c r="J43" s="41">
        <v>678.70000000000016</v>
      </c>
      <c r="K43" s="41">
        <v>689.35</v>
      </c>
      <c r="L43" s="41">
        <v>695.25000000000023</v>
      </c>
      <c r="M43" s="31">
        <v>683.45</v>
      </c>
      <c r="N43" s="31">
        <v>666.9</v>
      </c>
      <c r="O43" s="42">
        <v>8569000</v>
      </c>
      <c r="P43" s="43">
        <v>-1.2835322808368629E-4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816.55</v>
      </c>
      <c r="F44" s="40">
        <v>819.83333333333337</v>
      </c>
      <c r="G44" s="41">
        <v>810.66666666666674</v>
      </c>
      <c r="H44" s="41">
        <v>804.78333333333342</v>
      </c>
      <c r="I44" s="41">
        <v>795.61666666666679</v>
      </c>
      <c r="J44" s="41">
        <v>825.7166666666667</v>
      </c>
      <c r="K44" s="41">
        <v>834.88333333333344</v>
      </c>
      <c r="L44" s="41">
        <v>840.76666666666665</v>
      </c>
      <c r="M44" s="31">
        <v>829</v>
      </c>
      <c r="N44" s="31">
        <v>813.95</v>
      </c>
      <c r="O44" s="42">
        <v>9004000</v>
      </c>
      <c r="P44" s="43">
        <v>-1.6631555604834239E-3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841.85</v>
      </c>
      <c r="F45" s="40">
        <v>839.6</v>
      </c>
      <c r="G45" s="41">
        <v>836.2</v>
      </c>
      <c r="H45" s="41">
        <v>830.55000000000007</v>
      </c>
      <c r="I45" s="41">
        <v>827.15000000000009</v>
      </c>
      <c r="J45" s="41">
        <v>845.25</v>
      </c>
      <c r="K45" s="41">
        <v>848.64999999999986</v>
      </c>
      <c r="L45" s="41">
        <v>854.3</v>
      </c>
      <c r="M45" s="31">
        <v>843</v>
      </c>
      <c r="N45" s="31">
        <v>833.95</v>
      </c>
      <c r="O45" s="42">
        <v>41547300</v>
      </c>
      <c r="P45" s="43">
        <v>1.7282687074038752E-2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85.6</v>
      </c>
      <c r="F46" s="40">
        <v>85.966666666666654</v>
      </c>
      <c r="G46" s="41">
        <v>84.633333333333312</v>
      </c>
      <c r="H46" s="41">
        <v>83.666666666666657</v>
      </c>
      <c r="I46" s="41">
        <v>82.333333333333314</v>
      </c>
      <c r="J46" s="41">
        <v>86.933333333333309</v>
      </c>
      <c r="K46" s="41">
        <v>88.266666666666652</v>
      </c>
      <c r="L46" s="41">
        <v>89.233333333333306</v>
      </c>
      <c r="M46" s="31">
        <v>87.3</v>
      </c>
      <c r="N46" s="31">
        <v>85</v>
      </c>
      <c r="O46" s="42">
        <v>103110000</v>
      </c>
      <c r="P46" s="43">
        <v>-5.1207729468599035E-2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238.9</v>
      </c>
      <c r="F47" s="40">
        <v>241.08333333333334</v>
      </c>
      <c r="G47" s="41">
        <v>236.2166666666667</v>
      </c>
      <c r="H47" s="41">
        <v>233.53333333333336</v>
      </c>
      <c r="I47" s="41">
        <v>228.66666666666671</v>
      </c>
      <c r="J47" s="41">
        <v>243.76666666666668</v>
      </c>
      <c r="K47" s="41">
        <v>248.6333333333333</v>
      </c>
      <c r="L47" s="41">
        <v>251.31666666666666</v>
      </c>
      <c r="M47" s="31">
        <v>245.95</v>
      </c>
      <c r="N47" s="31">
        <v>238.4</v>
      </c>
      <c r="O47" s="42">
        <v>30954900</v>
      </c>
      <c r="P47" s="43">
        <v>1.8203049191651728E-2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18877.849999999999</v>
      </c>
      <c r="F48" s="40">
        <v>18990.833333333332</v>
      </c>
      <c r="G48" s="41">
        <v>18631.216666666664</v>
      </c>
      <c r="H48" s="41">
        <v>18384.583333333332</v>
      </c>
      <c r="I48" s="41">
        <v>18024.966666666664</v>
      </c>
      <c r="J48" s="41">
        <v>19237.466666666664</v>
      </c>
      <c r="K48" s="41">
        <v>19597.083333333332</v>
      </c>
      <c r="L48" s="41">
        <v>19843.716666666664</v>
      </c>
      <c r="M48" s="31">
        <v>19350.45</v>
      </c>
      <c r="N48" s="31">
        <v>18744.2</v>
      </c>
      <c r="O48" s="42">
        <v>182300</v>
      </c>
      <c r="P48" s="43">
        <v>2.820078962210942E-2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373.8</v>
      </c>
      <c r="F49" s="40">
        <v>375.43333333333334</v>
      </c>
      <c r="G49" s="41">
        <v>371.31666666666666</v>
      </c>
      <c r="H49" s="41">
        <v>368.83333333333331</v>
      </c>
      <c r="I49" s="41">
        <v>364.71666666666664</v>
      </c>
      <c r="J49" s="41">
        <v>377.91666666666669</v>
      </c>
      <c r="K49" s="41">
        <v>382.03333333333336</v>
      </c>
      <c r="L49" s="41">
        <v>384.51666666666671</v>
      </c>
      <c r="M49" s="31">
        <v>379.55</v>
      </c>
      <c r="N49" s="31">
        <v>372.95</v>
      </c>
      <c r="O49" s="42">
        <v>22687200</v>
      </c>
      <c r="P49" s="43">
        <v>-1.7997662641215426E-2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5002.1499999999996</v>
      </c>
      <c r="F50" s="40">
        <v>5019.8166666666666</v>
      </c>
      <c r="G50" s="41">
        <v>4973.333333333333</v>
      </c>
      <c r="H50" s="41">
        <v>4944.5166666666664</v>
      </c>
      <c r="I50" s="41">
        <v>4898.0333333333328</v>
      </c>
      <c r="J50" s="41">
        <v>5048.6333333333332</v>
      </c>
      <c r="K50" s="41">
        <v>5095.1166666666668</v>
      </c>
      <c r="L50" s="41">
        <v>5123.9333333333334</v>
      </c>
      <c r="M50" s="31">
        <v>5066.3</v>
      </c>
      <c r="N50" s="31">
        <v>4991</v>
      </c>
      <c r="O50" s="42">
        <v>1712600</v>
      </c>
      <c r="P50" s="43">
        <v>-3.4175501917437401E-2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344.35</v>
      </c>
      <c r="F51" s="40">
        <v>341.90000000000003</v>
      </c>
      <c r="G51" s="41">
        <v>338.40000000000009</v>
      </c>
      <c r="H51" s="41">
        <v>332.45000000000005</v>
      </c>
      <c r="I51" s="41">
        <v>328.9500000000001</v>
      </c>
      <c r="J51" s="41">
        <v>347.85000000000008</v>
      </c>
      <c r="K51" s="41">
        <v>351.34999999999997</v>
      </c>
      <c r="L51" s="41">
        <v>357.30000000000007</v>
      </c>
      <c r="M51" s="31">
        <v>345.4</v>
      </c>
      <c r="N51" s="31">
        <v>335.95</v>
      </c>
      <c r="O51" s="42">
        <v>7678000</v>
      </c>
      <c r="P51" s="43">
        <v>-3.6879076768690414E-2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301.25</v>
      </c>
      <c r="F52" s="40">
        <v>302.60000000000002</v>
      </c>
      <c r="G52" s="41">
        <v>297.50000000000006</v>
      </c>
      <c r="H52" s="41">
        <v>293.75000000000006</v>
      </c>
      <c r="I52" s="41">
        <v>288.65000000000009</v>
      </c>
      <c r="J52" s="41">
        <v>306.35000000000002</v>
      </c>
      <c r="K52" s="41">
        <v>311.44999999999993</v>
      </c>
      <c r="L52" s="41">
        <v>315.2</v>
      </c>
      <c r="M52" s="31">
        <v>307.7</v>
      </c>
      <c r="N52" s="31">
        <v>298.85000000000002</v>
      </c>
      <c r="O52" s="42">
        <v>46372500</v>
      </c>
      <c r="P52" s="43">
        <v>2.8874378481998444E-2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735.15</v>
      </c>
      <c r="F53" s="40">
        <v>741.65</v>
      </c>
      <c r="G53" s="41">
        <v>726</v>
      </c>
      <c r="H53" s="41">
        <v>716.85</v>
      </c>
      <c r="I53" s="41">
        <v>701.2</v>
      </c>
      <c r="J53" s="41">
        <v>750.8</v>
      </c>
      <c r="K53" s="41">
        <v>766.44999999999982</v>
      </c>
      <c r="L53" s="41">
        <v>775.59999999999991</v>
      </c>
      <c r="M53" s="31">
        <v>757.3</v>
      </c>
      <c r="N53" s="31">
        <v>732.5</v>
      </c>
      <c r="O53" s="42">
        <v>3415425</v>
      </c>
      <c r="P53" s="43">
        <v>-2.6132888518209618E-2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273.95</v>
      </c>
      <c r="F54" s="40">
        <v>276.40000000000003</v>
      </c>
      <c r="G54" s="41">
        <v>270.80000000000007</v>
      </c>
      <c r="H54" s="41">
        <v>267.65000000000003</v>
      </c>
      <c r="I54" s="41">
        <v>262.05000000000007</v>
      </c>
      <c r="J54" s="41">
        <v>279.55000000000007</v>
      </c>
      <c r="K54" s="41">
        <v>285.15000000000009</v>
      </c>
      <c r="L54" s="41">
        <v>288.30000000000007</v>
      </c>
      <c r="M54" s="31">
        <v>282</v>
      </c>
      <c r="N54" s="31">
        <v>273.25</v>
      </c>
      <c r="O54" s="42">
        <v>10285000</v>
      </c>
      <c r="P54" s="43">
        <v>6.2884307342530879E-2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1100.5999999999999</v>
      </c>
      <c r="F55" s="40">
        <v>1109.6666666666667</v>
      </c>
      <c r="G55" s="41">
        <v>1086.3333333333335</v>
      </c>
      <c r="H55" s="41">
        <v>1072.0666666666668</v>
      </c>
      <c r="I55" s="41">
        <v>1048.7333333333336</v>
      </c>
      <c r="J55" s="41">
        <v>1123.9333333333334</v>
      </c>
      <c r="K55" s="41">
        <v>1147.2666666666669</v>
      </c>
      <c r="L55" s="41">
        <v>1161.5333333333333</v>
      </c>
      <c r="M55" s="31">
        <v>1133</v>
      </c>
      <c r="N55" s="31">
        <v>1095.4000000000001</v>
      </c>
      <c r="O55" s="42">
        <v>10293750</v>
      </c>
      <c r="P55" s="43">
        <v>-3.976212686567164E-2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996.6</v>
      </c>
      <c r="F56" s="40">
        <v>997.98333333333323</v>
      </c>
      <c r="G56" s="41">
        <v>990.16666666666652</v>
      </c>
      <c r="H56" s="41">
        <v>983.73333333333323</v>
      </c>
      <c r="I56" s="41">
        <v>975.91666666666652</v>
      </c>
      <c r="J56" s="41">
        <v>1004.4166666666665</v>
      </c>
      <c r="K56" s="41">
        <v>1012.2333333333333</v>
      </c>
      <c r="L56" s="41">
        <v>1018.6666666666665</v>
      </c>
      <c r="M56" s="31">
        <v>1005.8</v>
      </c>
      <c r="N56" s="31">
        <v>991.55</v>
      </c>
      <c r="O56" s="42">
        <v>11326250</v>
      </c>
      <c r="P56" s="43">
        <v>1.6865079365079364E-2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227.55</v>
      </c>
      <c r="F57" s="40">
        <v>228.26666666666665</v>
      </c>
      <c r="G57" s="41">
        <v>226.43333333333331</v>
      </c>
      <c r="H57" s="41">
        <v>225.31666666666666</v>
      </c>
      <c r="I57" s="41">
        <v>223.48333333333332</v>
      </c>
      <c r="J57" s="41">
        <v>229.3833333333333</v>
      </c>
      <c r="K57" s="41">
        <v>231.21666666666667</v>
      </c>
      <c r="L57" s="41">
        <v>232.33333333333329</v>
      </c>
      <c r="M57" s="31">
        <v>230.1</v>
      </c>
      <c r="N57" s="31">
        <v>227.15</v>
      </c>
      <c r="O57" s="42">
        <v>73764600</v>
      </c>
      <c r="P57" s="43">
        <v>1.1388873071009624E-4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4530.5</v>
      </c>
      <c r="F58" s="40">
        <v>4544.25</v>
      </c>
      <c r="G58" s="41">
        <v>4473.5</v>
      </c>
      <c r="H58" s="41">
        <v>4416.5</v>
      </c>
      <c r="I58" s="41">
        <v>4345.75</v>
      </c>
      <c r="J58" s="41">
        <v>4601.25</v>
      </c>
      <c r="K58" s="41">
        <v>4672</v>
      </c>
      <c r="L58" s="41">
        <v>4729</v>
      </c>
      <c r="M58" s="31">
        <v>4615</v>
      </c>
      <c r="N58" s="31">
        <v>4487.25</v>
      </c>
      <c r="O58" s="42">
        <v>693600</v>
      </c>
      <c r="P58" s="43">
        <v>-1.2176885280922881E-2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1638.45</v>
      </c>
      <c r="F59" s="40">
        <v>1640.4833333333333</v>
      </c>
      <c r="G59" s="41">
        <v>1628.0166666666667</v>
      </c>
      <c r="H59" s="41">
        <v>1617.5833333333333</v>
      </c>
      <c r="I59" s="41">
        <v>1605.1166666666666</v>
      </c>
      <c r="J59" s="41">
        <v>1650.9166666666667</v>
      </c>
      <c r="K59" s="41">
        <v>1663.3833333333334</v>
      </c>
      <c r="L59" s="41">
        <v>1673.8166666666668</v>
      </c>
      <c r="M59" s="31">
        <v>1652.95</v>
      </c>
      <c r="N59" s="31">
        <v>1630.05</v>
      </c>
      <c r="O59" s="42">
        <v>2984450</v>
      </c>
      <c r="P59" s="43">
        <v>3.5306578792515006E-3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643.6</v>
      </c>
      <c r="F60" s="40">
        <v>646.18333333333328</v>
      </c>
      <c r="G60" s="41">
        <v>638.96666666666658</v>
      </c>
      <c r="H60" s="41">
        <v>634.33333333333326</v>
      </c>
      <c r="I60" s="41">
        <v>627.11666666666656</v>
      </c>
      <c r="J60" s="41">
        <v>650.81666666666661</v>
      </c>
      <c r="K60" s="41">
        <v>658.0333333333333</v>
      </c>
      <c r="L60" s="41">
        <v>662.66666666666663</v>
      </c>
      <c r="M60" s="31">
        <v>653.4</v>
      </c>
      <c r="N60" s="31">
        <v>641.54999999999995</v>
      </c>
      <c r="O60" s="42">
        <v>5775000</v>
      </c>
      <c r="P60" s="43">
        <v>-6.8787618228718832E-3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953.1</v>
      </c>
      <c r="F61" s="40">
        <v>958.18333333333339</v>
      </c>
      <c r="G61" s="41">
        <v>944.86666666666679</v>
      </c>
      <c r="H61" s="41">
        <v>936.63333333333344</v>
      </c>
      <c r="I61" s="41">
        <v>923.31666666666683</v>
      </c>
      <c r="J61" s="41">
        <v>966.41666666666674</v>
      </c>
      <c r="K61" s="41">
        <v>979.73333333333335</v>
      </c>
      <c r="L61" s="41">
        <v>987.9666666666667</v>
      </c>
      <c r="M61" s="31">
        <v>971.5</v>
      </c>
      <c r="N61" s="31">
        <v>949.95</v>
      </c>
      <c r="O61" s="42">
        <v>1901200</v>
      </c>
      <c r="P61" s="43">
        <v>0.17423259835711197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287.25</v>
      </c>
      <c r="F62" s="40">
        <v>289.71666666666664</v>
      </c>
      <c r="G62" s="41">
        <v>283.93333333333328</v>
      </c>
      <c r="H62" s="41">
        <v>280.61666666666662</v>
      </c>
      <c r="I62" s="41">
        <v>274.83333333333326</v>
      </c>
      <c r="J62" s="41">
        <v>293.0333333333333</v>
      </c>
      <c r="K62" s="41">
        <v>298.81666666666672</v>
      </c>
      <c r="L62" s="41">
        <v>302.13333333333333</v>
      </c>
      <c r="M62" s="31">
        <v>295.5</v>
      </c>
      <c r="N62" s="31">
        <v>286.39999999999998</v>
      </c>
      <c r="O62" s="42">
        <v>14303100</v>
      </c>
      <c r="P62" s="43">
        <v>2.3155500236061635E-2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124</v>
      </c>
      <c r="F63" s="40">
        <v>124.38333333333333</v>
      </c>
      <c r="G63" s="41">
        <v>122.91666666666666</v>
      </c>
      <c r="H63" s="41">
        <v>121.83333333333333</v>
      </c>
      <c r="I63" s="41">
        <v>120.36666666666666</v>
      </c>
      <c r="J63" s="41">
        <v>125.46666666666665</v>
      </c>
      <c r="K63" s="41">
        <v>126.93333333333332</v>
      </c>
      <c r="L63" s="41">
        <v>128.01666666666665</v>
      </c>
      <c r="M63" s="31">
        <v>125.85</v>
      </c>
      <c r="N63" s="31">
        <v>123.3</v>
      </c>
      <c r="O63" s="42">
        <v>36780000</v>
      </c>
      <c r="P63" s="43">
        <v>-1.1157413630864364E-2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1845.35</v>
      </c>
      <c r="F64" s="40">
        <v>1847.6833333333334</v>
      </c>
      <c r="G64" s="41">
        <v>1824.6166666666668</v>
      </c>
      <c r="H64" s="41">
        <v>1803.8833333333334</v>
      </c>
      <c r="I64" s="41">
        <v>1780.8166666666668</v>
      </c>
      <c r="J64" s="41">
        <v>1868.4166666666667</v>
      </c>
      <c r="K64" s="41">
        <v>1891.4833333333333</v>
      </c>
      <c r="L64" s="41">
        <v>1912.2166666666667</v>
      </c>
      <c r="M64" s="31">
        <v>1870.75</v>
      </c>
      <c r="N64" s="31">
        <v>1826.95</v>
      </c>
      <c r="O64" s="42">
        <v>3056400</v>
      </c>
      <c r="P64" s="43">
        <v>7.8585461689587423E-4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563.9</v>
      </c>
      <c r="F65" s="40">
        <v>565.06666666666672</v>
      </c>
      <c r="G65" s="41">
        <v>561.03333333333342</v>
      </c>
      <c r="H65" s="41">
        <v>558.16666666666674</v>
      </c>
      <c r="I65" s="41">
        <v>554.13333333333344</v>
      </c>
      <c r="J65" s="41">
        <v>567.93333333333339</v>
      </c>
      <c r="K65" s="41">
        <v>571.9666666666667</v>
      </c>
      <c r="L65" s="41">
        <v>574.83333333333337</v>
      </c>
      <c r="M65" s="31">
        <v>569.1</v>
      </c>
      <c r="N65" s="31">
        <v>562.20000000000005</v>
      </c>
      <c r="O65" s="42">
        <v>12467500</v>
      </c>
      <c r="P65" s="43">
        <v>-1.5302596505084412E-2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2195.65</v>
      </c>
      <c r="F66" s="40">
        <v>2213.2166666666667</v>
      </c>
      <c r="G66" s="41">
        <v>2158.7833333333333</v>
      </c>
      <c r="H66" s="41">
        <v>2121.9166666666665</v>
      </c>
      <c r="I66" s="41">
        <v>2067.4833333333331</v>
      </c>
      <c r="J66" s="41">
        <v>2250.0833333333335</v>
      </c>
      <c r="K66" s="41">
        <v>2304.5166666666669</v>
      </c>
      <c r="L66" s="41">
        <v>2341.3833333333337</v>
      </c>
      <c r="M66" s="31">
        <v>2267.65</v>
      </c>
      <c r="N66" s="31">
        <v>2176.35</v>
      </c>
      <c r="O66" s="42">
        <v>2024500</v>
      </c>
      <c r="P66" s="43">
        <v>-1.4122230338446555E-2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2257.9499999999998</v>
      </c>
      <c r="F67" s="40">
        <v>2248.65</v>
      </c>
      <c r="G67" s="41">
        <v>2228.3000000000002</v>
      </c>
      <c r="H67" s="41">
        <v>2198.65</v>
      </c>
      <c r="I67" s="41">
        <v>2178.3000000000002</v>
      </c>
      <c r="J67" s="41">
        <v>2278.3000000000002</v>
      </c>
      <c r="K67" s="41">
        <v>2298.6499999999996</v>
      </c>
      <c r="L67" s="41">
        <v>2328.3000000000002</v>
      </c>
      <c r="M67" s="31">
        <v>2269</v>
      </c>
      <c r="N67" s="31">
        <v>2219</v>
      </c>
      <c r="O67" s="42">
        <v>1959400</v>
      </c>
      <c r="P67" s="43">
        <v>3.4748626953950146E-2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239.95</v>
      </c>
      <c r="F68" s="40">
        <v>241.6</v>
      </c>
      <c r="G68" s="41">
        <v>235.35</v>
      </c>
      <c r="H68" s="41">
        <v>230.75</v>
      </c>
      <c r="I68" s="41">
        <v>224.5</v>
      </c>
      <c r="J68" s="41">
        <v>246.2</v>
      </c>
      <c r="K68" s="41">
        <v>252.45</v>
      </c>
      <c r="L68" s="41">
        <v>257.04999999999995</v>
      </c>
      <c r="M68" s="31">
        <v>247.85</v>
      </c>
      <c r="N68" s="31">
        <v>237</v>
      </c>
      <c r="O68" s="42">
        <v>16937200</v>
      </c>
      <c r="P68" s="43">
        <v>-3.1074803780233862E-2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3537.25</v>
      </c>
      <c r="F69" s="40">
        <v>3533.4333333333329</v>
      </c>
      <c r="G69" s="41">
        <v>3512.3666666666659</v>
      </c>
      <c r="H69" s="41">
        <v>3487.4833333333331</v>
      </c>
      <c r="I69" s="41">
        <v>3466.4166666666661</v>
      </c>
      <c r="J69" s="41">
        <v>3558.3166666666657</v>
      </c>
      <c r="K69" s="41">
        <v>3579.3833333333323</v>
      </c>
      <c r="L69" s="41">
        <v>3604.2666666666655</v>
      </c>
      <c r="M69" s="31">
        <v>3554.5</v>
      </c>
      <c r="N69" s="31">
        <v>3508.55</v>
      </c>
      <c r="O69" s="42">
        <v>3135300</v>
      </c>
      <c r="P69" s="43">
        <v>-4.0975795692776828E-3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4451.6000000000004</v>
      </c>
      <c r="F70" s="40">
        <v>4500.583333333333</v>
      </c>
      <c r="G70" s="41">
        <v>4386.0666666666657</v>
      </c>
      <c r="H70" s="41">
        <v>4320.5333333333328</v>
      </c>
      <c r="I70" s="41">
        <v>4206.0166666666655</v>
      </c>
      <c r="J70" s="41">
        <v>4566.1166666666659</v>
      </c>
      <c r="K70" s="41">
        <v>4680.6333333333341</v>
      </c>
      <c r="L70" s="41">
        <v>4746.1666666666661</v>
      </c>
      <c r="M70" s="31">
        <v>4615.1000000000004</v>
      </c>
      <c r="N70" s="31">
        <v>4435.05</v>
      </c>
      <c r="O70" s="42">
        <v>1107600</v>
      </c>
      <c r="P70" s="43">
        <v>-3.897963167827162E-2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480.8</v>
      </c>
      <c r="F71" s="40">
        <v>481.55</v>
      </c>
      <c r="G71" s="41">
        <v>477.6</v>
      </c>
      <c r="H71" s="41">
        <v>474.40000000000003</v>
      </c>
      <c r="I71" s="41">
        <v>470.45000000000005</v>
      </c>
      <c r="J71" s="41">
        <v>484.75</v>
      </c>
      <c r="K71" s="41">
        <v>488.69999999999993</v>
      </c>
      <c r="L71" s="41">
        <v>491.9</v>
      </c>
      <c r="M71" s="31">
        <v>485.5</v>
      </c>
      <c r="N71" s="31">
        <v>478.35</v>
      </c>
      <c r="O71" s="42">
        <v>29483850</v>
      </c>
      <c r="P71" s="43">
        <v>-6.1521252796420585E-4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4898.1000000000004</v>
      </c>
      <c r="F72" s="40">
        <v>4909.2333333333336</v>
      </c>
      <c r="G72" s="41">
        <v>4880.4666666666672</v>
      </c>
      <c r="H72" s="41">
        <v>4862.8333333333339</v>
      </c>
      <c r="I72" s="41">
        <v>4834.0666666666675</v>
      </c>
      <c r="J72" s="41">
        <v>4926.8666666666668</v>
      </c>
      <c r="K72" s="41">
        <v>4955.6333333333332</v>
      </c>
      <c r="L72" s="41">
        <v>4973.2666666666664</v>
      </c>
      <c r="M72" s="31">
        <v>4938</v>
      </c>
      <c r="N72" s="31">
        <v>4891.6000000000004</v>
      </c>
      <c r="O72" s="42">
        <v>3606375</v>
      </c>
      <c r="P72" s="43">
        <v>-8.3863206736552679E-3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3563.55</v>
      </c>
      <c r="F73" s="40">
        <v>3585.3666666666668</v>
      </c>
      <c r="G73" s="41">
        <v>3532.1833333333334</v>
      </c>
      <c r="H73" s="41">
        <v>3500.8166666666666</v>
      </c>
      <c r="I73" s="41">
        <v>3447.6333333333332</v>
      </c>
      <c r="J73" s="41">
        <v>3616.7333333333336</v>
      </c>
      <c r="K73" s="41">
        <v>3669.916666666667</v>
      </c>
      <c r="L73" s="41">
        <v>3701.2833333333338</v>
      </c>
      <c r="M73" s="31">
        <v>3638.55</v>
      </c>
      <c r="N73" s="31">
        <v>3554</v>
      </c>
      <c r="O73" s="42">
        <v>3612350</v>
      </c>
      <c r="P73" s="43">
        <v>-5.9712992391409035E-3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2159.4</v>
      </c>
      <c r="F74" s="40">
        <v>2165.7833333333333</v>
      </c>
      <c r="G74" s="41">
        <v>2136.8666666666668</v>
      </c>
      <c r="H74" s="41">
        <v>2114.3333333333335</v>
      </c>
      <c r="I74" s="41">
        <v>2085.416666666667</v>
      </c>
      <c r="J74" s="41">
        <v>2188.3166666666666</v>
      </c>
      <c r="K74" s="41">
        <v>2217.2333333333336</v>
      </c>
      <c r="L74" s="41">
        <v>2239.7666666666664</v>
      </c>
      <c r="M74" s="31">
        <v>2194.6999999999998</v>
      </c>
      <c r="N74" s="31">
        <v>2143.25</v>
      </c>
      <c r="O74" s="42">
        <v>1138225</v>
      </c>
      <c r="P74" s="43">
        <v>5.0995628946090337E-3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229.45</v>
      </c>
      <c r="F75" s="40">
        <v>231.01666666666665</v>
      </c>
      <c r="G75" s="41">
        <v>226.43333333333331</v>
      </c>
      <c r="H75" s="41">
        <v>223.41666666666666</v>
      </c>
      <c r="I75" s="41">
        <v>218.83333333333331</v>
      </c>
      <c r="J75" s="41">
        <v>234.0333333333333</v>
      </c>
      <c r="K75" s="41">
        <v>238.61666666666667</v>
      </c>
      <c r="L75" s="41">
        <v>241.6333333333333</v>
      </c>
      <c r="M75" s="31">
        <v>235.6</v>
      </c>
      <c r="N75" s="31">
        <v>228</v>
      </c>
      <c r="O75" s="42">
        <v>21830400</v>
      </c>
      <c r="P75" s="43">
        <v>-7.7438003955575846E-2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124.15</v>
      </c>
      <c r="F76" s="40">
        <v>124.11666666666667</v>
      </c>
      <c r="G76" s="41">
        <v>123.43333333333335</v>
      </c>
      <c r="H76" s="41">
        <v>122.71666666666668</v>
      </c>
      <c r="I76" s="41">
        <v>122.03333333333336</v>
      </c>
      <c r="J76" s="41">
        <v>124.83333333333334</v>
      </c>
      <c r="K76" s="41">
        <v>125.51666666666668</v>
      </c>
      <c r="L76" s="41">
        <v>126.23333333333333</v>
      </c>
      <c r="M76" s="31">
        <v>124.8</v>
      </c>
      <c r="N76" s="31">
        <v>123.4</v>
      </c>
      <c r="O76" s="42">
        <v>115395000</v>
      </c>
      <c r="P76" s="43">
        <v>4.2835841127829739E-2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104.6</v>
      </c>
      <c r="F77" s="40">
        <v>105.26666666666667</v>
      </c>
      <c r="G77" s="41">
        <v>103.53333333333333</v>
      </c>
      <c r="H77" s="41">
        <v>102.46666666666667</v>
      </c>
      <c r="I77" s="41">
        <v>100.73333333333333</v>
      </c>
      <c r="J77" s="41">
        <v>106.33333333333333</v>
      </c>
      <c r="K77" s="41">
        <v>108.06666666666665</v>
      </c>
      <c r="L77" s="41">
        <v>109.13333333333333</v>
      </c>
      <c r="M77" s="31">
        <v>107</v>
      </c>
      <c r="N77" s="31">
        <v>104.2</v>
      </c>
      <c r="O77" s="42">
        <v>85305450</v>
      </c>
      <c r="P77" s="43">
        <v>5.3327307648853239E-2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628.54999999999995</v>
      </c>
      <c r="F78" s="40">
        <v>631.05000000000007</v>
      </c>
      <c r="G78" s="41">
        <v>620.75000000000011</v>
      </c>
      <c r="H78" s="41">
        <v>612.95000000000005</v>
      </c>
      <c r="I78" s="41">
        <v>602.65000000000009</v>
      </c>
      <c r="J78" s="41">
        <v>638.85000000000014</v>
      </c>
      <c r="K78" s="41">
        <v>649.15000000000009</v>
      </c>
      <c r="L78" s="41">
        <v>656.95000000000016</v>
      </c>
      <c r="M78" s="31">
        <v>641.35</v>
      </c>
      <c r="N78" s="31">
        <v>623.25</v>
      </c>
      <c r="O78" s="42">
        <v>7380500</v>
      </c>
      <c r="P78" s="43">
        <v>5.7113187954309447E-2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42.35</v>
      </c>
      <c r="F79" s="40">
        <v>42.55</v>
      </c>
      <c r="G79" s="41">
        <v>41.599999999999994</v>
      </c>
      <c r="H79" s="41">
        <v>40.849999999999994</v>
      </c>
      <c r="I79" s="41">
        <v>39.899999999999991</v>
      </c>
      <c r="J79" s="41">
        <v>43.3</v>
      </c>
      <c r="K79" s="41">
        <v>44.25</v>
      </c>
      <c r="L79" s="41">
        <v>45</v>
      </c>
      <c r="M79" s="31">
        <v>43.5</v>
      </c>
      <c r="N79" s="31">
        <v>41.8</v>
      </c>
      <c r="O79" s="42">
        <v>136777500</v>
      </c>
      <c r="P79" s="43">
        <v>1.5705931495405178E-2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587.35</v>
      </c>
      <c r="F80" s="40">
        <v>595.31666666666672</v>
      </c>
      <c r="G80" s="41">
        <v>575.73333333333346</v>
      </c>
      <c r="H80" s="41">
        <v>564.11666666666679</v>
      </c>
      <c r="I80" s="41">
        <v>544.53333333333353</v>
      </c>
      <c r="J80" s="41">
        <v>606.93333333333339</v>
      </c>
      <c r="K80" s="41">
        <v>626.51666666666665</v>
      </c>
      <c r="L80" s="41">
        <v>638.13333333333333</v>
      </c>
      <c r="M80" s="31">
        <v>614.9</v>
      </c>
      <c r="N80" s="31">
        <v>583.70000000000005</v>
      </c>
      <c r="O80" s="42">
        <v>7946900</v>
      </c>
      <c r="P80" s="43">
        <v>3.7332428304768371E-2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1043.9000000000001</v>
      </c>
      <c r="F81" s="40">
        <v>1050.5166666666667</v>
      </c>
      <c r="G81" s="41">
        <v>1035.6833333333334</v>
      </c>
      <c r="H81" s="41">
        <v>1027.4666666666667</v>
      </c>
      <c r="I81" s="41">
        <v>1012.6333333333334</v>
      </c>
      <c r="J81" s="41">
        <v>1058.7333333333333</v>
      </c>
      <c r="K81" s="41">
        <v>1073.5666666666668</v>
      </c>
      <c r="L81" s="41">
        <v>1081.7833333333333</v>
      </c>
      <c r="M81" s="31">
        <v>1065.3499999999999</v>
      </c>
      <c r="N81" s="31">
        <v>1042.3</v>
      </c>
      <c r="O81" s="42">
        <v>5769000</v>
      </c>
      <c r="P81" s="43">
        <v>4.527250565906321E-3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1500.5</v>
      </c>
      <c r="F82" s="40">
        <v>1510.8833333333332</v>
      </c>
      <c r="G82" s="41">
        <v>1484.0666666666664</v>
      </c>
      <c r="H82" s="41">
        <v>1467.6333333333332</v>
      </c>
      <c r="I82" s="41">
        <v>1440.8166666666664</v>
      </c>
      <c r="J82" s="41">
        <v>1527.3166666666664</v>
      </c>
      <c r="K82" s="41">
        <v>1554.133333333333</v>
      </c>
      <c r="L82" s="41">
        <v>1570.5666666666664</v>
      </c>
      <c r="M82" s="31">
        <v>1537.7</v>
      </c>
      <c r="N82" s="31">
        <v>1494.45</v>
      </c>
      <c r="O82" s="42">
        <v>3424900</v>
      </c>
      <c r="P82" s="43">
        <v>-3.3415177941466992E-2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288.10000000000002</v>
      </c>
      <c r="F83" s="40">
        <v>290.36666666666662</v>
      </c>
      <c r="G83" s="41">
        <v>285.03333333333325</v>
      </c>
      <c r="H83" s="41">
        <v>281.96666666666664</v>
      </c>
      <c r="I83" s="41">
        <v>276.63333333333327</v>
      </c>
      <c r="J83" s="41">
        <v>293.43333333333322</v>
      </c>
      <c r="K83" s="41">
        <v>298.76666666666659</v>
      </c>
      <c r="L83" s="41">
        <v>301.8333333333332</v>
      </c>
      <c r="M83" s="31">
        <v>295.7</v>
      </c>
      <c r="N83" s="31">
        <v>287.3</v>
      </c>
      <c r="O83" s="42">
        <v>9008000</v>
      </c>
      <c r="P83" s="43">
        <v>1.9004524886877826E-2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1753.5</v>
      </c>
      <c r="F84" s="40">
        <v>1764.3999999999999</v>
      </c>
      <c r="G84" s="41">
        <v>1739.0999999999997</v>
      </c>
      <c r="H84" s="41">
        <v>1724.6999999999998</v>
      </c>
      <c r="I84" s="41">
        <v>1699.3999999999996</v>
      </c>
      <c r="J84" s="41">
        <v>1778.7999999999997</v>
      </c>
      <c r="K84" s="41">
        <v>1804.1</v>
      </c>
      <c r="L84" s="41">
        <v>1818.4999999999998</v>
      </c>
      <c r="M84" s="31">
        <v>1789.7</v>
      </c>
      <c r="N84" s="31">
        <v>1750</v>
      </c>
      <c r="O84" s="42">
        <v>12314375</v>
      </c>
      <c r="P84" s="43">
        <v>4.1443953830660784E-3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468.55</v>
      </c>
      <c r="F85" s="40">
        <v>471.2833333333333</v>
      </c>
      <c r="G85" s="41">
        <v>464.91666666666663</v>
      </c>
      <c r="H85" s="41">
        <v>461.2833333333333</v>
      </c>
      <c r="I85" s="41">
        <v>454.91666666666663</v>
      </c>
      <c r="J85" s="41">
        <v>474.91666666666663</v>
      </c>
      <c r="K85" s="41">
        <v>481.2833333333333</v>
      </c>
      <c r="L85" s="41">
        <v>484.91666666666663</v>
      </c>
      <c r="M85" s="31">
        <v>477.65</v>
      </c>
      <c r="N85" s="31">
        <v>467.65</v>
      </c>
      <c r="O85" s="42">
        <v>7173750</v>
      </c>
      <c r="P85" s="43">
        <v>3.2379924446842956E-2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3776</v>
      </c>
      <c r="F86" s="40">
        <v>3785</v>
      </c>
      <c r="G86" s="41">
        <v>3750</v>
      </c>
      <c r="H86" s="41">
        <v>3724</v>
      </c>
      <c r="I86" s="41">
        <v>3689</v>
      </c>
      <c r="J86" s="41">
        <v>3811</v>
      </c>
      <c r="K86" s="41">
        <v>3846</v>
      </c>
      <c r="L86" s="41">
        <v>3872</v>
      </c>
      <c r="M86" s="31">
        <v>3820</v>
      </c>
      <c r="N86" s="31">
        <v>3759</v>
      </c>
      <c r="O86" s="42">
        <v>4380900</v>
      </c>
      <c r="P86" s="43">
        <v>-4.9098131145406003E-2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1326.25</v>
      </c>
      <c r="F87" s="40">
        <v>1334.0666666666666</v>
      </c>
      <c r="G87" s="41">
        <v>1316.1833333333332</v>
      </c>
      <c r="H87" s="41">
        <v>1306.1166666666666</v>
      </c>
      <c r="I87" s="41">
        <v>1288.2333333333331</v>
      </c>
      <c r="J87" s="41">
        <v>1344.1333333333332</v>
      </c>
      <c r="K87" s="41">
        <v>1362.0166666666664</v>
      </c>
      <c r="L87" s="41">
        <v>1372.0833333333333</v>
      </c>
      <c r="M87" s="31">
        <v>1351.95</v>
      </c>
      <c r="N87" s="31">
        <v>1324</v>
      </c>
      <c r="O87" s="42">
        <v>5774500</v>
      </c>
      <c r="P87" s="43">
        <v>2.3756759152557396E-2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1165.4000000000001</v>
      </c>
      <c r="F88" s="40">
        <v>1165.6666666666667</v>
      </c>
      <c r="G88" s="41">
        <v>1159.2333333333336</v>
      </c>
      <c r="H88" s="41">
        <v>1153.0666666666668</v>
      </c>
      <c r="I88" s="41">
        <v>1146.6333333333337</v>
      </c>
      <c r="J88" s="41">
        <v>1171.8333333333335</v>
      </c>
      <c r="K88" s="41">
        <v>1178.2666666666664</v>
      </c>
      <c r="L88" s="41">
        <v>1184.4333333333334</v>
      </c>
      <c r="M88" s="31">
        <v>1172.0999999999999</v>
      </c>
      <c r="N88" s="31">
        <v>1159.5</v>
      </c>
      <c r="O88" s="42">
        <v>12994100</v>
      </c>
      <c r="P88" s="43">
        <v>-3.7567756131594481E-3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2717.9</v>
      </c>
      <c r="F89" s="40">
        <v>2723.2333333333331</v>
      </c>
      <c r="G89" s="41">
        <v>2706.2166666666662</v>
      </c>
      <c r="H89" s="41">
        <v>2694.5333333333333</v>
      </c>
      <c r="I89" s="41">
        <v>2677.5166666666664</v>
      </c>
      <c r="J89" s="41">
        <v>2734.9166666666661</v>
      </c>
      <c r="K89" s="41">
        <v>2751.9333333333334</v>
      </c>
      <c r="L89" s="41">
        <v>2763.6166666666659</v>
      </c>
      <c r="M89" s="31">
        <v>2740.25</v>
      </c>
      <c r="N89" s="31">
        <v>2711.55</v>
      </c>
      <c r="O89" s="42">
        <v>28084500</v>
      </c>
      <c r="P89" s="43">
        <v>-2.6921677667480898E-2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2016.55</v>
      </c>
      <c r="F90" s="40">
        <v>2023.7833333333335</v>
      </c>
      <c r="G90" s="41">
        <v>1991.8166666666671</v>
      </c>
      <c r="H90" s="41">
        <v>1967.0833333333335</v>
      </c>
      <c r="I90" s="41">
        <v>1935.116666666667</v>
      </c>
      <c r="J90" s="41">
        <v>2048.5166666666673</v>
      </c>
      <c r="K90" s="41">
        <v>2080.4833333333336</v>
      </c>
      <c r="L90" s="41">
        <v>2105.2166666666672</v>
      </c>
      <c r="M90" s="31">
        <v>2055.75</v>
      </c>
      <c r="N90" s="31">
        <v>1999.05</v>
      </c>
      <c r="O90" s="42">
        <v>4739400</v>
      </c>
      <c r="P90" s="43">
        <v>-2.5897151313355529E-2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1645.4</v>
      </c>
      <c r="F91" s="40">
        <v>1649.1333333333332</v>
      </c>
      <c r="G91" s="41">
        <v>1639.0166666666664</v>
      </c>
      <c r="H91" s="41">
        <v>1632.6333333333332</v>
      </c>
      <c r="I91" s="41">
        <v>1622.5166666666664</v>
      </c>
      <c r="J91" s="41">
        <v>1655.5166666666664</v>
      </c>
      <c r="K91" s="41">
        <v>1665.6333333333332</v>
      </c>
      <c r="L91" s="41">
        <v>1672.0166666666664</v>
      </c>
      <c r="M91" s="31">
        <v>1659.25</v>
      </c>
      <c r="N91" s="31">
        <v>1642.75</v>
      </c>
      <c r="O91" s="42">
        <v>93440600</v>
      </c>
      <c r="P91" s="43">
        <v>-1.093322466088374E-2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639.25</v>
      </c>
      <c r="F92" s="40">
        <v>644.31666666666672</v>
      </c>
      <c r="G92" s="41">
        <v>632.73333333333346</v>
      </c>
      <c r="H92" s="41">
        <v>626.2166666666667</v>
      </c>
      <c r="I92" s="41">
        <v>614.63333333333344</v>
      </c>
      <c r="J92" s="41">
        <v>650.83333333333348</v>
      </c>
      <c r="K92" s="41">
        <v>662.41666666666674</v>
      </c>
      <c r="L92" s="41">
        <v>668.93333333333351</v>
      </c>
      <c r="M92" s="31">
        <v>655.9</v>
      </c>
      <c r="N92" s="31">
        <v>637.79999999999995</v>
      </c>
      <c r="O92" s="42">
        <v>19944100</v>
      </c>
      <c r="P92" s="43">
        <v>-5.0981418476838521E-2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2827.25</v>
      </c>
      <c r="F93" s="40">
        <v>2836.0166666666664</v>
      </c>
      <c r="G93" s="41">
        <v>2810.5333333333328</v>
      </c>
      <c r="H93" s="41">
        <v>2793.8166666666666</v>
      </c>
      <c r="I93" s="41">
        <v>2768.333333333333</v>
      </c>
      <c r="J93" s="41">
        <v>2852.7333333333327</v>
      </c>
      <c r="K93" s="41">
        <v>2878.2166666666662</v>
      </c>
      <c r="L93" s="41">
        <v>2894.9333333333325</v>
      </c>
      <c r="M93" s="31">
        <v>2861.5</v>
      </c>
      <c r="N93" s="31">
        <v>2819.3</v>
      </c>
      <c r="O93" s="42">
        <v>3381000</v>
      </c>
      <c r="P93" s="43">
        <v>5.7112261288595392E-3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421.25</v>
      </c>
      <c r="F94" s="40">
        <v>421.0333333333333</v>
      </c>
      <c r="G94" s="41">
        <v>416.36666666666662</v>
      </c>
      <c r="H94" s="41">
        <v>411.48333333333329</v>
      </c>
      <c r="I94" s="41">
        <v>406.81666666666661</v>
      </c>
      <c r="J94" s="41">
        <v>425.91666666666663</v>
      </c>
      <c r="K94" s="41">
        <v>430.58333333333337</v>
      </c>
      <c r="L94" s="41">
        <v>435.46666666666664</v>
      </c>
      <c r="M94" s="31">
        <v>425.7</v>
      </c>
      <c r="N94" s="31">
        <v>416.15</v>
      </c>
      <c r="O94" s="42">
        <v>35802200</v>
      </c>
      <c r="P94" s="43">
        <v>-1.1862442040185472E-2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115.5</v>
      </c>
      <c r="F95" s="40">
        <v>116.05</v>
      </c>
      <c r="G95" s="41">
        <v>114.3</v>
      </c>
      <c r="H95" s="41">
        <v>113.1</v>
      </c>
      <c r="I95" s="41">
        <v>111.35</v>
      </c>
      <c r="J95" s="41">
        <v>117.25</v>
      </c>
      <c r="K95" s="41">
        <v>119</v>
      </c>
      <c r="L95" s="41">
        <v>120.2</v>
      </c>
      <c r="M95" s="31">
        <v>117.8</v>
      </c>
      <c r="N95" s="31">
        <v>114.85</v>
      </c>
      <c r="O95" s="42">
        <v>29494700</v>
      </c>
      <c r="P95" s="43">
        <v>-6.5345662424580439E-2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274.95</v>
      </c>
      <c r="F96" s="40">
        <v>274.36666666666662</v>
      </c>
      <c r="G96" s="41">
        <v>271.78333333333325</v>
      </c>
      <c r="H96" s="41">
        <v>268.61666666666662</v>
      </c>
      <c r="I96" s="41">
        <v>266.03333333333325</v>
      </c>
      <c r="J96" s="41">
        <v>277.53333333333325</v>
      </c>
      <c r="K96" s="41">
        <v>280.11666666666662</v>
      </c>
      <c r="L96" s="41">
        <v>283.28333333333325</v>
      </c>
      <c r="M96" s="31">
        <v>276.95</v>
      </c>
      <c r="N96" s="31">
        <v>271.2</v>
      </c>
      <c r="O96" s="42">
        <v>21365100</v>
      </c>
      <c r="P96" s="43">
        <v>1.8992149911369967E-3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2661.95</v>
      </c>
      <c r="F97" s="40">
        <v>2667.1833333333334</v>
      </c>
      <c r="G97" s="41">
        <v>2650.4666666666667</v>
      </c>
      <c r="H97" s="41">
        <v>2638.9833333333331</v>
      </c>
      <c r="I97" s="41">
        <v>2622.2666666666664</v>
      </c>
      <c r="J97" s="41">
        <v>2678.666666666667</v>
      </c>
      <c r="K97" s="41">
        <v>2695.3833333333341</v>
      </c>
      <c r="L97" s="41">
        <v>2706.8666666666672</v>
      </c>
      <c r="M97" s="31">
        <v>2683.9</v>
      </c>
      <c r="N97" s="31">
        <v>2655.7</v>
      </c>
      <c r="O97" s="42">
        <v>9535500</v>
      </c>
      <c r="P97" s="43">
        <v>5.4726053397444012E-3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114.8</v>
      </c>
      <c r="F98" s="40">
        <v>116.40000000000002</v>
      </c>
      <c r="G98" s="41">
        <v>112.55000000000004</v>
      </c>
      <c r="H98" s="41">
        <v>110.30000000000003</v>
      </c>
      <c r="I98" s="41">
        <v>106.45000000000005</v>
      </c>
      <c r="J98" s="41">
        <v>118.65000000000003</v>
      </c>
      <c r="K98" s="41">
        <v>122.50000000000003</v>
      </c>
      <c r="L98" s="41">
        <v>124.75000000000003</v>
      </c>
      <c r="M98" s="31">
        <v>120.25</v>
      </c>
      <c r="N98" s="31">
        <v>114.15</v>
      </c>
      <c r="O98" s="42">
        <v>59138400</v>
      </c>
      <c r="P98" s="43">
        <v>0.17983022274536403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928.9</v>
      </c>
      <c r="F99" s="40">
        <v>930.06666666666661</v>
      </c>
      <c r="G99" s="41">
        <v>922.13333333333321</v>
      </c>
      <c r="H99" s="41">
        <v>915.36666666666656</v>
      </c>
      <c r="I99" s="41">
        <v>907.43333333333317</v>
      </c>
      <c r="J99" s="41">
        <v>936.83333333333326</v>
      </c>
      <c r="K99" s="41">
        <v>944.76666666666665</v>
      </c>
      <c r="L99" s="41">
        <v>951.5333333333333</v>
      </c>
      <c r="M99" s="31">
        <v>938</v>
      </c>
      <c r="N99" s="31">
        <v>923.3</v>
      </c>
      <c r="O99" s="42">
        <v>85390900</v>
      </c>
      <c r="P99" s="43">
        <v>1.1349881443897262E-2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1280.2</v>
      </c>
      <c r="F100" s="40">
        <v>1291.0166666666667</v>
      </c>
      <c r="G100" s="41">
        <v>1264.5833333333333</v>
      </c>
      <c r="H100" s="41">
        <v>1248.9666666666667</v>
      </c>
      <c r="I100" s="41">
        <v>1222.5333333333333</v>
      </c>
      <c r="J100" s="41">
        <v>1306.6333333333332</v>
      </c>
      <c r="K100" s="41">
        <v>1333.0666666666666</v>
      </c>
      <c r="L100" s="41">
        <v>1348.6833333333332</v>
      </c>
      <c r="M100" s="31">
        <v>1317.45</v>
      </c>
      <c r="N100" s="31">
        <v>1275.4000000000001</v>
      </c>
      <c r="O100" s="42">
        <v>5015700</v>
      </c>
      <c r="P100" s="43">
        <v>-2.9028292664040344E-2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564.1</v>
      </c>
      <c r="F101" s="40">
        <v>568.01666666666677</v>
      </c>
      <c r="G101" s="41">
        <v>558.33333333333348</v>
      </c>
      <c r="H101" s="41">
        <v>552.56666666666672</v>
      </c>
      <c r="I101" s="41">
        <v>542.88333333333344</v>
      </c>
      <c r="J101" s="41">
        <v>573.78333333333353</v>
      </c>
      <c r="K101" s="41">
        <v>583.4666666666667</v>
      </c>
      <c r="L101" s="41">
        <v>589.23333333333358</v>
      </c>
      <c r="M101" s="31">
        <v>577.70000000000005</v>
      </c>
      <c r="N101" s="31">
        <v>562.25</v>
      </c>
      <c r="O101" s="42">
        <v>13837500</v>
      </c>
      <c r="P101" s="43">
        <v>-1.9972378625305428E-2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7.45</v>
      </c>
      <c r="F102" s="40">
        <v>7.55</v>
      </c>
      <c r="G102" s="41">
        <v>7.3</v>
      </c>
      <c r="H102" s="41">
        <v>7.15</v>
      </c>
      <c r="I102" s="41">
        <v>6.9</v>
      </c>
      <c r="J102" s="41">
        <v>7.6999999999999993</v>
      </c>
      <c r="K102" s="41">
        <v>7.9499999999999993</v>
      </c>
      <c r="L102" s="41">
        <v>8.0999999999999979</v>
      </c>
      <c r="M102" s="31">
        <v>7.8</v>
      </c>
      <c r="N102" s="31">
        <v>7.4</v>
      </c>
      <c r="O102" s="42">
        <v>671990000</v>
      </c>
      <c r="P102" s="43">
        <v>6.7040348063578767E-2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100</v>
      </c>
      <c r="F103" s="40">
        <v>100.98333333333333</v>
      </c>
      <c r="G103" s="41">
        <v>98.066666666666663</v>
      </c>
      <c r="H103" s="41">
        <v>96.133333333333326</v>
      </c>
      <c r="I103" s="41">
        <v>93.216666666666654</v>
      </c>
      <c r="J103" s="41">
        <v>102.91666666666667</v>
      </c>
      <c r="K103" s="41">
        <v>105.83333333333333</v>
      </c>
      <c r="L103" s="41">
        <v>107.76666666666668</v>
      </c>
      <c r="M103" s="31">
        <v>103.9</v>
      </c>
      <c r="N103" s="31">
        <v>99.05</v>
      </c>
      <c r="O103" s="42">
        <v>196570000</v>
      </c>
      <c r="P103" s="43">
        <v>8.6202473190004625E-3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77.599999999999994</v>
      </c>
      <c r="F104" s="40">
        <v>78.916666666666657</v>
      </c>
      <c r="G104" s="41">
        <v>75.783333333333317</v>
      </c>
      <c r="H104" s="41">
        <v>73.966666666666654</v>
      </c>
      <c r="I104" s="41">
        <v>70.833333333333314</v>
      </c>
      <c r="J104" s="41">
        <v>80.73333333333332</v>
      </c>
      <c r="K104" s="41">
        <v>83.866666666666646</v>
      </c>
      <c r="L104" s="41">
        <v>85.683333333333323</v>
      </c>
      <c r="M104" s="31">
        <v>82.05</v>
      </c>
      <c r="N104" s="31">
        <v>77.099999999999994</v>
      </c>
      <c r="O104" s="42">
        <v>256860000</v>
      </c>
      <c r="P104" s="43">
        <v>-5.9740830221831756E-2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126.65</v>
      </c>
      <c r="F105" s="40">
        <v>127.3</v>
      </c>
      <c r="G105" s="41">
        <v>125.65</v>
      </c>
      <c r="H105" s="41">
        <v>124.65</v>
      </c>
      <c r="I105" s="41">
        <v>123.00000000000001</v>
      </c>
      <c r="J105" s="41">
        <v>128.30000000000001</v>
      </c>
      <c r="K105" s="41">
        <v>129.94999999999999</v>
      </c>
      <c r="L105" s="41">
        <v>130.94999999999999</v>
      </c>
      <c r="M105" s="31">
        <v>128.94999999999999</v>
      </c>
      <c r="N105" s="31">
        <v>126.3</v>
      </c>
      <c r="O105" s="42">
        <v>52368750</v>
      </c>
      <c r="P105" s="43">
        <v>-9.7149340519075301E-3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486.75</v>
      </c>
      <c r="F106" s="40">
        <v>488.91666666666669</v>
      </c>
      <c r="G106" s="41">
        <v>478.58333333333337</v>
      </c>
      <c r="H106" s="41">
        <v>470.41666666666669</v>
      </c>
      <c r="I106" s="41">
        <v>460.08333333333337</v>
      </c>
      <c r="J106" s="41">
        <v>497.08333333333337</v>
      </c>
      <c r="K106" s="41">
        <v>507.41666666666674</v>
      </c>
      <c r="L106" s="41">
        <v>515.58333333333337</v>
      </c>
      <c r="M106" s="31">
        <v>499.25</v>
      </c>
      <c r="N106" s="31">
        <v>480.75</v>
      </c>
      <c r="O106" s="42">
        <v>8838500</v>
      </c>
      <c r="P106" s="43">
        <v>-1.5469444018992189E-2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383.2</v>
      </c>
      <c r="F107" s="40">
        <v>387.38333333333327</v>
      </c>
      <c r="G107" s="41">
        <v>377.86666666666656</v>
      </c>
      <c r="H107" s="41">
        <v>372.5333333333333</v>
      </c>
      <c r="I107" s="41">
        <v>363.01666666666659</v>
      </c>
      <c r="J107" s="41">
        <v>392.71666666666653</v>
      </c>
      <c r="K107" s="41">
        <v>402.23333333333329</v>
      </c>
      <c r="L107" s="41">
        <v>407.56666666666649</v>
      </c>
      <c r="M107" s="31">
        <v>396.9</v>
      </c>
      <c r="N107" s="31">
        <v>382.05</v>
      </c>
      <c r="O107" s="42">
        <v>18422000</v>
      </c>
      <c r="P107" s="43">
        <v>3.9850982163016482E-2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218.3</v>
      </c>
      <c r="F108" s="40">
        <v>224.51666666666668</v>
      </c>
      <c r="G108" s="41">
        <v>211.38333333333335</v>
      </c>
      <c r="H108" s="41">
        <v>204.46666666666667</v>
      </c>
      <c r="I108" s="41">
        <v>191.33333333333334</v>
      </c>
      <c r="J108" s="41">
        <v>231.43333333333337</v>
      </c>
      <c r="K108" s="41">
        <v>244.56666666666669</v>
      </c>
      <c r="L108" s="41">
        <v>251.48333333333338</v>
      </c>
      <c r="M108" s="31">
        <v>237.65</v>
      </c>
      <c r="N108" s="31">
        <v>217.6</v>
      </c>
      <c r="O108" s="42">
        <v>18194600</v>
      </c>
      <c r="P108" s="43">
        <v>5.1625879986590684E-2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2916.25</v>
      </c>
      <c r="F109" s="40">
        <v>2930.25</v>
      </c>
      <c r="G109" s="41">
        <v>2862</v>
      </c>
      <c r="H109" s="41">
        <v>2807.75</v>
      </c>
      <c r="I109" s="41">
        <v>2739.5</v>
      </c>
      <c r="J109" s="41">
        <v>2984.5</v>
      </c>
      <c r="K109" s="41">
        <v>3052.75</v>
      </c>
      <c r="L109" s="41">
        <v>3107</v>
      </c>
      <c r="M109" s="31">
        <v>2998.5</v>
      </c>
      <c r="N109" s="31">
        <v>2876</v>
      </c>
      <c r="O109" s="42">
        <v>645000</v>
      </c>
      <c r="P109" s="43">
        <v>-5.7430951337132836E-2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2481.1999999999998</v>
      </c>
      <c r="F110" s="40">
        <v>2475.0666666666666</v>
      </c>
      <c r="G110" s="41">
        <v>2464.1833333333334</v>
      </c>
      <c r="H110" s="41">
        <v>2447.166666666667</v>
      </c>
      <c r="I110" s="41">
        <v>2436.2833333333338</v>
      </c>
      <c r="J110" s="41">
        <v>2492.083333333333</v>
      </c>
      <c r="K110" s="41">
        <v>2502.9666666666662</v>
      </c>
      <c r="L110" s="41">
        <v>2519.9833333333327</v>
      </c>
      <c r="M110" s="31">
        <v>2485.9499999999998</v>
      </c>
      <c r="N110" s="31">
        <v>2458.0500000000002</v>
      </c>
      <c r="O110" s="42">
        <v>3693300</v>
      </c>
      <c r="P110" s="43">
        <v>-3.4582810539523209E-2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1274.95</v>
      </c>
      <c r="F111" s="40">
        <v>1279.7</v>
      </c>
      <c r="G111" s="41">
        <v>1267.8000000000002</v>
      </c>
      <c r="H111" s="41">
        <v>1260.6500000000001</v>
      </c>
      <c r="I111" s="41">
        <v>1248.7500000000002</v>
      </c>
      <c r="J111" s="41">
        <v>1286.8500000000001</v>
      </c>
      <c r="K111" s="41">
        <v>1298.7500000000002</v>
      </c>
      <c r="L111" s="41">
        <v>1305.9000000000001</v>
      </c>
      <c r="M111" s="31">
        <v>1291.5999999999999</v>
      </c>
      <c r="N111" s="31">
        <v>1272.55</v>
      </c>
      <c r="O111" s="42">
        <v>20769100</v>
      </c>
      <c r="P111" s="43">
        <v>4.7653396824115735E-2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165.55</v>
      </c>
      <c r="F112" s="40">
        <v>166.96666666666667</v>
      </c>
      <c r="G112" s="41">
        <v>163.68333333333334</v>
      </c>
      <c r="H112" s="41">
        <v>161.81666666666666</v>
      </c>
      <c r="I112" s="41">
        <v>158.53333333333333</v>
      </c>
      <c r="J112" s="41">
        <v>168.83333333333334</v>
      </c>
      <c r="K112" s="41">
        <v>172.1166666666667</v>
      </c>
      <c r="L112" s="41">
        <v>173.98333333333335</v>
      </c>
      <c r="M112" s="31">
        <v>170.25</v>
      </c>
      <c r="N112" s="31">
        <v>165.1</v>
      </c>
      <c r="O112" s="42">
        <v>77454200</v>
      </c>
      <c r="P112" s="43">
        <v>1.4455201803926436E-3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1282</v>
      </c>
      <c r="F113" s="40">
        <v>1282.1333333333334</v>
      </c>
      <c r="G113" s="41">
        <v>1273.8666666666668</v>
      </c>
      <c r="H113" s="41">
        <v>1265.7333333333333</v>
      </c>
      <c r="I113" s="41">
        <v>1257.4666666666667</v>
      </c>
      <c r="J113" s="41">
        <v>1290.2666666666669</v>
      </c>
      <c r="K113" s="41">
        <v>1298.5333333333338</v>
      </c>
      <c r="L113" s="41">
        <v>1306.666666666667</v>
      </c>
      <c r="M113" s="31">
        <v>1290.4000000000001</v>
      </c>
      <c r="N113" s="31">
        <v>1274</v>
      </c>
      <c r="O113" s="42">
        <v>44980400</v>
      </c>
      <c r="P113" s="43">
        <v>5.654261366305563E-2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600.5</v>
      </c>
      <c r="F114" s="40">
        <v>606.93333333333339</v>
      </c>
      <c r="G114" s="41">
        <v>593.16666666666674</v>
      </c>
      <c r="H114" s="41">
        <v>585.83333333333337</v>
      </c>
      <c r="I114" s="41">
        <v>572.06666666666672</v>
      </c>
      <c r="J114" s="41">
        <v>614.26666666666677</v>
      </c>
      <c r="K114" s="41">
        <v>628.03333333333342</v>
      </c>
      <c r="L114" s="41">
        <v>635.36666666666679</v>
      </c>
      <c r="M114" s="31">
        <v>620.70000000000005</v>
      </c>
      <c r="N114" s="31">
        <v>599.6</v>
      </c>
      <c r="O114" s="42">
        <v>3366800</v>
      </c>
      <c r="P114" s="43">
        <v>-9.7938295932472573E-3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92.25</v>
      </c>
      <c r="F115" s="40">
        <v>92.399999999999991</v>
      </c>
      <c r="G115" s="41">
        <v>91.699999999999989</v>
      </c>
      <c r="H115" s="41">
        <v>91.149999999999991</v>
      </c>
      <c r="I115" s="41">
        <v>90.449999999999989</v>
      </c>
      <c r="J115" s="41">
        <v>92.949999999999989</v>
      </c>
      <c r="K115" s="41">
        <v>93.65</v>
      </c>
      <c r="L115" s="41">
        <v>94.199999999999989</v>
      </c>
      <c r="M115" s="31">
        <v>93.1</v>
      </c>
      <c r="N115" s="31">
        <v>91.85</v>
      </c>
      <c r="O115" s="42">
        <v>61532250</v>
      </c>
      <c r="P115" s="43">
        <v>4.0389053742169466E-2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730.35</v>
      </c>
      <c r="F116" s="40">
        <v>733.19999999999993</v>
      </c>
      <c r="G116" s="41">
        <v>724.49999999999989</v>
      </c>
      <c r="H116" s="41">
        <v>718.65</v>
      </c>
      <c r="I116" s="41">
        <v>709.94999999999993</v>
      </c>
      <c r="J116" s="41">
        <v>739.04999999999984</v>
      </c>
      <c r="K116" s="41">
        <v>747.74999999999989</v>
      </c>
      <c r="L116" s="41">
        <v>753.5999999999998</v>
      </c>
      <c r="M116" s="31">
        <v>741.9</v>
      </c>
      <c r="N116" s="31">
        <v>727.35</v>
      </c>
      <c r="O116" s="42">
        <v>3514550</v>
      </c>
      <c r="P116" s="43">
        <v>-2.2144307067724672E-3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644.79999999999995</v>
      </c>
      <c r="F117" s="40">
        <v>651.51666666666665</v>
      </c>
      <c r="G117" s="41">
        <v>634.58333333333326</v>
      </c>
      <c r="H117" s="41">
        <v>624.36666666666656</v>
      </c>
      <c r="I117" s="41">
        <v>607.43333333333317</v>
      </c>
      <c r="J117" s="41">
        <v>661.73333333333335</v>
      </c>
      <c r="K117" s="41">
        <v>678.66666666666674</v>
      </c>
      <c r="L117" s="41">
        <v>688.88333333333344</v>
      </c>
      <c r="M117" s="31">
        <v>668.45</v>
      </c>
      <c r="N117" s="31">
        <v>641.29999999999995</v>
      </c>
      <c r="O117" s="42">
        <v>14781375</v>
      </c>
      <c r="P117" s="43">
        <v>2.9935373734910377E-2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449</v>
      </c>
      <c r="F118" s="40">
        <v>448.51666666666665</v>
      </c>
      <c r="G118" s="41">
        <v>447.13333333333333</v>
      </c>
      <c r="H118" s="41">
        <v>445.26666666666665</v>
      </c>
      <c r="I118" s="41">
        <v>443.88333333333333</v>
      </c>
      <c r="J118" s="41">
        <v>450.38333333333333</v>
      </c>
      <c r="K118" s="41">
        <v>451.76666666666665</v>
      </c>
      <c r="L118" s="41">
        <v>453.63333333333333</v>
      </c>
      <c r="M118" s="31">
        <v>449.9</v>
      </c>
      <c r="N118" s="31">
        <v>446.65</v>
      </c>
      <c r="O118" s="42">
        <v>66830400</v>
      </c>
      <c r="P118" s="43">
        <v>3.6282377817290594E-3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584.04999999999995</v>
      </c>
      <c r="F119" s="40">
        <v>582.08333333333326</v>
      </c>
      <c r="G119" s="41">
        <v>575.51666666666654</v>
      </c>
      <c r="H119" s="41">
        <v>566.98333333333323</v>
      </c>
      <c r="I119" s="41">
        <v>560.41666666666652</v>
      </c>
      <c r="J119" s="41">
        <v>590.61666666666656</v>
      </c>
      <c r="K119" s="41">
        <v>597.18333333333317</v>
      </c>
      <c r="L119" s="41">
        <v>605.71666666666658</v>
      </c>
      <c r="M119" s="31">
        <v>588.65</v>
      </c>
      <c r="N119" s="31">
        <v>573.54999999999995</v>
      </c>
      <c r="O119" s="42">
        <v>27671250</v>
      </c>
      <c r="P119" s="43">
        <v>-1.0681086878798714E-2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3399.15</v>
      </c>
      <c r="F120" s="40">
        <v>3407.1166666666668</v>
      </c>
      <c r="G120" s="41">
        <v>3372.6333333333337</v>
      </c>
      <c r="H120" s="41">
        <v>3346.1166666666668</v>
      </c>
      <c r="I120" s="41">
        <v>3311.6333333333337</v>
      </c>
      <c r="J120" s="41">
        <v>3433.6333333333337</v>
      </c>
      <c r="K120" s="41">
        <v>3468.1166666666672</v>
      </c>
      <c r="L120" s="41">
        <v>3494.6333333333337</v>
      </c>
      <c r="M120" s="31">
        <v>3441.6</v>
      </c>
      <c r="N120" s="31">
        <v>3380.6</v>
      </c>
      <c r="O120" s="42">
        <v>354500</v>
      </c>
      <c r="P120" s="43">
        <v>-8.5751128304319787E-2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754.15</v>
      </c>
      <c r="F121" s="40">
        <v>755.4666666666667</v>
      </c>
      <c r="G121" s="41">
        <v>745.53333333333342</v>
      </c>
      <c r="H121" s="41">
        <v>736.91666666666674</v>
      </c>
      <c r="I121" s="41">
        <v>726.98333333333346</v>
      </c>
      <c r="J121" s="41">
        <v>764.08333333333337</v>
      </c>
      <c r="K121" s="41">
        <v>774.01666666666677</v>
      </c>
      <c r="L121" s="41">
        <v>782.63333333333333</v>
      </c>
      <c r="M121" s="31">
        <v>765.4</v>
      </c>
      <c r="N121" s="31">
        <v>746.85</v>
      </c>
      <c r="O121" s="42">
        <v>31935600</v>
      </c>
      <c r="P121" s="43">
        <v>-2.9503498271937958E-3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493.45</v>
      </c>
      <c r="F122" s="40">
        <v>498</v>
      </c>
      <c r="G122" s="41">
        <v>486.75</v>
      </c>
      <c r="H122" s="41">
        <v>480.05</v>
      </c>
      <c r="I122" s="41">
        <v>468.8</v>
      </c>
      <c r="J122" s="41">
        <v>504.7</v>
      </c>
      <c r="K122" s="41">
        <v>515.95000000000005</v>
      </c>
      <c r="L122" s="41">
        <v>522.65</v>
      </c>
      <c r="M122" s="31">
        <v>509.25</v>
      </c>
      <c r="N122" s="31">
        <v>491.3</v>
      </c>
      <c r="O122" s="42">
        <v>18657500</v>
      </c>
      <c r="P122" s="43">
        <v>6.4546038085728549E-2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1837.95</v>
      </c>
      <c r="F123" s="40">
        <v>1838.6666666666667</v>
      </c>
      <c r="G123" s="41">
        <v>1831.9333333333334</v>
      </c>
      <c r="H123" s="41">
        <v>1825.9166666666667</v>
      </c>
      <c r="I123" s="41">
        <v>1819.1833333333334</v>
      </c>
      <c r="J123" s="41">
        <v>1844.6833333333334</v>
      </c>
      <c r="K123" s="41">
        <v>1851.4166666666665</v>
      </c>
      <c r="L123" s="41">
        <v>1857.4333333333334</v>
      </c>
      <c r="M123" s="31">
        <v>1845.4</v>
      </c>
      <c r="N123" s="31">
        <v>1832.65</v>
      </c>
      <c r="O123" s="42">
        <v>28841200</v>
      </c>
      <c r="P123" s="43">
        <v>-8.8389739642042182E-3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120.4</v>
      </c>
      <c r="F124" s="40">
        <v>120.08333333333333</v>
      </c>
      <c r="G124" s="41">
        <v>116.36666666666666</v>
      </c>
      <c r="H124" s="41">
        <v>112.33333333333333</v>
      </c>
      <c r="I124" s="41">
        <v>108.61666666666666</v>
      </c>
      <c r="J124" s="41">
        <v>124.11666666666666</v>
      </c>
      <c r="K124" s="41">
        <v>127.83333333333333</v>
      </c>
      <c r="L124" s="41">
        <v>131.86666666666667</v>
      </c>
      <c r="M124" s="31">
        <v>123.8</v>
      </c>
      <c r="N124" s="31">
        <v>116.05</v>
      </c>
      <c r="O124" s="42">
        <v>86634192</v>
      </c>
      <c r="P124" s="43">
        <v>-6.2210200927357032E-2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2180.75</v>
      </c>
      <c r="F125" s="40">
        <v>2203.5</v>
      </c>
      <c r="G125" s="41">
        <v>2155.1</v>
      </c>
      <c r="H125" s="41">
        <v>2129.4499999999998</v>
      </c>
      <c r="I125" s="41">
        <v>2081.0499999999997</v>
      </c>
      <c r="J125" s="41">
        <v>2229.15</v>
      </c>
      <c r="K125" s="41">
        <v>2277.5499999999997</v>
      </c>
      <c r="L125" s="41">
        <v>2303.2000000000003</v>
      </c>
      <c r="M125" s="31">
        <v>2251.9</v>
      </c>
      <c r="N125" s="31">
        <v>2177.85</v>
      </c>
      <c r="O125" s="42">
        <v>959500</v>
      </c>
      <c r="P125" s="43">
        <v>-6.4769238266972076E-2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356</v>
      </c>
      <c r="F126" s="40">
        <v>359.2833333333333</v>
      </c>
      <c r="G126" s="41">
        <v>351.36666666666662</v>
      </c>
      <c r="H126" s="41">
        <v>346.73333333333329</v>
      </c>
      <c r="I126" s="41">
        <v>338.81666666666661</v>
      </c>
      <c r="J126" s="41">
        <v>363.91666666666663</v>
      </c>
      <c r="K126" s="41">
        <v>371.83333333333337</v>
      </c>
      <c r="L126" s="41">
        <v>376.46666666666664</v>
      </c>
      <c r="M126" s="31">
        <v>367.2</v>
      </c>
      <c r="N126" s="31">
        <v>354.65</v>
      </c>
      <c r="O126" s="42">
        <v>11181900</v>
      </c>
      <c r="P126" s="43">
        <v>-3.2121526876136071E-2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402.55</v>
      </c>
      <c r="F127" s="40">
        <v>408.2166666666667</v>
      </c>
      <c r="G127" s="41">
        <v>395.53333333333342</v>
      </c>
      <c r="H127" s="41">
        <v>388.51666666666671</v>
      </c>
      <c r="I127" s="41">
        <v>375.83333333333343</v>
      </c>
      <c r="J127" s="41">
        <v>415.23333333333341</v>
      </c>
      <c r="K127" s="41">
        <v>427.91666666666669</v>
      </c>
      <c r="L127" s="41">
        <v>434.93333333333339</v>
      </c>
      <c r="M127" s="31">
        <v>420.9</v>
      </c>
      <c r="N127" s="31">
        <v>401.2</v>
      </c>
      <c r="O127" s="42">
        <v>18114000</v>
      </c>
      <c r="P127" s="43">
        <v>-3.849538055433348E-3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2420.6</v>
      </c>
      <c r="F128" s="40">
        <v>2410.5499999999997</v>
      </c>
      <c r="G128" s="41">
        <v>2391.8999999999996</v>
      </c>
      <c r="H128" s="41">
        <v>2363.1999999999998</v>
      </c>
      <c r="I128" s="41">
        <v>2344.5499999999997</v>
      </c>
      <c r="J128" s="41">
        <v>2439.2499999999995</v>
      </c>
      <c r="K128" s="41">
        <v>2457.9</v>
      </c>
      <c r="L128" s="41">
        <v>2486.5999999999995</v>
      </c>
      <c r="M128" s="31">
        <v>2429.1999999999998</v>
      </c>
      <c r="N128" s="31">
        <v>2381.85</v>
      </c>
      <c r="O128" s="42">
        <v>11122800</v>
      </c>
      <c r="P128" s="43">
        <v>1.26457815530003E-2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5030.2</v>
      </c>
      <c r="F129" s="40">
        <v>5018.2833333333328</v>
      </c>
      <c r="G129" s="41">
        <v>4989.7166666666653</v>
      </c>
      <c r="H129" s="41">
        <v>4949.2333333333327</v>
      </c>
      <c r="I129" s="41">
        <v>4920.6666666666652</v>
      </c>
      <c r="J129" s="41">
        <v>5058.7666666666655</v>
      </c>
      <c r="K129" s="41">
        <v>5087.333333333333</v>
      </c>
      <c r="L129" s="41">
        <v>5127.8166666666657</v>
      </c>
      <c r="M129" s="31">
        <v>5046.8500000000004</v>
      </c>
      <c r="N129" s="31">
        <v>4977.8</v>
      </c>
      <c r="O129" s="42">
        <v>2038200</v>
      </c>
      <c r="P129" s="43">
        <v>-4.1681359757387688E-2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3967.45</v>
      </c>
      <c r="F130" s="40">
        <v>3962.7666666666664</v>
      </c>
      <c r="G130" s="41">
        <v>3938.583333333333</v>
      </c>
      <c r="H130" s="41">
        <v>3909.7166666666667</v>
      </c>
      <c r="I130" s="41">
        <v>3885.5333333333333</v>
      </c>
      <c r="J130" s="41">
        <v>3991.6333333333328</v>
      </c>
      <c r="K130" s="41">
        <v>4015.8166666666662</v>
      </c>
      <c r="L130" s="41">
        <v>4044.6833333333325</v>
      </c>
      <c r="M130" s="31">
        <v>3986.95</v>
      </c>
      <c r="N130" s="31">
        <v>3933.9</v>
      </c>
      <c r="O130" s="42">
        <v>1316200</v>
      </c>
      <c r="P130" s="43">
        <v>-1.4967819188744199E-2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851.2</v>
      </c>
      <c r="F131" s="40">
        <v>851.9</v>
      </c>
      <c r="G131" s="41">
        <v>834.8</v>
      </c>
      <c r="H131" s="41">
        <v>818.4</v>
      </c>
      <c r="I131" s="41">
        <v>801.3</v>
      </c>
      <c r="J131" s="41">
        <v>868.3</v>
      </c>
      <c r="K131" s="41">
        <v>885.40000000000009</v>
      </c>
      <c r="L131" s="41">
        <v>901.8</v>
      </c>
      <c r="M131" s="31">
        <v>869</v>
      </c>
      <c r="N131" s="31">
        <v>835.5</v>
      </c>
      <c r="O131" s="42">
        <v>6867150</v>
      </c>
      <c r="P131" s="43">
        <v>-7.0310701956271579E-2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1382.5</v>
      </c>
      <c r="F132" s="40">
        <v>1384.3666666666668</v>
      </c>
      <c r="G132" s="41">
        <v>1375.1333333333337</v>
      </c>
      <c r="H132" s="41">
        <v>1367.7666666666669</v>
      </c>
      <c r="I132" s="41">
        <v>1358.5333333333338</v>
      </c>
      <c r="J132" s="41">
        <v>1391.7333333333336</v>
      </c>
      <c r="K132" s="41">
        <v>1400.9666666666667</v>
      </c>
      <c r="L132" s="41">
        <v>1408.3333333333335</v>
      </c>
      <c r="M132" s="31">
        <v>1393.6</v>
      </c>
      <c r="N132" s="31">
        <v>1377</v>
      </c>
      <c r="O132" s="42">
        <v>14299600</v>
      </c>
      <c r="P132" s="43">
        <v>9.4381578297178439E-3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312.39999999999998</v>
      </c>
      <c r="F133" s="40">
        <v>316.31666666666666</v>
      </c>
      <c r="G133" s="41">
        <v>304.73333333333335</v>
      </c>
      <c r="H133" s="41">
        <v>297.06666666666666</v>
      </c>
      <c r="I133" s="41">
        <v>285.48333333333335</v>
      </c>
      <c r="J133" s="41">
        <v>323.98333333333335</v>
      </c>
      <c r="K133" s="41">
        <v>335.56666666666672</v>
      </c>
      <c r="L133" s="41">
        <v>343.23333333333335</v>
      </c>
      <c r="M133" s="31">
        <v>327.9</v>
      </c>
      <c r="N133" s="31">
        <v>308.64999999999998</v>
      </c>
      <c r="O133" s="42">
        <v>27300000</v>
      </c>
      <c r="P133" s="43">
        <v>-4.2311059235482932E-3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126.55</v>
      </c>
      <c r="F134" s="40">
        <v>126.90000000000002</v>
      </c>
      <c r="G134" s="41">
        <v>124.55000000000004</v>
      </c>
      <c r="H134" s="41">
        <v>122.55000000000003</v>
      </c>
      <c r="I134" s="41">
        <v>120.20000000000005</v>
      </c>
      <c r="J134" s="41">
        <v>128.90000000000003</v>
      </c>
      <c r="K134" s="41">
        <v>131.25000000000003</v>
      </c>
      <c r="L134" s="41">
        <v>133.25000000000003</v>
      </c>
      <c r="M134" s="31">
        <v>129.25</v>
      </c>
      <c r="N134" s="31">
        <v>124.9</v>
      </c>
      <c r="O134" s="42">
        <v>64494000</v>
      </c>
      <c r="P134" s="43">
        <v>5.3720223507499262E-2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524.95000000000005</v>
      </c>
      <c r="F135" s="40">
        <v>525.45000000000005</v>
      </c>
      <c r="G135" s="41">
        <v>521.45000000000005</v>
      </c>
      <c r="H135" s="41">
        <v>517.95000000000005</v>
      </c>
      <c r="I135" s="41">
        <v>513.95000000000005</v>
      </c>
      <c r="J135" s="41">
        <v>528.95000000000005</v>
      </c>
      <c r="K135" s="41">
        <v>532.95000000000005</v>
      </c>
      <c r="L135" s="41">
        <v>536.45000000000005</v>
      </c>
      <c r="M135" s="31">
        <v>529.45000000000005</v>
      </c>
      <c r="N135" s="31">
        <v>521.95000000000005</v>
      </c>
      <c r="O135" s="42">
        <v>10309200</v>
      </c>
      <c r="P135" s="43">
        <v>-8.0822075972751418E-3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9427.15</v>
      </c>
      <c r="F136" s="40">
        <v>9445.2000000000007</v>
      </c>
      <c r="G136" s="41">
        <v>9375.4000000000015</v>
      </c>
      <c r="H136" s="41">
        <v>9323.6500000000015</v>
      </c>
      <c r="I136" s="41">
        <v>9253.8500000000022</v>
      </c>
      <c r="J136" s="41">
        <v>9496.9500000000007</v>
      </c>
      <c r="K136" s="41">
        <v>9566.75</v>
      </c>
      <c r="L136" s="41">
        <v>9618.5</v>
      </c>
      <c r="M136" s="31">
        <v>9515</v>
      </c>
      <c r="N136" s="31">
        <v>9393.4500000000007</v>
      </c>
      <c r="O136" s="42">
        <v>2343500</v>
      </c>
      <c r="P136" s="43">
        <v>-2.1870695771943737E-2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895.1</v>
      </c>
      <c r="F137" s="40">
        <v>898.51666666666677</v>
      </c>
      <c r="G137" s="41">
        <v>889.58333333333348</v>
      </c>
      <c r="H137" s="41">
        <v>884.06666666666672</v>
      </c>
      <c r="I137" s="41">
        <v>875.13333333333344</v>
      </c>
      <c r="J137" s="41">
        <v>904.03333333333353</v>
      </c>
      <c r="K137" s="41">
        <v>912.9666666666667</v>
      </c>
      <c r="L137" s="41">
        <v>918.48333333333358</v>
      </c>
      <c r="M137" s="31">
        <v>907.45</v>
      </c>
      <c r="N137" s="31">
        <v>893</v>
      </c>
      <c r="O137" s="42">
        <v>9876700</v>
      </c>
      <c r="P137" s="43">
        <v>-2.5457092957857658E-2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1620.35</v>
      </c>
      <c r="F138" s="40">
        <v>1618.6499999999999</v>
      </c>
      <c r="G138" s="41">
        <v>1591.6999999999998</v>
      </c>
      <c r="H138" s="41">
        <v>1563.05</v>
      </c>
      <c r="I138" s="41">
        <v>1536.1</v>
      </c>
      <c r="J138" s="41">
        <v>1647.2999999999997</v>
      </c>
      <c r="K138" s="41">
        <v>1674.25</v>
      </c>
      <c r="L138" s="41">
        <v>1702.8999999999996</v>
      </c>
      <c r="M138" s="31">
        <v>1645.6</v>
      </c>
      <c r="N138" s="31">
        <v>1590</v>
      </c>
      <c r="O138" s="42">
        <v>1372800</v>
      </c>
      <c r="P138" s="43">
        <v>-3.757711721817162E-2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1424.35</v>
      </c>
      <c r="F139" s="40">
        <v>1436.5999999999997</v>
      </c>
      <c r="G139" s="41">
        <v>1401.6499999999994</v>
      </c>
      <c r="H139" s="41">
        <v>1378.9499999999998</v>
      </c>
      <c r="I139" s="41">
        <v>1343.9999999999995</v>
      </c>
      <c r="J139" s="41">
        <v>1459.2999999999993</v>
      </c>
      <c r="K139" s="41">
        <v>1494.2499999999995</v>
      </c>
      <c r="L139" s="41">
        <v>1516.9499999999991</v>
      </c>
      <c r="M139" s="31">
        <v>1471.55</v>
      </c>
      <c r="N139" s="31">
        <v>1413.9</v>
      </c>
      <c r="O139" s="42">
        <v>1648800</v>
      </c>
      <c r="P139" s="43">
        <v>-1.2931034482758621E-2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763.85</v>
      </c>
      <c r="F140" s="40">
        <v>767.44999999999993</v>
      </c>
      <c r="G140" s="41">
        <v>742.39999999999986</v>
      </c>
      <c r="H140" s="41">
        <v>720.94999999999993</v>
      </c>
      <c r="I140" s="41">
        <v>695.89999999999986</v>
      </c>
      <c r="J140" s="41">
        <v>788.89999999999986</v>
      </c>
      <c r="K140" s="41">
        <v>813.94999999999982</v>
      </c>
      <c r="L140" s="41">
        <v>835.39999999999986</v>
      </c>
      <c r="M140" s="31">
        <v>792.5</v>
      </c>
      <c r="N140" s="31">
        <v>746</v>
      </c>
      <c r="O140" s="42">
        <v>5474750</v>
      </c>
      <c r="P140" s="43">
        <v>-8.0221764878827331E-2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1041.3</v>
      </c>
      <c r="F141" s="40">
        <v>1051.25</v>
      </c>
      <c r="G141" s="41">
        <v>1029.5</v>
      </c>
      <c r="H141" s="41">
        <v>1017.7</v>
      </c>
      <c r="I141" s="41">
        <v>995.95</v>
      </c>
      <c r="J141" s="41">
        <v>1063.05</v>
      </c>
      <c r="K141" s="41">
        <v>1084.8</v>
      </c>
      <c r="L141" s="41">
        <v>1096.5999999999999</v>
      </c>
      <c r="M141" s="31">
        <v>1073</v>
      </c>
      <c r="N141" s="31">
        <v>1039.45</v>
      </c>
      <c r="O141" s="42">
        <v>2322400</v>
      </c>
      <c r="P141" s="43">
        <v>3.6785714285714283E-2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84.65</v>
      </c>
      <c r="F142" s="40">
        <v>85.733333333333348</v>
      </c>
      <c r="G142" s="41">
        <v>83.266666666666694</v>
      </c>
      <c r="H142" s="41">
        <v>81.88333333333334</v>
      </c>
      <c r="I142" s="41">
        <v>79.416666666666686</v>
      </c>
      <c r="J142" s="41">
        <v>87.116666666666703</v>
      </c>
      <c r="K142" s="41">
        <v>89.583333333333343</v>
      </c>
      <c r="L142" s="41">
        <v>90.966666666666711</v>
      </c>
      <c r="M142" s="31">
        <v>88.2</v>
      </c>
      <c r="N142" s="31">
        <v>84.35</v>
      </c>
      <c r="O142" s="42">
        <v>75898750</v>
      </c>
      <c r="P142" s="43">
        <v>1.2700325163549126E-2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1848.8</v>
      </c>
      <c r="F143" s="40">
        <v>1854.1333333333332</v>
      </c>
      <c r="G143" s="41">
        <v>1840.2666666666664</v>
      </c>
      <c r="H143" s="41">
        <v>1831.7333333333331</v>
      </c>
      <c r="I143" s="41">
        <v>1817.8666666666663</v>
      </c>
      <c r="J143" s="41">
        <v>1862.6666666666665</v>
      </c>
      <c r="K143" s="41">
        <v>1876.5333333333333</v>
      </c>
      <c r="L143" s="41">
        <v>1885.0666666666666</v>
      </c>
      <c r="M143" s="31">
        <v>1868</v>
      </c>
      <c r="N143" s="31">
        <v>1845.6</v>
      </c>
      <c r="O143" s="42">
        <v>3395150</v>
      </c>
      <c r="P143" s="43">
        <v>2.3799651712413966E-2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99854.5</v>
      </c>
      <c r="F144" s="40">
        <v>100105.45</v>
      </c>
      <c r="G144" s="41">
        <v>99164.549999999988</v>
      </c>
      <c r="H144" s="41">
        <v>98474.599999999991</v>
      </c>
      <c r="I144" s="41">
        <v>97533.699999999983</v>
      </c>
      <c r="J144" s="41">
        <v>100795.4</v>
      </c>
      <c r="K144" s="41">
        <v>101736.29999999999</v>
      </c>
      <c r="L144" s="41">
        <v>102426.25</v>
      </c>
      <c r="M144" s="31">
        <v>101046.35</v>
      </c>
      <c r="N144" s="31">
        <v>99415.5</v>
      </c>
      <c r="O144" s="42">
        <v>50720</v>
      </c>
      <c r="P144" s="43">
        <v>-3.8301099734546831E-2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1209.3</v>
      </c>
      <c r="F145" s="40">
        <v>1217.9333333333334</v>
      </c>
      <c r="G145" s="41">
        <v>1196.8666666666668</v>
      </c>
      <c r="H145" s="41">
        <v>1184.4333333333334</v>
      </c>
      <c r="I145" s="41">
        <v>1163.3666666666668</v>
      </c>
      <c r="J145" s="41">
        <v>1230.3666666666668</v>
      </c>
      <c r="K145" s="41">
        <v>1251.4333333333334</v>
      </c>
      <c r="L145" s="41">
        <v>1263.8666666666668</v>
      </c>
      <c r="M145" s="31">
        <v>1239</v>
      </c>
      <c r="N145" s="31">
        <v>1205.5</v>
      </c>
      <c r="O145" s="42">
        <v>5506050</v>
      </c>
      <c r="P145" s="43">
        <v>-9.6943317835592041E-3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83.75</v>
      </c>
      <c r="F146" s="40">
        <v>83.649999999999991</v>
      </c>
      <c r="G146" s="41">
        <v>82.549999999999983</v>
      </c>
      <c r="H146" s="41">
        <v>81.349999999999994</v>
      </c>
      <c r="I146" s="41">
        <v>80.249999999999986</v>
      </c>
      <c r="J146" s="41">
        <v>84.84999999999998</v>
      </c>
      <c r="K146" s="41">
        <v>85.949999999999974</v>
      </c>
      <c r="L146" s="41">
        <v>87.149999999999977</v>
      </c>
      <c r="M146" s="31">
        <v>84.75</v>
      </c>
      <c r="N146" s="31">
        <v>82.45</v>
      </c>
      <c r="O146" s="42">
        <v>56625000</v>
      </c>
      <c r="P146" s="43">
        <v>-6.4482168706408742E-3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4403.75</v>
      </c>
      <c r="F147" s="40">
        <v>4397.8500000000004</v>
      </c>
      <c r="G147" s="41">
        <v>4322.5000000000009</v>
      </c>
      <c r="H147" s="41">
        <v>4241.2500000000009</v>
      </c>
      <c r="I147" s="41">
        <v>4165.9000000000015</v>
      </c>
      <c r="J147" s="41">
        <v>4479.1000000000004</v>
      </c>
      <c r="K147" s="41">
        <v>4554.4499999999989</v>
      </c>
      <c r="L147" s="41">
        <v>4635.7</v>
      </c>
      <c r="M147" s="31">
        <v>4473.2</v>
      </c>
      <c r="N147" s="31">
        <v>4316.6000000000004</v>
      </c>
      <c r="O147" s="42">
        <v>1475950</v>
      </c>
      <c r="P147" s="43">
        <v>-3.8108737800804864E-2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4555.7</v>
      </c>
      <c r="F148" s="40">
        <v>4604.8666666666668</v>
      </c>
      <c r="G148" s="41">
        <v>4494.7333333333336</v>
      </c>
      <c r="H148" s="41">
        <v>4433.7666666666664</v>
      </c>
      <c r="I148" s="41">
        <v>4323.6333333333332</v>
      </c>
      <c r="J148" s="41">
        <v>4665.8333333333339</v>
      </c>
      <c r="K148" s="41">
        <v>4775.9666666666672</v>
      </c>
      <c r="L148" s="41">
        <v>4836.9333333333343</v>
      </c>
      <c r="M148" s="31">
        <v>4715</v>
      </c>
      <c r="N148" s="31">
        <v>4543.8999999999996</v>
      </c>
      <c r="O148" s="42">
        <v>746700</v>
      </c>
      <c r="P148" s="43">
        <v>1.9037871033776868E-2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22607.200000000001</v>
      </c>
      <c r="F149" s="40">
        <v>22702.5</v>
      </c>
      <c r="G149" s="41">
        <v>22480.45</v>
      </c>
      <c r="H149" s="41">
        <v>22353.7</v>
      </c>
      <c r="I149" s="41">
        <v>22131.65</v>
      </c>
      <c r="J149" s="41">
        <v>22829.25</v>
      </c>
      <c r="K149" s="41">
        <v>23051.300000000003</v>
      </c>
      <c r="L149" s="41">
        <v>23178.05</v>
      </c>
      <c r="M149" s="31">
        <v>22924.55</v>
      </c>
      <c r="N149" s="31">
        <v>22575.75</v>
      </c>
      <c r="O149" s="42">
        <v>372840</v>
      </c>
      <c r="P149" s="43">
        <v>-1.1139401654996817E-2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105.8</v>
      </c>
      <c r="F150" s="40">
        <v>106.06666666666666</v>
      </c>
      <c r="G150" s="41">
        <v>104.98333333333332</v>
      </c>
      <c r="H150" s="41">
        <v>104.16666666666666</v>
      </c>
      <c r="I150" s="41">
        <v>103.08333333333331</v>
      </c>
      <c r="J150" s="41">
        <v>106.88333333333333</v>
      </c>
      <c r="K150" s="41">
        <v>107.96666666666667</v>
      </c>
      <c r="L150" s="41">
        <v>108.78333333333333</v>
      </c>
      <c r="M150" s="31">
        <v>107.15</v>
      </c>
      <c r="N150" s="31">
        <v>105.25</v>
      </c>
      <c r="O150" s="42">
        <v>74101500</v>
      </c>
      <c r="P150" s="43">
        <v>2.2160148975791435E-2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184.9</v>
      </c>
      <c r="F151" s="40">
        <v>185.43333333333337</v>
      </c>
      <c r="G151" s="41">
        <v>183.31666666666672</v>
      </c>
      <c r="H151" s="41">
        <v>181.73333333333335</v>
      </c>
      <c r="I151" s="41">
        <v>179.6166666666667</v>
      </c>
      <c r="J151" s="41">
        <v>187.01666666666674</v>
      </c>
      <c r="K151" s="41">
        <v>189.13333333333335</v>
      </c>
      <c r="L151" s="41">
        <v>190.71666666666675</v>
      </c>
      <c r="M151" s="31">
        <v>187.55</v>
      </c>
      <c r="N151" s="31">
        <v>183.85</v>
      </c>
      <c r="O151" s="42">
        <v>75237600</v>
      </c>
      <c r="P151" s="43">
        <v>-2.1192559577241612E-2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995.3</v>
      </c>
      <c r="F152" s="40">
        <v>1001.5166666666668</v>
      </c>
      <c r="G152" s="41">
        <v>984.78333333333353</v>
      </c>
      <c r="H152" s="41">
        <v>974.26666666666677</v>
      </c>
      <c r="I152" s="41">
        <v>957.53333333333353</v>
      </c>
      <c r="J152" s="41">
        <v>1012.0333333333335</v>
      </c>
      <c r="K152" s="41">
        <v>1028.7666666666669</v>
      </c>
      <c r="L152" s="41">
        <v>1039.2833333333335</v>
      </c>
      <c r="M152" s="31">
        <v>1018.25</v>
      </c>
      <c r="N152" s="31">
        <v>991</v>
      </c>
      <c r="O152" s="42">
        <v>4631900</v>
      </c>
      <c r="P152" s="43">
        <v>-2.6052399175743302E-2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3861.9</v>
      </c>
      <c r="F153" s="40">
        <v>3874.6166666666663</v>
      </c>
      <c r="G153" s="41">
        <v>3829.4833333333327</v>
      </c>
      <c r="H153" s="41">
        <v>3797.0666666666662</v>
      </c>
      <c r="I153" s="41">
        <v>3751.9333333333325</v>
      </c>
      <c r="J153" s="41">
        <v>3907.0333333333328</v>
      </c>
      <c r="K153" s="41">
        <v>3952.166666666667</v>
      </c>
      <c r="L153" s="41">
        <v>3984.583333333333</v>
      </c>
      <c r="M153" s="31">
        <v>3919.75</v>
      </c>
      <c r="N153" s="31">
        <v>3842.2</v>
      </c>
      <c r="O153" s="42">
        <v>357200</v>
      </c>
      <c r="P153" s="43">
        <v>-9.0631364562118122E-2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158.75</v>
      </c>
      <c r="F154" s="40">
        <v>158.93333333333334</v>
      </c>
      <c r="G154" s="41">
        <v>157.01666666666668</v>
      </c>
      <c r="H154" s="41">
        <v>155.28333333333333</v>
      </c>
      <c r="I154" s="41">
        <v>153.36666666666667</v>
      </c>
      <c r="J154" s="41">
        <v>160.66666666666669</v>
      </c>
      <c r="K154" s="41">
        <v>162.58333333333331</v>
      </c>
      <c r="L154" s="41">
        <v>164.31666666666669</v>
      </c>
      <c r="M154" s="31">
        <v>160.85</v>
      </c>
      <c r="N154" s="31">
        <v>157.19999999999999</v>
      </c>
      <c r="O154" s="42">
        <v>47701500</v>
      </c>
      <c r="P154" s="43">
        <v>-5.2172582619339047E-2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37982.65</v>
      </c>
      <c r="F155" s="40">
        <v>38077.683333333334</v>
      </c>
      <c r="G155" s="41">
        <v>37729.966666666667</v>
      </c>
      <c r="H155" s="41">
        <v>37477.283333333333</v>
      </c>
      <c r="I155" s="41">
        <v>37129.566666666666</v>
      </c>
      <c r="J155" s="41">
        <v>38330.366666666669</v>
      </c>
      <c r="K155" s="41">
        <v>38678.083333333343</v>
      </c>
      <c r="L155" s="41">
        <v>38930.76666666667</v>
      </c>
      <c r="M155" s="31">
        <v>38425.4</v>
      </c>
      <c r="N155" s="31">
        <v>37825</v>
      </c>
      <c r="O155" s="42">
        <v>171720</v>
      </c>
      <c r="P155" s="43">
        <v>4.474861805738352E-3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931.4</v>
      </c>
      <c r="F156" s="40">
        <v>942.08333333333337</v>
      </c>
      <c r="G156" s="41">
        <v>904.4666666666667</v>
      </c>
      <c r="H156" s="41">
        <v>877.5333333333333</v>
      </c>
      <c r="I156" s="41">
        <v>839.91666666666663</v>
      </c>
      <c r="J156" s="41">
        <v>969.01666666666677</v>
      </c>
      <c r="K156" s="41">
        <v>1006.6333333333333</v>
      </c>
      <c r="L156" s="41">
        <v>1033.5666666666668</v>
      </c>
      <c r="M156" s="31">
        <v>979.7</v>
      </c>
      <c r="N156" s="31">
        <v>915.15</v>
      </c>
      <c r="O156" s="42">
        <v>11368800</v>
      </c>
      <c r="P156" s="43">
        <v>-2.7563820187237246E-2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4879</v>
      </c>
      <c r="F157" s="40">
        <v>4902.333333333333</v>
      </c>
      <c r="G157" s="41">
        <v>4839.6666666666661</v>
      </c>
      <c r="H157" s="41">
        <v>4800.333333333333</v>
      </c>
      <c r="I157" s="41">
        <v>4737.6666666666661</v>
      </c>
      <c r="J157" s="41">
        <v>4941.6666666666661</v>
      </c>
      <c r="K157" s="41">
        <v>5004.3333333333321</v>
      </c>
      <c r="L157" s="41">
        <v>5043.6666666666661</v>
      </c>
      <c r="M157" s="31">
        <v>4965</v>
      </c>
      <c r="N157" s="31">
        <v>4863</v>
      </c>
      <c r="O157" s="42">
        <v>1418900</v>
      </c>
      <c r="P157" s="43">
        <v>3.3392811623757332E-2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223.25</v>
      </c>
      <c r="F158" s="40">
        <v>224.38333333333335</v>
      </c>
      <c r="G158" s="41">
        <v>221.66666666666671</v>
      </c>
      <c r="H158" s="41">
        <v>220.08333333333337</v>
      </c>
      <c r="I158" s="41">
        <v>217.36666666666673</v>
      </c>
      <c r="J158" s="41">
        <v>225.9666666666667</v>
      </c>
      <c r="K158" s="41">
        <v>228.68333333333334</v>
      </c>
      <c r="L158" s="41">
        <v>230.26666666666668</v>
      </c>
      <c r="M158" s="31">
        <v>227.1</v>
      </c>
      <c r="N158" s="31">
        <v>222.8</v>
      </c>
      <c r="O158" s="42">
        <v>16140000</v>
      </c>
      <c r="P158" s="43">
        <v>8.4021761031634098E-2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203.35</v>
      </c>
      <c r="F159" s="40">
        <v>204.70000000000002</v>
      </c>
      <c r="G159" s="41">
        <v>199.50000000000003</v>
      </c>
      <c r="H159" s="41">
        <v>195.65</v>
      </c>
      <c r="I159" s="41">
        <v>190.45000000000002</v>
      </c>
      <c r="J159" s="41">
        <v>208.55000000000004</v>
      </c>
      <c r="K159" s="41">
        <v>213.75000000000003</v>
      </c>
      <c r="L159" s="41">
        <v>217.60000000000005</v>
      </c>
      <c r="M159" s="31">
        <v>209.9</v>
      </c>
      <c r="N159" s="31">
        <v>200.85</v>
      </c>
      <c r="O159" s="42">
        <v>63742200</v>
      </c>
      <c r="P159" s="43">
        <v>-5.6269506150174405E-2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2643.25</v>
      </c>
      <c r="F160" s="40">
        <v>2659.9833333333331</v>
      </c>
      <c r="G160" s="41">
        <v>2623.9666666666662</v>
      </c>
      <c r="H160" s="41">
        <v>2604.6833333333329</v>
      </c>
      <c r="I160" s="41">
        <v>2568.6666666666661</v>
      </c>
      <c r="J160" s="41">
        <v>2679.2666666666664</v>
      </c>
      <c r="K160" s="41">
        <v>2715.2833333333338</v>
      </c>
      <c r="L160" s="41">
        <v>2734.5666666666666</v>
      </c>
      <c r="M160" s="31">
        <v>2696</v>
      </c>
      <c r="N160" s="31">
        <v>2640.7</v>
      </c>
      <c r="O160" s="42">
        <v>2263250</v>
      </c>
      <c r="P160" s="43">
        <v>-8.7594437753202668E-3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3873.75</v>
      </c>
      <c r="F161" s="40">
        <v>3910.0833333333335</v>
      </c>
      <c r="G161" s="41">
        <v>3814.166666666667</v>
      </c>
      <c r="H161" s="41">
        <v>3754.5833333333335</v>
      </c>
      <c r="I161" s="41">
        <v>3658.666666666667</v>
      </c>
      <c r="J161" s="41">
        <v>3969.666666666667</v>
      </c>
      <c r="K161" s="41">
        <v>4065.5833333333339</v>
      </c>
      <c r="L161" s="41">
        <v>4125.166666666667</v>
      </c>
      <c r="M161" s="31">
        <v>4006</v>
      </c>
      <c r="N161" s="31">
        <v>3850.5</v>
      </c>
      <c r="O161" s="42">
        <v>1778000</v>
      </c>
      <c r="P161" s="43">
        <v>-4.1380239924518128E-2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50.35</v>
      </c>
      <c r="F162" s="40">
        <v>51.016666666666673</v>
      </c>
      <c r="G162" s="41">
        <v>49.283333333333346</v>
      </c>
      <c r="H162" s="41">
        <v>48.216666666666676</v>
      </c>
      <c r="I162" s="41">
        <v>46.483333333333348</v>
      </c>
      <c r="J162" s="41">
        <v>52.083333333333343</v>
      </c>
      <c r="K162" s="41">
        <v>53.816666666666677</v>
      </c>
      <c r="L162" s="41">
        <v>54.88333333333334</v>
      </c>
      <c r="M162" s="31">
        <v>52.75</v>
      </c>
      <c r="N162" s="31">
        <v>49.95</v>
      </c>
      <c r="O162" s="42">
        <v>309584000</v>
      </c>
      <c r="P162" s="43">
        <v>-7.4033307810107196E-2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3491.3</v>
      </c>
      <c r="F163" s="40">
        <v>3497.4500000000003</v>
      </c>
      <c r="G163" s="41">
        <v>3433.5000000000005</v>
      </c>
      <c r="H163" s="41">
        <v>3375.7000000000003</v>
      </c>
      <c r="I163" s="41">
        <v>3311.7500000000005</v>
      </c>
      <c r="J163" s="41">
        <v>3555.2500000000005</v>
      </c>
      <c r="K163" s="41">
        <v>3619.2000000000003</v>
      </c>
      <c r="L163" s="41">
        <v>3677.0000000000005</v>
      </c>
      <c r="M163" s="31">
        <v>3561.4</v>
      </c>
      <c r="N163" s="31">
        <v>3439.65</v>
      </c>
      <c r="O163" s="42">
        <v>1916700</v>
      </c>
      <c r="P163" s="43">
        <v>-1.510713735162633E-2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253.85</v>
      </c>
      <c r="F164" s="40">
        <v>254.9666666666667</v>
      </c>
      <c r="G164" s="41">
        <v>251.93333333333339</v>
      </c>
      <c r="H164" s="41">
        <v>250.01666666666671</v>
      </c>
      <c r="I164" s="41">
        <v>246.98333333333341</v>
      </c>
      <c r="J164" s="41">
        <v>256.88333333333338</v>
      </c>
      <c r="K164" s="41">
        <v>259.91666666666669</v>
      </c>
      <c r="L164" s="41">
        <v>261.83333333333337</v>
      </c>
      <c r="M164" s="31">
        <v>258</v>
      </c>
      <c r="N164" s="31">
        <v>253.05</v>
      </c>
      <c r="O164" s="42">
        <v>28458000</v>
      </c>
      <c r="P164" s="43">
        <v>-4.2775406411770051E-2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1381.55</v>
      </c>
      <c r="F165" s="40">
        <v>1385.1666666666667</v>
      </c>
      <c r="G165" s="41">
        <v>1373.3333333333335</v>
      </c>
      <c r="H165" s="41">
        <v>1365.1166666666668</v>
      </c>
      <c r="I165" s="41">
        <v>1353.2833333333335</v>
      </c>
      <c r="J165" s="41">
        <v>1393.3833333333334</v>
      </c>
      <c r="K165" s="41">
        <v>1405.2166666666669</v>
      </c>
      <c r="L165" s="41">
        <v>1413.4333333333334</v>
      </c>
      <c r="M165" s="31">
        <v>1397</v>
      </c>
      <c r="N165" s="31">
        <v>1376.95</v>
      </c>
      <c r="O165" s="42">
        <v>4015869</v>
      </c>
      <c r="P165" s="43">
        <v>6.6312997347480109E-3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165.1</v>
      </c>
      <c r="F166" s="40">
        <v>166.81666666666663</v>
      </c>
      <c r="G166" s="41">
        <v>161.43333333333328</v>
      </c>
      <c r="H166" s="41">
        <v>157.76666666666665</v>
      </c>
      <c r="I166" s="41">
        <v>152.3833333333333</v>
      </c>
      <c r="J166" s="41">
        <v>170.48333333333326</v>
      </c>
      <c r="K166" s="41">
        <v>175.86666666666665</v>
      </c>
      <c r="L166" s="41">
        <v>179.53333333333325</v>
      </c>
      <c r="M166" s="31">
        <v>172.2</v>
      </c>
      <c r="N166" s="31">
        <v>163.15</v>
      </c>
      <c r="O166" s="42">
        <v>9548000</v>
      </c>
      <c r="P166" s="43">
        <v>-7.9000675219446315E-2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931</v>
      </c>
      <c r="F167" s="40">
        <v>934.73333333333323</v>
      </c>
      <c r="G167" s="41">
        <v>920.06666666666649</v>
      </c>
      <c r="H167" s="41">
        <v>909.13333333333321</v>
      </c>
      <c r="I167" s="41">
        <v>894.46666666666647</v>
      </c>
      <c r="J167" s="41">
        <v>945.66666666666652</v>
      </c>
      <c r="K167" s="41">
        <v>960.33333333333326</v>
      </c>
      <c r="L167" s="41">
        <v>971.26666666666654</v>
      </c>
      <c r="M167" s="31">
        <v>949.4</v>
      </c>
      <c r="N167" s="31">
        <v>923.8</v>
      </c>
      <c r="O167" s="42">
        <v>2435250</v>
      </c>
      <c r="P167" s="43">
        <v>2.4678111587982832E-2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167.15</v>
      </c>
      <c r="F168" s="40">
        <v>168.86666666666667</v>
      </c>
      <c r="G168" s="41">
        <v>164.68333333333334</v>
      </c>
      <c r="H168" s="41">
        <v>162.21666666666667</v>
      </c>
      <c r="I168" s="41">
        <v>158.03333333333333</v>
      </c>
      <c r="J168" s="41">
        <v>171.33333333333334</v>
      </c>
      <c r="K168" s="41">
        <v>175.51666666666668</v>
      </c>
      <c r="L168" s="41">
        <v>177.98333333333335</v>
      </c>
      <c r="M168" s="31">
        <v>173.05</v>
      </c>
      <c r="N168" s="31">
        <v>166.4</v>
      </c>
      <c r="O168" s="42">
        <v>68160000</v>
      </c>
      <c r="P168" s="43">
        <v>0.29384965831435078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159.05000000000001</v>
      </c>
      <c r="F169" s="40">
        <v>159.94999999999999</v>
      </c>
      <c r="G169" s="41">
        <v>156.04999999999998</v>
      </c>
      <c r="H169" s="41">
        <v>153.04999999999998</v>
      </c>
      <c r="I169" s="41">
        <v>149.14999999999998</v>
      </c>
      <c r="J169" s="41">
        <v>162.94999999999999</v>
      </c>
      <c r="K169" s="41">
        <v>166.84999999999997</v>
      </c>
      <c r="L169" s="41">
        <v>169.85</v>
      </c>
      <c r="M169" s="31">
        <v>163.85</v>
      </c>
      <c r="N169" s="31">
        <v>156.94999999999999</v>
      </c>
      <c r="O169" s="42">
        <v>63040000</v>
      </c>
      <c r="P169" s="43">
        <v>1.0256410256410256E-2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2541.75</v>
      </c>
      <c r="F170" s="40">
        <v>2551.3666666666668</v>
      </c>
      <c r="G170" s="41">
        <v>2529.4833333333336</v>
      </c>
      <c r="H170" s="41">
        <v>2517.2166666666667</v>
      </c>
      <c r="I170" s="41">
        <v>2495.3333333333335</v>
      </c>
      <c r="J170" s="41">
        <v>2563.6333333333337</v>
      </c>
      <c r="K170" s="41">
        <v>2585.5166666666669</v>
      </c>
      <c r="L170" s="41">
        <v>2597.7833333333338</v>
      </c>
      <c r="M170" s="31">
        <v>2573.25</v>
      </c>
      <c r="N170" s="31">
        <v>2539.1</v>
      </c>
      <c r="O170" s="42">
        <v>34179750</v>
      </c>
      <c r="P170" s="43">
        <v>1.1235207100591716E-2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85.15</v>
      </c>
      <c r="F171" s="40">
        <v>85.216666666666669</v>
      </c>
      <c r="G171" s="41">
        <v>84.333333333333343</v>
      </c>
      <c r="H171" s="41">
        <v>83.51666666666668</v>
      </c>
      <c r="I171" s="41">
        <v>82.633333333333354</v>
      </c>
      <c r="J171" s="41">
        <v>86.033333333333331</v>
      </c>
      <c r="K171" s="41">
        <v>86.916666666666657</v>
      </c>
      <c r="L171" s="41">
        <v>87.73333333333332</v>
      </c>
      <c r="M171" s="31">
        <v>86.1</v>
      </c>
      <c r="N171" s="31">
        <v>84.4</v>
      </c>
      <c r="O171" s="42">
        <v>107208000</v>
      </c>
      <c r="P171" s="43">
        <v>-1.6873303499376421E-2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883.45</v>
      </c>
      <c r="F172" s="40">
        <v>882.06666666666661</v>
      </c>
      <c r="G172" s="41">
        <v>875.23333333333323</v>
      </c>
      <c r="H172" s="41">
        <v>867.01666666666665</v>
      </c>
      <c r="I172" s="41">
        <v>860.18333333333328</v>
      </c>
      <c r="J172" s="41">
        <v>890.28333333333319</v>
      </c>
      <c r="K172" s="41">
        <v>897.11666666666667</v>
      </c>
      <c r="L172" s="41">
        <v>905.33333333333314</v>
      </c>
      <c r="M172" s="31">
        <v>888.9</v>
      </c>
      <c r="N172" s="31">
        <v>873.85</v>
      </c>
      <c r="O172" s="42">
        <v>8037600</v>
      </c>
      <c r="P172" s="43">
        <v>9.3429776974080763E-3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1277.9000000000001</v>
      </c>
      <c r="F173" s="40">
        <v>1285.3</v>
      </c>
      <c r="G173" s="41">
        <v>1268.8</v>
      </c>
      <c r="H173" s="41">
        <v>1259.7</v>
      </c>
      <c r="I173" s="41">
        <v>1243.2</v>
      </c>
      <c r="J173" s="41">
        <v>1294.3999999999999</v>
      </c>
      <c r="K173" s="41">
        <v>1310.8999999999999</v>
      </c>
      <c r="L173" s="41">
        <v>1319.9999999999998</v>
      </c>
      <c r="M173" s="31">
        <v>1301.8</v>
      </c>
      <c r="N173" s="31">
        <v>1276.2</v>
      </c>
      <c r="O173" s="42">
        <v>9781500</v>
      </c>
      <c r="P173" s="43">
        <v>4.2609321288672154E-2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564.6</v>
      </c>
      <c r="F174" s="40">
        <v>565.68333333333328</v>
      </c>
      <c r="G174" s="41">
        <v>560.86666666666656</v>
      </c>
      <c r="H174" s="41">
        <v>557.13333333333333</v>
      </c>
      <c r="I174" s="41">
        <v>552.31666666666661</v>
      </c>
      <c r="J174" s="41">
        <v>569.41666666666652</v>
      </c>
      <c r="K174" s="41">
        <v>574.23333333333335</v>
      </c>
      <c r="L174" s="41">
        <v>577.96666666666647</v>
      </c>
      <c r="M174" s="31">
        <v>570.5</v>
      </c>
      <c r="N174" s="31">
        <v>561.95000000000005</v>
      </c>
      <c r="O174" s="42">
        <v>83881500</v>
      </c>
      <c r="P174" s="43">
        <v>3.2858039968970486E-2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25729.1</v>
      </c>
      <c r="F175" s="40">
        <v>25764.7</v>
      </c>
      <c r="G175" s="41">
        <v>25489.4</v>
      </c>
      <c r="H175" s="41">
        <v>25249.7</v>
      </c>
      <c r="I175" s="41">
        <v>24974.400000000001</v>
      </c>
      <c r="J175" s="41">
        <v>26004.400000000001</v>
      </c>
      <c r="K175" s="41">
        <v>26279.699999999997</v>
      </c>
      <c r="L175" s="41">
        <v>26519.4</v>
      </c>
      <c r="M175" s="31">
        <v>26040</v>
      </c>
      <c r="N175" s="31">
        <v>25525</v>
      </c>
      <c r="O175" s="42">
        <v>275225</v>
      </c>
      <c r="P175" s="43">
        <v>1.3533419259804825E-2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3699.05</v>
      </c>
      <c r="F176" s="40">
        <v>3734.0333333333333</v>
      </c>
      <c r="G176" s="41">
        <v>3658.2666666666664</v>
      </c>
      <c r="H176" s="41">
        <v>3617.4833333333331</v>
      </c>
      <c r="I176" s="41">
        <v>3541.7166666666662</v>
      </c>
      <c r="J176" s="41">
        <v>3774.8166666666666</v>
      </c>
      <c r="K176" s="41">
        <v>3850.5833333333339</v>
      </c>
      <c r="L176" s="41">
        <v>3891.3666666666668</v>
      </c>
      <c r="M176" s="31">
        <v>3809.8</v>
      </c>
      <c r="N176" s="31">
        <v>3693.25</v>
      </c>
      <c r="O176" s="42">
        <v>1773200</v>
      </c>
      <c r="P176" s="43">
        <v>2.9209896249002394E-2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2361.85</v>
      </c>
      <c r="F177" s="40">
        <v>2379.7000000000003</v>
      </c>
      <c r="G177" s="41">
        <v>2339.5000000000005</v>
      </c>
      <c r="H177" s="41">
        <v>2317.15</v>
      </c>
      <c r="I177" s="41">
        <v>2276.9500000000003</v>
      </c>
      <c r="J177" s="41">
        <v>2402.0500000000006</v>
      </c>
      <c r="K177" s="41">
        <v>2442.2500000000005</v>
      </c>
      <c r="L177" s="41">
        <v>2464.6000000000008</v>
      </c>
      <c r="M177" s="31">
        <v>2419.9</v>
      </c>
      <c r="N177" s="31">
        <v>2357.35</v>
      </c>
      <c r="O177" s="42">
        <v>3806625</v>
      </c>
      <c r="P177" s="43">
        <v>1.7542101042502006E-2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1716.8</v>
      </c>
      <c r="F178" s="40">
        <v>1721.5166666666664</v>
      </c>
      <c r="G178" s="41">
        <v>1682.9333333333329</v>
      </c>
      <c r="H178" s="41">
        <v>1649.0666666666666</v>
      </c>
      <c r="I178" s="41">
        <v>1610.4833333333331</v>
      </c>
      <c r="J178" s="41">
        <v>1755.3833333333328</v>
      </c>
      <c r="K178" s="41">
        <v>1793.9666666666662</v>
      </c>
      <c r="L178" s="41">
        <v>1827.8333333333326</v>
      </c>
      <c r="M178" s="31">
        <v>1760.1</v>
      </c>
      <c r="N178" s="31">
        <v>1687.65</v>
      </c>
      <c r="O178" s="42">
        <v>7445400</v>
      </c>
      <c r="P178" s="43">
        <v>4.3737908991504752E-2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993.4</v>
      </c>
      <c r="F179" s="40">
        <v>994.38333333333333</v>
      </c>
      <c r="G179" s="41">
        <v>990.01666666666665</v>
      </c>
      <c r="H179" s="41">
        <v>986.63333333333333</v>
      </c>
      <c r="I179" s="41">
        <v>982.26666666666665</v>
      </c>
      <c r="J179" s="41">
        <v>997.76666666666665</v>
      </c>
      <c r="K179" s="41">
        <v>1002.1333333333332</v>
      </c>
      <c r="L179" s="41">
        <v>1005.5166666666667</v>
      </c>
      <c r="M179" s="31">
        <v>998.75</v>
      </c>
      <c r="N179" s="31">
        <v>991</v>
      </c>
      <c r="O179" s="42">
        <v>26177900</v>
      </c>
      <c r="P179" s="43">
        <v>2.9256343920295042E-2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441</v>
      </c>
      <c r="F180" s="40">
        <v>441.33333333333331</v>
      </c>
      <c r="G180" s="41">
        <v>434.41666666666663</v>
      </c>
      <c r="H180" s="41">
        <v>427.83333333333331</v>
      </c>
      <c r="I180" s="41">
        <v>420.91666666666663</v>
      </c>
      <c r="J180" s="41">
        <v>447.91666666666663</v>
      </c>
      <c r="K180" s="41">
        <v>454.83333333333326</v>
      </c>
      <c r="L180" s="41">
        <v>461.41666666666663</v>
      </c>
      <c r="M180" s="31">
        <v>448.25</v>
      </c>
      <c r="N180" s="31">
        <v>434.75</v>
      </c>
      <c r="O180" s="42">
        <v>8962500</v>
      </c>
      <c r="P180" s="43">
        <v>1.1340555179417738E-2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730.5</v>
      </c>
      <c r="F181" s="40">
        <v>734.98333333333323</v>
      </c>
      <c r="G181" s="41">
        <v>724.51666666666642</v>
      </c>
      <c r="H181" s="41">
        <v>718.53333333333319</v>
      </c>
      <c r="I181" s="41">
        <v>708.06666666666638</v>
      </c>
      <c r="J181" s="41">
        <v>740.96666666666647</v>
      </c>
      <c r="K181" s="41">
        <v>751.43333333333339</v>
      </c>
      <c r="L181" s="41">
        <v>757.41666666666652</v>
      </c>
      <c r="M181" s="31">
        <v>745.45</v>
      </c>
      <c r="N181" s="31">
        <v>729</v>
      </c>
      <c r="O181" s="42">
        <v>3023000</v>
      </c>
      <c r="P181" s="43">
        <v>-1.8506493506493506E-2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1000.7</v>
      </c>
      <c r="F182" s="40">
        <v>1000.0166666666668</v>
      </c>
      <c r="G182" s="41">
        <v>992.03333333333353</v>
      </c>
      <c r="H182" s="41">
        <v>983.36666666666679</v>
      </c>
      <c r="I182" s="41">
        <v>975.38333333333355</v>
      </c>
      <c r="J182" s="41">
        <v>1008.6833333333335</v>
      </c>
      <c r="K182" s="41">
        <v>1016.6666666666669</v>
      </c>
      <c r="L182" s="41">
        <v>1025.3333333333335</v>
      </c>
      <c r="M182" s="31">
        <v>1008</v>
      </c>
      <c r="N182" s="31">
        <v>991.35</v>
      </c>
      <c r="O182" s="42">
        <v>8745950</v>
      </c>
      <c r="P182" s="43">
        <v>-3.8134987407480725E-2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1558.65</v>
      </c>
      <c r="F183" s="40">
        <v>1572.4666666666665</v>
      </c>
      <c r="G183" s="41">
        <v>1540.2833333333328</v>
      </c>
      <c r="H183" s="41">
        <v>1521.9166666666663</v>
      </c>
      <c r="I183" s="41">
        <v>1489.7333333333327</v>
      </c>
      <c r="J183" s="41">
        <v>1590.833333333333</v>
      </c>
      <c r="K183" s="41">
        <v>1623.0166666666669</v>
      </c>
      <c r="L183" s="41">
        <v>1641.3833333333332</v>
      </c>
      <c r="M183" s="31">
        <v>1604.65</v>
      </c>
      <c r="N183" s="31">
        <v>1554.1</v>
      </c>
      <c r="O183" s="42">
        <v>4039000</v>
      </c>
      <c r="P183" s="43">
        <v>-3.269069572506287E-2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844.8</v>
      </c>
      <c r="F184" s="40">
        <v>849.88333333333333</v>
      </c>
      <c r="G184" s="41">
        <v>837.56666666666661</v>
      </c>
      <c r="H184" s="41">
        <v>830.33333333333326</v>
      </c>
      <c r="I184" s="41">
        <v>818.01666666666654</v>
      </c>
      <c r="J184" s="41">
        <v>857.11666666666667</v>
      </c>
      <c r="K184" s="41">
        <v>869.43333333333351</v>
      </c>
      <c r="L184" s="41">
        <v>876.66666666666674</v>
      </c>
      <c r="M184" s="31">
        <v>862.2</v>
      </c>
      <c r="N184" s="31">
        <v>842.65</v>
      </c>
      <c r="O184" s="42">
        <v>10462500</v>
      </c>
      <c r="P184" s="43">
        <v>-3.6628822408220768E-2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570.54999999999995</v>
      </c>
      <c r="F185" s="40">
        <v>574.88333333333333</v>
      </c>
      <c r="G185" s="41">
        <v>565.26666666666665</v>
      </c>
      <c r="H185" s="41">
        <v>559.98333333333335</v>
      </c>
      <c r="I185" s="41">
        <v>550.36666666666667</v>
      </c>
      <c r="J185" s="41">
        <v>580.16666666666663</v>
      </c>
      <c r="K185" s="41">
        <v>589.78333333333319</v>
      </c>
      <c r="L185" s="41">
        <v>595.06666666666661</v>
      </c>
      <c r="M185" s="31">
        <v>584.5</v>
      </c>
      <c r="N185" s="31">
        <v>569.6</v>
      </c>
      <c r="O185" s="42">
        <v>48995775</v>
      </c>
      <c r="P185" s="43">
        <v>2.2999107408509373E-2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221.3</v>
      </c>
      <c r="F186" s="40">
        <v>222.46666666666667</v>
      </c>
      <c r="G186" s="41">
        <v>219.43333333333334</v>
      </c>
      <c r="H186" s="41">
        <v>217.56666666666666</v>
      </c>
      <c r="I186" s="41">
        <v>214.53333333333333</v>
      </c>
      <c r="J186" s="41">
        <v>224.33333333333334</v>
      </c>
      <c r="K186" s="41">
        <v>227.3666666666667</v>
      </c>
      <c r="L186" s="41">
        <v>229.23333333333335</v>
      </c>
      <c r="M186" s="31">
        <v>225.5</v>
      </c>
      <c r="N186" s="31">
        <v>220.6</v>
      </c>
      <c r="O186" s="42">
        <v>86524875</v>
      </c>
      <c r="P186" s="43">
        <v>-7.3566422735896544E-3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111.2</v>
      </c>
      <c r="F187" s="40">
        <v>111.36666666666667</v>
      </c>
      <c r="G187" s="41">
        <v>110.53333333333335</v>
      </c>
      <c r="H187" s="41">
        <v>109.86666666666667</v>
      </c>
      <c r="I187" s="41">
        <v>109.03333333333335</v>
      </c>
      <c r="J187" s="41">
        <v>112.03333333333335</v>
      </c>
      <c r="K187" s="41">
        <v>112.86666666666666</v>
      </c>
      <c r="L187" s="41">
        <v>113.53333333333335</v>
      </c>
      <c r="M187" s="31">
        <v>112.2</v>
      </c>
      <c r="N187" s="31">
        <v>110.7</v>
      </c>
      <c r="O187" s="42">
        <v>248803500</v>
      </c>
      <c r="P187" s="43">
        <v>-5.1461370983703902E-3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3243.8</v>
      </c>
      <c r="F188" s="40">
        <v>3249.3833333333332</v>
      </c>
      <c r="G188" s="41">
        <v>3229.8166666666666</v>
      </c>
      <c r="H188" s="41">
        <v>3215.8333333333335</v>
      </c>
      <c r="I188" s="41">
        <v>3196.2666666666669</v>
      </c>
      <c r="J188" s="41">
        <v>3263.3666666666663</v>
      </c>
      <c r="K188" s="41">
        <v>3282.9333333333329</v>
      </c>
      <c r="L188" s="41">
        <v>3296.9166666666661</v>
      </c>
      <c r="M188" s="31">
        <v>3268.95</v>
      </c>
      <c r="N188" s="31">
        <v>3235.4</v>
      </c>
      <c r="O188" s="42">
        <v>12990775</v>
      </c>
      <c r="P188" s="43">
        <v>-5.3855371400105022E-4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1117.5999999999999</v>
      </c>
      <c r="F189" s="40">
        <v>1117.7166666666665</v>
      </c>
      <c r="G189" s="41">
        <v>1110.633333333333</v>
      </c>
      <c r="H189" s="41">
        <v>1103.6666666666665</v>
      </c>
      <c r="I189" s="41">
        <v>1096.583333333333</v>
      </c>
      <c r="J189" s="41">
        <v>1124.6833333333329</v>
      </c>
      <c r="K189" s="41">
        <v>1131.7666666666664</v>
      </c>
      <c r="L189" s="41">
        <v>1138.7333333333329</v>
      </c>
      <c r="M189" s="31">
        <v>1124.8</v>
      </c>
      <c r="N189" s="31">
        <v>1110.75</v>
      </c>
      <c r="O189" s="42">
        <v>13447200</v>
      </c>
      <c r="P189" s="43">
        <v>-6.9037135498878452E-2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2969</v>
      </c>
      <c r="F190" s="40">
        <v>2970.4333333333329</v>
      </c>
      <c r="G190" s="41">
        <v>2956.5666666666657</v>
      </c>
      <c r="H190" s="41">
        <v>2944.1333333333328</v>
      </c>
      <c r="I190" s="41">
        <v>2930.2666666666655</v>
      </c>
      <c r="J190" s="41">
        <v>2982.8666666666659</v>
      </c>
      <c r="K190" s="41">
        <v>2996.7333333333336</v>
      </c>
      <c r="L190" s="41">
        <v>3009.1666666666661</v>
      </c>
      <c r="M190" s="31">
        <v>2984.3</v>
      </c>
      <c r="N190" s="31">
        <v>2958</v>
      </c>
      <c r="O190" s="42">
        <v>5490750</v>
      </c>
      <c r="P190" s="43">
        <v>-1.1610638585122181E-2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1854.15</v>
      </c>
      <c r="F191" s="40">
        <v>1858.8666666666668</v>
      </c>
      <c r="G191" s="41">
        <v>1845.2333333333336</v>
      </c>
      <c r="H191" s="41">
        <v>1836.3166666666668</v>
      </c>
      <c r="I191" s="41">
        <v>1822.6833333333336</v>
      </c>
      <c r="J191" s="41">
        <v>1867.7833333333335</v>
      </c>
      <c r="K191" s="41">
        <v>1881.4166666666667</v>
      </c>
      <c r="L191" s="41">
        <v>1890.3333333333335</v>
      </c>
      <c r="M191" s="31">
        <v>1872.5</v>
      </c>
      <c r="N191" s="31">
        <v>1849.95</v>
      </c>
      <c r="O191" s="42">
        <v>1891500</v>
      </c>
      <c r="P191" s="43">
        <v>-8.1279496591504987E-3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1712.75</v>
      </c>
      <c r="F192" s="40">
        <v>1711.4333333333334</v>
      </c>
      <c r="G192" s="41">
        <v>1697.3166666666668</v>
      </c>
      <c r="H192" s="41">
        <v>1681.8833333333334</v>
      </c>
      <c r="I192" s="41">
        <v>1667.7666666666669</v>
      </c>
      <c r="J192" s="41">
        <v>1726.8666666666668</v>
      </c>
      <c r="K192" s="41">
        <v>1740.9833333333336</v>
      </c>
      <c r="L192" s="41">
        <v>1756.4166666666667</v>
      </c>
      <c r="M192" s="31">
        <v>1725.55</v>
      </c>
      <c r="N192" s="31">
        <v>1696</v>
      </c>
      <c r="O192" s="42">
        <v>3526800</v>
      </c>
      <c r="P192" s="43">
        <v>-2.1529242037509711E-2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1327.1</v>
      </c>
      <c r="F193" s="40">
        <v>1333.6333333333332</v>
      </c>
      <c r="G193" s="41">
        <v>1318.0166666666664</v>
      </c>
      <c r="H193" s="41">
        <v>1308.9333333333332</v>
      </c>
      <c r="I193" s="41">
        <v>1293.3166666666664</v>
      </c>
      <c r="J193" s="41">
        <v>1342.7166666666665</v>
      </c>
      <c r="K193" s="41">
        <v>1358.3333333333333</v>
      </c>
      <c r="L193" s="41">
        <v>1367.4166666666665</v>
      </c>
      <c r="M193" s="31">
        <v>1349.25</v>
      </c>
      <c r="N193" s="31">
        <v>1324.55</v>
      </c>
      <c r="O193" s="42">
        <v>8215900</v>
      </c>
      <c r="P193" s="43">
        <v>-3.5024253884732383E-2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1507.3</v>
      </c>
      <c r="F194" s="40">
        <v>1498.75</v>
      </c>
      <c r="G194" s="41">
        <v>1484.15</v>
      </c>
      <c r="H194" s="41">
        <v>1461</v>
      </c>
      <c r="I194" s="41">
        <v>1446.4</v>
      </c>
      <c r="J194" s="41">
        <v>1521.9</v>
      </c>
      <c r="K194" s="41">
        <v>1536.5</v>
      </c>
      <c r="L194" s="41">
        <v>1559.65</v>
      </c>
      <c r="M194" s="31">
        <v>1513.35</v>
      </c>
      <c r="N194" s="31">
        <v>1475.6</v>
      </c>
      <c r="O194" s="42">
        <v>2460800</v>
      </c>
      <c r="P194" s="43">
        <v>-1.6309561880396548E-2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8185.75</v>
      </c>
      <c r="F195" s="40">
        <v>8210.8833333333332</v>
      </c>
      <c r="G195" s="41">
        <v>8137.7666666666664</v>
      </c>
      <c r="H195" s="41">
        <v>8089.7833333333328</v>
      </c>
      <c r="I195" s="41">
        <v>8016.6666666666661</v>
      </c>
      <c r="J195" s="41">
        <v>8258.8666666666668</v>
      </c>
      <c r="K195" s="41">
        <v>8331.9833333333318</v>
      </c>
      <c r="L195" s="41">
        <v>8379.9666666666672</v>
      </c>
      <c r="M195" s="31">
        <v>8284</v>
      </c>
      <c r="N195" s="31">
        <v>8162.9</v>
      </c>
      <c r="O195" s="42">
        <v>1732900</v>
      </c>
      <c r="P195" s="43">
        <v>-5.0829818699676836E-2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675.2</v>
      </c>
      <c r="F196" s="40">
        <v>678.41666666666663</v>
      </c>
      <c r="G196" s="41">
        <v>669.38333333333321</v>
      </c>
      <c r="H196" s="41">
        <v>663.56666666666661</v>
      </c>
      <c r="I196" s="41">
        <v>654.53333333333319</v>
      </c>
      <c r="J196" s="41">
        <v>684.23333333333323</v>
      </c>
      <c r="K196" s="41">
        <v>693.26666666666677</v>
      </c>
      <c r="L196" s="41">
        <v>699.08333333333326</v>
      </c>
      <c r="M196" s="31">
        <v>687.45</v>
      </c>
      <c r="N196" s="31">
        <v>672.6</v>
      </c>
      <c r="O196" s="42">
        <v>22708400</v>
      </c>
      <c r="P196" s="43">
        <v>4.3488649940262844E-2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280.14999999999998</v>
      </c>
      <c r="F197" s="40">
        <v>280.31666666666666</v>
      </c>
      <c r="G197" s="41">
        <v>278.0333333333333</v>
      </c>
      <c r="H197" s="41">
        <v>275.91666666666663</v>
      </c>
      <c r="I197" s="41">
        <v>273.63333333333327</v>
      </c>
      <c r="J197" s="41">
        <v>282.43333333333334</v>
      </c>
      <c r="K197" s="41">
        <v>284.71666666666675</v>
      </c>
      <c r="L197" s="41">
        <v>286.83333333333337</v>
      </c>
      <c r="M197" s="31">
        <v>282.60000000000002</v>
      </c>
      <c r="N197" s="31">
        <v>278.2</v>
      </c>
      <c r="O197" s="42">
        <v>54024000</v>
      </c>
      <c r="P197" s="43">
        <v>1.0890310991355115E-2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781.4</v>
      </c>
      <c r="F198" s="40">
        <v>782.7166666666667</v>
      </c>
      <c r="G198" s="41">
        <v>776.33333333333337</v>
      </c>
      <c r="H198" s="41">
        <v>771.26666666666665</v>
      </c>
      <c r="I198" s="41">
        <v>764.88333333333333</v>
      </c>
      <c r="J198" s="41">
        <v>787.78333333333342</v>
      </c>
      <c r="K198" s="41">
        <v>794.16666666666663</v>
      </c>
      <c r="L198" s="41">
        <v>799.23333333333346</v>
      </c>
      <c r="M198" s="31">
        <v>789.1</v>
      </c>
      <c r="N198" s="31">
        <v>777.65</v>
      </c>
      <c r="O198" s="42">
        <v>11392800</v>
      </c>
      <c r="P198" s="43">
        <v>4.6228442338420848E-2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382.9</v>
      </c>
      <c r="F199" s="40">
        <v>383.41666666666669</v>
      </c>
      <c r="G199" s="41">
        <v>381.48333333333335</v>
      </c>
      <c r="H199" s="41">
        <v>380.06666666666666</v>
      </c>
      <c r="I199" s="41">
        <v>378.13333333333333</v>
      </c>
      <c r="J199" s="41">
        <v>384.83333333333337</v>
      </c>
      <c r="K199" s="41">
        <v>386.76666666666665</v>
      </c>
      <c r="L199" s="41">
        <v>388.18333333333339</v>
      </c>
      <c r="M199" s="31">
        <v>385.35</v>
      </c>
      <c r="N199" s="31">
        <v>382</v>
      </c>
      <c r="O199" s="42">
        <v>46189500</v>
      </c>
      <c r="P199" s="43">
        <v>-8.4047143685193528E-3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179.85</v>
      </c>
      <c r="F200" s="40">
        <v>181.5333333333333</v>
      </c>
      <c r="G200" s="41">
        <v>177.01666666666659</v>
      </c>
      <c r="H200" s="41">
        <v>174.18333333333328</v>
      </c>
      <c r="I200" s="41">
        <v>169.66666666666657</v>
      </c>
      <c r="J200" s="41">
        <v>184.36666666666662</v>
      </c>
      <c r="K200" s="41">
        <v>188.88333333333333</v>
      </c>
      <c r="L200" s="41">
        <v>191.71666666666664</v>
      </c>
      <c r="M200" s="31">
        <v>186.05</v>
      </c>
      <c r="N200" s="31">
        <v>178.7</v>
      </c>
      <c r="O200" s="42">
        <v>94518000</v>
      </c>
      <c r="P200" s="43">
        <v>1.097420100115518E-2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553.35</v>
      </c>
      <c r="F201" s="40">
        <v>554.76666666666677</v>
      </c>
      <c r="G201" s="41">
        <v>546.58333333333348</v>
      </c>
      <c r="H201" s="41">
        <v>539.81666666666672</v>
      </c>
      <c r="I201" s="41">
        <v>531.63333333333344</v>
      </c>
      <c r="J201" s="41">
        <v>561.53333333333353</v>
      </c>
      <c r="K201" s="41">
        <v>569.7166666666667</v>
      </c>
      <c r="L201" s="41">
        <v>576.48333333333358</v>
      </c>
      <c r="M201" s="31">
        <v>562.95000000000005</v>
      </c>
      <c r="N201" s="31">
        <v>548</v>
      </c>
      <c r="O201" s="42">
        <v>7682400</v>
      </c>
      <c r="P201" s="43">
        <v>-5.3658536585365853E-2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45100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03" t="s">
        <v>16</v>
      </c>
      <c r="B8" s="405"/>
      <c r="C8" s="409" t="s">
        <v>20</v>
      </c>
      <c r="D8" s="409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6"/>
      <c r="L8" s="57"/>
      <c r="M8" s="57"/>
      <c r="N8" s="1"/>
      <c r="O8" s="1"/>
    </row>
    <row r="9" spans="1:15" ht="36" customHeight="1">
      <c r="A9" s="407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18771.25</v>
      </c>
      <c r="D10" s="35">
        <v>18805.783333333333</v>
      </c>
      <c r="E10" s="35">
        <v>18724.966666666667</v>
      </c>
      <c r="F10" s="35">
        <v>18678.683333333334</v>
      </c>
      <c r="G10" s="35">
        <v>18597.866666666669</v>
      </c>
      <c r="H10" s="35">
        <v>18852.066666666666</v>
      </c>
      <c r="I10" s="35">
        <v>18932.883333333331</v>
      </c>
      <c r="J10" s="35">
        <v>18979.166666666664</v>
      </c>
      <c r="K10" s="35">
        <v>18886.599999999999</v>
      </c>
      <c r="L10" s="35">
        <v>18759.5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43724.85</v>
      </c>
      <c r="D11" s="35">
        <v>43810.116666666669</v>
      </c>
      <c r="E11" s="35">
        <v>43578.083333333336</v>
      </c>
      <c r="F11" s="35">
        <v>43431.316666666666</v>
      </c>
      <c r="G11" s="35">
        <v>43199.283333333333</v>
      </c>
      <c r="H11" s="35">
        <v>43956.883333333339</v>
      </c>
      <c r="I11" s="35">
        <v>44188.916666666664</v>
      </c>
      <c r="J11" s="35">
        <v>44335.683333333342</v>
      </c>
      <c r="K11" s="35">
        <v>44042.15</v>
      </c>
      <c r="L11" s="35">
        <v>43663.35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3214.25</v>
      </c>
      <c r="D12" s="40">
        <v>3226.7833333333333</v>
      </c>
      <c r="E12" s="40">
        <v>3193.9666666666667</v>
      </c>
      <c r="F12" s="40">
        <v>3173.6833333333334</v>
      </c>
      <c r="G12" s="40">
        <v>3140.8666666666668</v>
      </c>
      <c r="H12" s="40">
        <v>3247.0666666666666</v>
      </c>
      <c r="I12" s="40">
        <v>3279.8833333333332</v>
      </c>
      <c r="J12" s="40">
        <v>3300.1666666666665</v>
      </c>
      <c r="K12" s="40">
        <v>3259.6</v>
      </c>
      <c r="L12" s="40">
        <v>3206.5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5672.25</v>
      </c>
      <c r="D13" s="40">
        <v>5680.3833333333341</v>
      </c>
      <c r="E13" s="40">
        <v>5648.0166666666682</v>
      </c>
      <c r="F13" s="40">
        <v>5623.7833333333338</v>
      </c>
      <c r="G13" s="40">
        <v>5591.4166666666679</v>
      </c>
      <c r="H13" s="40">
        <v>5704.6166666666686</v>
      </c>
      <c r="I13" s="40">
        <v>5736.9833333333354</v>
      </c>
      <c r="J13" s="40">
        <v>5761.216666666669</v>
      </c>
      <c r="K13" s="40">
        <v>5712.75</v>
      </c>
      <c r="L13" s="40">
        <v>5656.15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28811.15</v>
      </c>
      <c r="D14" s="40">
        <v>28846.483333333337</v>
      </c>
      <c r="E14" s="40">
        <v>28715.066666666673</v>
      </c>
      <c r="F14" s="40">
        <v>28618.983333333337</v>
      </c>
      <c r="G14" s="40">
        <v>28487.566666666673</v>
      </c>
      <c r="H14" s="40">
        <v>28942.566666666673</v>
      </c>
      <c r="I14" s="40">
        <v>29073.983333333337</v>
      </c>
      <c r="J14" s="40">
        <v>29170.066666666673</v>
      </c>
      <c r="K14" s="40">
        <v>28977.9</v>
      </c>
      <c r="L14" s="40">
        <v>28750.400000000001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5027.7</v>
      </c>
      <c r="D15" s="40">
        <v>5044.4000000000005</v>
      </c>
      <c r="E15" s="40">
        <v>4998.2500000000009</v>
      </c>
      <c r="F15" s="40">
        <v>4968.8</v>
      </c>
      <c r="G15" s="40">
        <v>4922.6500000000005</v>
      </c>
      <c r="H15" s="40">
        <v>5073.8500000000013</v>
      </c>
      <c r="I15" s="40">
        <v>5120.0000000000009</v>
      </c>
      <c r="J15" s="40">
        <v>5149.4500000000016</v>
      </c>
      <c r="K15" s="40">
        <v>5090.55</v>
      </c>
      <c r="L15" s="40">
        <v>5014.95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9911.4500000000007</v>
      </c>
      <c r="D16" s="40">
        <v>9943.9666666666672</v>
      </c>
      <c r="E16" s="40">
        <v>9840.2333333333336</v>
      </c>
      <c r="F16" s="40">
        <v>9769.0166666666664</v>
      </c>
      <c r="G16" s="40">
        <v>9665.2833333333328</v>
      </c>
      <c r="H16" s="40">
        <v>10015.183333333334</v>
      </c>
      <c r="I16" s="40">
        <v>10118.916666666668</v>
      </c>
      <c r="J16" s="40">
        <v>10190.133333333335</v>
      </c>
      <c r="K16" s="40">
        <v>10047.700000000001</v>
      </c>
      <c r="L16" s="40">
        <v>9872.75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4270.5</v>
      </c>
      <c r="D17" s="40">
        <v>4301.5</v>
      </c>
      <c r="E17" s="40">
        <v>4230</v>
      </c>
      <c r="F17" s="40">
        <v>4189.5</v>
      </c>
      <c r="G17" s="40">
        <v>4118</v>
      </c>
      <c r="H17" s="40">
        <v>4342</v>
      </c>
      <c r="I17" s="40">
        <v>4413.5</v>
      </c>
      <c r="J17" s="40">
        <v>4454</v>
      </c>
      <c r="K17" s="31">
        <v>4373</v>
      </c>
      <c r="L17" s="31">
        <v>4261</v>
      </c>
      <c r="M17" s="31">
        <v>1.8829199999999999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1831.75</v>
      </c>
      <c r="D18" s="40">
        <v>1837.3999999999999</v>
      </c>
      <c r="E18" s="40">
        <v>1824.3499999999997</v>
      </c>
      <c r="F18" s="40">
        <v>1816.9499999999998</v>
      </c>
      <c r="G18" s="40">
        <v>1803.8999999999996</v>
      </c>
      <c r="H18" s="40">
        <v>1844.7999999999997</v>
      </c>
      <c r="I18" s="40">
        <v>1857.85</v>
      </c>
      <c r="J18" s="40">
        <v>1865.2499999999998</v>
      </c>
      <c r="K18" s="31">
        <v>1850.45</v>
      </c>
      <c r="L18" s="31">
        <v>1830</v>
      </c>
      <c r="M18" s="31">
        <v>4.4403300000000003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740.8</v>
      </c>
      <c r="D19" s="40">
        <v>743.31666666666661</v>
      </c>
      <c r="E19" s="40">
        <v>729.98333333333323</v>
      </c>
      <c r="F19" s="40">
        <v>719.16666666666663</v>
      </c>
      <c r="G19" s="40">
        <v>705.83333333333326</v>
      </c>
      <c r="H19" s="40">
        <v>754.13333333333321</v>
      </c>
      <c r="I19" s="40">
        <v>767.4666666666667</v>
      </c>
      <c r="J19" s="40">
        <v>778.28333333333319</v>
      </c>
      <c r="K19" s="31">
        <v>756.65</v>
      </c>
      <c r="L19" s="31">
        <v>732.5</v>
      </c>
      <c r="M19" s="31">
        <v>22.953700000000001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22554.85</v>
      </c>
      <c r="D20" s="40">
        <v>22587.266666666666</v>
      </c>
      <c r="E20" s="40">
        <v>22411.583333333332</v>
      </c>
      <c r="F20" s="40">
        <v>22268.316666666666</v>
      </c>
      <c r="G20" s="40">
        <v>22092.633333333331</v>
      </c>
      <c r="H20" s="40">
        <v>22730.533333333333</v>
      </c>
      <c r="I20" s="40">
        <v>22906.216666666667</v>
      </c>
      <c r="J20" s="40">
        <v>23049.483333333334</v>
      </c>
      <c r="K20" s="31">
        <v>22762.95</v>
      </c>
      <c r="L20" s="31">
        <v>22444</v>
      </c>
      <c r="M20" s="31">
        <v>0.10211000000000001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2397.25</v>
      </c>
      <c r="D21" s="40">
        <v>2402.4</v>
      </c>
      <c r="E21" s="40">
        <v>2354.8500000000004</v>
      </c>
      <c r="F21" s="40">
        <v>2312.4500000000003</v>
      </c>
      <c r="G21" s="40">
        <v>2264.9000000000005</v>
      </c>
      <c r="H21" s="40">
        <v>2444.8000000000002</v>
      </c>
      <c r="I21" s="40">
        <v>2492.3500000000004</v>
      </c>
      <c r="J21" s="40">
        <v>2534.75</v>
      </c>
      <c r="K21" s="31">
        <v>2449.9499999999998</v>
      </c>
      <c r="L21" s="31">
        <v>2360</v>
      </c>
      <c r="M21" s="31">
        <v>84.591909999999999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974.85</v>
      </c>
      <c r="D22" s="40">
        <v>975.03333333333342</v>
      </c>
      <c r="E22" s="40">
        <v>967.26666666666688</v>
      </c>
      <c r="F22" s="40">
        <v>959.68333333333351</v>
      </c>
      <c r="G22" s="40">
        <v>951.91666666666697</v>
      </c>
      <c r="H22" s="40">
        <v>982.61666666666679</v>
      </c>
      <c r="I22" s="40">
        <v>990.38333333333344</v>
      </c>
      <c r="J22" s="40">
        <v>997.9666666666667</v>
      </c>
      <c r="K22" s="31">
        <v>982.8</v>
      </c>
      <c r="L22" s="31">
        <v>967.45</v>
      </c>
      <c r="M22" s="31">
        <v>45.627220000000001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745.6</v>
      </c>
      <c r="D23" s="40">
        <v>748.19999999999993</v>
      </c>
      <c r="E23" s="40">
        <v>738.39999999999986</v>
      </c>
      <c r="F23" s="40">
        <v>731.19999999999993</v>
      </c>
      <c r="G23" s="40">
        <v>721.39999999999986</v>
      </c>
      <c r="H23" s="40">
        <v>755.39999999999986</v>
      </c>
      <c r="I23" s="40">
        <v>765.19999999999982</v>
      </c>
      <c r="J23" s="40">
        <v>772.39999999999986</v>
      </c>
      <c r="K23" s="31">
        <v>758</v>
      </c>
      <c r="L23" s="31">
        <v>741</v>
      </c>
      <c r="M23" s="31">
        <v>100.61086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655.15</v>
      </c>
      <c r="D24" s="40">
        <v>658.06666666666672</v>
      </c>
      <c r="E24" s="40">
        <v>650.13333333333344</v>
      </c>
      <c r="F24" s="40">
        <v>645.11666666666667</v>
      </c>
      <c r="G24" s="40">
        <v>637.18333333333339</v>
      </c>
      <c r="H24" s="40">
        <v>663.08333333333348</v>
      </c>
      <c r="I24" s="40">
        <v>671.01666666666665</v>
      </c>
      <c r="J24" s="40">
        <v>676.03333333333353</v>
      </c>
      <c r="K24" s="31">
        <v>666</v>
      </c>
      <c r="L24" s="31">
        <v>653.04999999999995</v>
      </c>
      <c r="M24" s="31">
        <v>7.1253900000000003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804.4</v>
      </c>
      <c r="D25" s="40">
        <v>808.2166666666667</v>
      </c>
      <c r="E25" s="40">
        <v>799.18333333333339</v>
      </c>
      <c r="F25" s="40">
        <v>793.9666666666667</v>
      </c>
      <c r="G25" s="40">
        <v>784.93333333333339</v>
      </c>
      <c r="H25" s="40">
        <v>813.43333333333339</v>
      </c>
      <c r="I25" s="40">
        <v>822.4666666666667</v>
      </c>
      <c r="J25" s="40">
        <v>827.68333333333339</v>
      </c>
      <c r="K25" s="31">
        <v>817.25</v>
      </c>
      <c r="L25" s="31">
        <v>803</v>
      </c>
      <c r="M25" s="31">
        <v>6.5685200000000004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418.15</v>
      </c>
      <c r="D26" s="40">
        <v>416.29999999999995</v>
      </c>
      <c r="E26" s="40">
        <v>410.14999999999992</v>
      </c>
      <c r="F26" s="40">
        <v>402.15</v>
      </c>
      <c r="G26" s="40">
        <v>395.99999999999994</v>
      </c>
      <c r="H26" s="40">
        <v>424.2999999999999</v>
      </c>
      <c r="I26" s="40">
        <v>430.45</v>
      </c>
      <c r="J26" s="40">
        <v>438.44999999999987</v>
      </c>
      <c r="K26" s="31">
        <v>422.45</v>
      </c>
      <c r="L26" s="31">
        <v>408.3</v>
      </c>
      <c r="M26" s="31">
        <v>15.587960000000001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171.65</v>
      </c>
      <c r="D27" s="40">
        <v>174.38333333333333</v>
      </c>
      <c r="E27" s="40">
        <v>168.26666666666665</v>
      </c>
      <c r="F27" s="40">
        <v>164.88333333333333</v>
      </c>
      <c r="G27" s="40">
        <v>158.76666666666665</v>
      </c>
      <c r="H27" s="40">
        <v>177.76666666666665</v>
      </c>
      <c r="I27" s="40">
        <v>183.88333333333333</v>
      </c>
      <c r="J27" s="40">
        <v>187.26666666666665</v>
      </c>
      <c r="K27" s="31">
        <v>180.5</v>
      </c>
      <c r="L27" s="31">
        <v>171</v>
      </c>
      <c r="M27" s="31">
        <v>47.134860000000003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209.25</v>
      </c>
      <c r="D28" s="40">
        <v>211.4</v>
      </c>
      <c r="E28" s="40">
        <v>205.95000000000002</v>
      </c>
      <c r="F28" s="40">
        <v>202.65</v>
      </c>
      <c r="G28" s="40">
        <v>197.20000000000002</v>
      </c>
      <c r="H28" s="40">
        <v>214.70000000000002</v>
      </c>
      <c r="I28" s="40">
        <v>220.15</v>
      </c>
      <c r="J28" s="40">
        <v>223.45000000000002</v>
      </c>
      <c r="K28" s="31">
        <v>216.85</v>
      </c>
      <c r="L28" s="31">
        <v>208.1</v>
      </c>
      <c r="M28" s="31">
        <v>57.70646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3349.4</v>
      </c>
      <c r="D29" s="40">
        <v>3361.15</v>
      </c>
      <c r="E29" s="40">
        <v>3318.3</v>
      </c>
      <c r="F29" s="40">
        <v>3287.2000000000003</v>
      </c>
      <c r="G29" s="40">
        <v>3244.3500000000004</v>
      </c>
      <c r="H29" s="40">
        <v>3392.25</v>
      </c>
      <c r="I29" s="40">
        <v>3435.0999999999995</v>
      </c>
      <c r="J29" s="40">
        <v>3466.2</v>
      </c>
      <c r="K29" s="31">
        <v>3404</v>
      </c>
      <c r="L29" s="31">
        <v>3330.05</v>
      </c>
      <c r="M29" s="31">
        <v>2.5603600000000002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444.85</v>
      </c>
      <c r="D30" s="40">
        <v>446.51666666666665</v>
      </c>
      <c r="E30" s="40">
        <v>440.08333333333331</v>
      </c>
      <c r="F30" s="40">
        <v>435.31666666666666</v>
      </c>
      <c r="G30" s="40">
        <v>428.88333333333333</v>
      </c>
      <c r="H30" s="40">
        <v>451.2833333333333</v>
      </c>
      <c r="I30" s="40">
        <v>457.7166666666667</v>
      </c>
      <c r="J30" s="40">
        <v>462.48333333333329</v>
      </c>
      <c r="K30" s="31">
        <v>452.95</v>
      </c>
      <c r="L30" s="31">
        <v>441.75</v>
      </c>
      <c r="M30" s="31">
        <v>23.181979999999999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5066</v>
      </c>
      <c r="D31" s="40">
        <v>5092</v>
      </c>
      <c r="E31" s="40">
        <v>5029</v>
      </c>
      <c r="F31" s="40">
        <v>4992</v>
      </c>
      <c r="G31" s="40">
        <v>4929</v>
      </c>
      <c r="H31" s="40">
        <v>5129</v>
      </c>
      <c r="I31" s="40">
        <v>5192</v>
      </c>
      <c r="J31" s="40">
        <v>5229</v>
      </c>
      <c r="K31" s="31">
        <v>5155</v>
      </c>
      <c r="L31" s="31">
        <v>5055</v>
      </c>
      <c r="M31" s="31">
        <v>3.298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164</v>
      </c>
      <c r="D32" s="40">
        <v>164.46666666666667</v>
      </c>
      <c r="E32" s="40">
        <v>162.73333333333335</v>
      </c>
      <c r="F32" s="40">
        <v>161.46666666666667</v>
      </c>
      <c r="G32" s="40">
        <v>159.73333333333335</v>
      </c>
      <c r="H32" s="40">
        <v>165.73333333333335</v>
      </c>
      <c r="I32" s="40">
        <v>167.46666666666664</v>
      </c>
      <c r="J32" s="40">
        <v>168.73333333333335</v>
      </c>
      <c r="K32" s="31">
        <v>166.2</v>
      </c>
      <c r="L32" s="31">
        <v>163.19999999999999</v>
      </c>
      <c r="M32" s="31">
        <v>98.553749999999994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3248.05</v>
      </c>
      <c r="D33" s="40">
        <v>3272.4499999999994</v>
      </c>
      <c r="E33" s="40">
        <v>3218.0499999999988</v>
      </c>
      <c r="F33" s="40">
        <v>3188.0499999999993</v>
      </c>
      <c r="G33" s="40">
        <v>3133.6499999999987</v>
      </c>
      <c r="H33" s="40">
        <v>3302.4499999999989</v>
      </c>
      <c r="I33" s="40">
        <v>3356.8499999999995</v>
      </c>
      <c r="J33" s="40">
        <v>3386.849999999999</v>
      </c>
      <c r="K33" s="31">
        <v>3326.85</v>
      </c>
      <c r="L33" s="31">
        <v>3242.45</v>
      </c>
      <c r="M33" s="31">
        <v>8.7164000000000001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1951.7</v>
      </c>
      <c r="D34" s="40">
        <v>1964.5</v>
      </c>
      <c r="E34" s="40">
        <v>1934.05</v>
      </c>
      <c r="F34" s="40">
        <v>1916.3999999999999</v>
      </c>
      <c r="G34" s="40">
        <v>1885.9499999999998</v>
      </c>
      <c r="H34" s="40">
        <v>1982.15</v>
      </c>
      <c r="I34" s="40">
        <v>2012.6</v>
      </c>
      <c r="J34" s="40">
        <v>2030.2500000000002</v>
      </c>
      <c r="K34" s="31">
        <v>1994.95</v>
      </c>
      <c r="L34" s="31">
        <v>1946.85</v>
      </c>
      <c r="M34" s="31">
        <v>2.64561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671.65</v>
      </c>
      <c r="D35" s="40">
        <v>675.4</v>
      </c>
      <c r="E35" s="40">
        <v>665.3</v>
      </c>
      <c r="F35" s="40">
        <v>658.94999999999993</v>
      </c>
      <c r="G35" s="40">
        <v>648.84999999999991</v>
      </c>
      <c r="H35" s="40">
        <v>681.75</v>
      </c>
      <c r="I35" s="40">
        <v>691.85000000000014</v>
      </c>
      <c r="J35" s="40">
        <v>698.2</v>
      </c>
      <c r="K35" s="31">
        <v>685.5</v>
      </c>
      <c r="L35" s="31">
        <v>669.05</v>
      </c>
      <c r="M35" s="31">
        <v>12.59872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3812.15</v>
      </c>
      <c r="D36" s="40">
        <v>3850.7166666666667</v>
      </c>
      <c r="E36" s="40">
        <v>3761.4333333333334</v>
      </c>
      <c r="F36" s="40">
        <v>3710.7166666666667</v>
      </c>
      <c r="G36" s="40">
        <v>3621.4333333333334</v>
      </c>
      <c r="H36" s="40">
        <v>3901.4333333333334</v>
      </c>
      <c r="I36" s="40">
        <v>3990.7166666666672</v>
      </c>
      <c r="J36" s="40">
        <v>4041.4333333333334</v>
      </c>
      <c r="K36" s="31">
        <v>3940</v>
      </c>
      <c r="L36" s="31">
        <v>3800</v>
      </c>
      <c r="M36" s="31">
        <v>3.1163099999999999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966.6</v>
      </c>
      <c r="D37" s="40">
        <v>966.25</v>
      </c>
      <c r="E37" s="40">
        <v>959.05</v>
      </c>
      <c r="F37" s="40">
        <v>951.5</v>
      </c>
      <c r="G37" s="40">
        <v>944.3</v>
      </c>
      <c r="H37" s="40">
        <v>973.8</v>
      </c>
      <c r="I37" s="40">
        <v>981</v>
      </c>
      <c r="J37" s="40">
        <v>988.55</v>
      </c>
      <c r="K37" s="31">
        <v>973.45</v>
      </c>
      <c r="L37" s="31">
        <v>958.7</v>
      </c>
      <c r="M37" s="31">
        <v>101.35883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4612.1000000000004</v>
      </c>
      <c r="D38" s="40">
        <v>4627.5666666666666</v>
      </c>
      <c r="E38" s="40">
        <v>4586.1333333333332</v>
      </c>
      <c r="F38" s="40">
        <v>4560.166666666667</v>
      </c>
      <c r="G38" s="40">
        <v>4518.7333333333336</v>
      </c>
      <c r="H38" s="40">
        <v>4653.5333333333328</v>
      </c>
      <c r="I38" s="40">
        <v>4694.9666666666653</v>
      </c>
      <c r="J38" s="40">
        <v>4720.9333333333325</v>
      </c>
      <c r="K38" s="31">
        <v>4669</v>
      </c>
      <c r="L38" s="31">
        <v>4601.6000000000004</v>
      </c>
      <c r="M38" s="31">
        <v>1.8010200000000001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7030</v>
      </c>
      <c r="D39" s="40">
        <v>7084.7166666666672</v>
      </c>
      <c r="E39" s="40">
        <v>6965.2833333333347</v>
      </c>
      <c r="F39" s="40">
        <v>6900.5666666666675</v>
      </c>
      <c r="G39" s="40">
        <v>6781.133333333335</v>
      </c>
      <c r="H39" s="40">
        <v>7149.4333333333343</v>
      </c>
      <c r="I39" s="40">
        <v>7268.8666666666668</v>
      </c>
      <c r="J39" s="40">
        <v>7333.5833333333339</v>
      </c>
      <c r="K39" s="31">
        <v>7204.15</v>
      </c>
      <c r="L39" s="31">
        <v>7020</v>
      </c>
      <c r="M39" s="31">
        <v>8.2719400000000007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1507.65</v>
      </c>
      <c r="D40" s="40">
        <v>1513.2333333333336</v>
      </c>
      <c r="E40" s="40">
        <v>1499.2666666666671</v>
      </c>
      <c r="F40" s="40">
        <v>1490.8833333333334</v>
      </c>
      <c r="G40" s="40">
        <v>1476.916666666667</v>
      </c>
      <c r="H40" s="40">
        <v>1521.6166666666672</v>
      </c>
      <c r="I40" s="40">
        <v>1535.5833333333335</v>
      </c>
      <c r="J40" s="40">
        <v>1543.9666666666674</v>
      </c>
      <c r="K40" s="31">
        <v>1527.2</v>
      </c>
      <c r="L40" s="31">
        <v>1504.85</v>
      </c>
      <c r="M40" s="31">
        <v>9.6652199999999997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6884.7</v>
      </c>
      <c r="D41" s="40">
        <v>6921.9000000000005</v>
      </c>
      <c r="E41" s="40">
        <v>6814.8000000000011</v>
      </c>
      <c r="F41" s="40">
        <v>6744.9000000000005</v>
      </c>
      <c r="G41" s="40">
        <v>6637.8000000000011</v>
      </c>
      <c r="H41" s="40">
        <v>6991.8000000000011</v>
      </c>
      <c r="I41" s="40">
        <v>7098.9000000000015</v>
      </c>
      <c r="J41" s="40">
        <v>7168.8000000000011</v>
      </c>
      <c r="K41" s="31">
        <v>7029</v>
      </c>
      <c r="L41" s="31">
        <v>6852</v>
      </c>
      <c r="M41" s="31">
        <v>7.2349999999999998E-2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2462.9</v>
      </c>
      <c r="D42" s="40">
        <v>2461.9333333333334</v>
      </c>
      <c r="E42" s="40">
        <v>2434.4666666666667</v>
      </c>
      <c r="F42" s="40">
        <v>2406.0333333333333</v>
      </c>
      <c r="G42" s="40">
        <v>2378.5666666666666</v>
      </c>
      <c r="H42" s="40">
        <v>2490.3666666666668</v>
      </c>
      <c r="I42" s="40">
        <v>2517.8333333333339</v>
      </c>
      <c r="J42" s="40">
        <v>2546.2666666666669</v>
      </c>
      <c r="K42" s="31">
        <v>2489.4</v>
      </c>
      <c r="L42" s="31">
        <v>2433.5</v>
      </c>
      <c r="M42" s="31">
        <v>2.88293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238.6</v>
      </c>
      <c r="D43" s="40">
        <v>239.4666666666667</v>
      </c>
      <c r="E43" s="40">
        <v>236.43333333333339</v>
      </c>
      <c r="F43" s="40">
        <v>234.26666666666671</v>
      </c>
      <c r="G43" s="40">
        <v>231.23333333333341</v>
      </c>
      <c r="H43" s="40">
        <v>241.63333333333338</v>
      </c>
      <c r="I43" s="40">
        <v>244.66666666666669</v>
      </c>
      <c r="J43" s="40">
        <v>246.83333333333337</v>
      </c>
      <c r="K43" s="31">
        <v>242.5</v>
      </c>
      <c r="L43" s="31">
        <v>237.3</v>
      </c>
      <c r="M43" s="31">
        <v>80.342460000000003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193.3</v>
      </c>
      <c r="D44" s="40">
        <v>194.70000000000002</v>
      </c>
      <c r="E44" s="40">
        <v>190.85000000000002</v>
      </c>
      <c r="F44" s="40">
        <v>188.4</v>
      </c>
      <c r="G44" s="40">
        <v>184.55</v>
      </c>
      <c r="H44" s="40">
        <v>197.15000000000003</v>
      </c>
      <c r="I44" s="40">
        <v>201</v>
      </c>
      <c r="J44" s="40">
        <v>203.45000000000005</v>
      </c>
      <c r="K44" s="31">
        <v>198.55</v>
      </c>
      <c r="L44" s="31">
        <v>192.25</v>
      </c>
      <c r="M44" s="31">
        <v>196.89241999999999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72.849999999999994</v>
      </c>
      <c r="D45" s="40">
        <v>73.13333333333334</v>
      </c>
      <c r="E45" s="40">
        <v>72.316666666666677</v>
      </c>
      <c r="F45" s="40">
        <v>71.783333333333331</v>
      </c>
      <c r="G45" s="40">
        <v>70.966666666666669</v>
      </c>
      <c r="H45" s="40">
        <v>73.666666666666686</v>
      </c>
      <c r="I45" s="40">
        <v>74.483333333333348</v>
      </c>
      <c r="J45" s="40">
        <v>75.016666666666694</v>
      </c>
      <c r="K45" s="31">
        <v>73.95</v>
      </c>
      <c r="L45" s="31">
        <v>72.599999999999994</v>
      </c>
      <c r="M45" s="31">
        <v>39.23509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1636.5</v>
      </c>
      <c r="D46" s="40">
        <v>1640.8500000000001</v>
      </c>
      <c r="E46" s="40">
        <v>1626.7000000000003</v>
      </c>
      <c r="F46" s="40">
        <v>1616.9</v>
      </c>
      <c r="G46" s="40">
        <v>1602.7500000000002</v>
      </c>
      <c r="H46" s="40">
        <v>1650.6500000000003</v>
      </c>
      <c r="I46" s="40">
        <v>1664.8000000000004</v>
      </c>
      <c r="J46" s="40">
        <v>1674.6000000000004</v>
      </c>
      <c r="K46" s="31">
        <v>1655</v>
      </c>
      <c r="L46" s="31">
        <v>1631.05</v>
      </c>
      <c r="M46" s="31">
        <v>4.8661599999999998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670.05</v>
      </c>
      <c r="D47" s="40">
        <v>675.85</v>
      </c>
      <c r="E47" s="40">
        <v>662.7</v>
      </c>
      <c r="F47" s="40">
        <v>655.35</v>
      </c>
      <c r="G47" s="40">
        <v>642.20000000000005</v>
      </c>
      <c r="H47" s="40">
        <v>683.2</v>
      </c>
      <c r="I47" s="40">
        <v>696.34999999999991</v>
      </c>
      <c r="J47" s="40">
        <v>703.7</v>
      </c>
      <c r="K47" s="31">
        <v>689</v>
      </c>
      <c r="L47" s="31">
        <v>668.5</v>
      </c>
      <c r="M47" s="31">
        <v>4.99139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123.45</v>
      </c>
      <c r="D48" s="40">
        <v>124.53333333333335</v>
      </c>
      <c r="E48" s="40">
        <v>121.7166666666667</v>
      </c>
      <c r="F48" s="40">
        <v>119.98333333333335</v>
      </c>
      <c r="G48" s="40">
        <v>117.1666666666667</v>
      </c>
      <c r="H48" s="40">
        <v>126.26666666666669</v>
      </c>
      <c r="I48" s="40">
        <v>129.08333333333331</v>
      </c>
      <c r="J48" s="40">
        <v>130.81666666666669</v>
      </c>
      <c r="K48" s="31">
        <v>127.35</v>
      </c>
      <c r="L48" s="31">
        <v>122.8</v>
      </c>
      <c r="M48" s="31">
        <v>250.32998000000001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814.95</v>
      </c>
      <c r="D49" s="40">
        <v>817.96666666666658</v>
      </c>
      <c r="E49" s="40">
        <v>808.28333333333319</v>
      </c>
      <c r="F49" s="40">
        <v>801.61666666666656</v>
      </c>
      <c r="G49" s="40">
        <v>791.93333333333317</v>
      </c>
      <c r="H49" s="40">
        <v>824.63333333333321</v>
      </c>
      <c r="I49" s="40">
        <v>834.31666666666661</v>
      </c>
      <c r="J49" s="40">
        <v>840.98333333333323</v>
      </c>
      <c r="K49" s="31">
        <v>827.65</v>
      </c>
      <c r="L49" s="31">
        <v>811.3</v>
      </c>
      <c r="M49" s="31">
        <v>7.9479600000000001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85.75</v>
      </c>
      <c r="D50" s="40">
        <v>86.016666666666652</v>
      </c>
      <c r="E50" s="40">
        <v>84.8333333333333</v>
      </c>
      <c r="F50" s="40">
        <v>83.916666666666643</v>
      </c>
      <c r="G50" s="40">
        <v>82.733333333333292</v>
      </c>
      <c r="H50" s="40">
        <v>86.933333333333309</v>
      </c>
      <c r="I50" s="40">
        <v>88.116666666666646</v>
      </c>
      <c r="J50" s="40">
        <v>89.033333333333317</v>
      </c>
      <c r="K50" s="31">
        <v>87.2</v>
      </c>
      <c r="L50" s="31">
        <v>85.1</v>
      </c>
      <c r="M50" s="31">
        <v>140.17752999999999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373.4</v>
      </c>
      <c r="D51" s="40">
        <v>374.41666666666669</v>
      </c>
      <c r="E51" s="40">
        <v>370.13333333333338</v>
      </c>
      <c r="F51" s="40">
        <v>366.86666666666667</v>
      </c>
      <c r="G51" s="40">
        <v>362.58333333333337</v>
      </c>
      <c r="H51" s="40">
        <v>377.68333333333339</v>
      </c>
      <c r="I51" s="40">
        <v>381.9666666666667</v>
      </c>
      <c r="J51" s="40">
        <v>385.23333333333341</v>
      </c>
      <c r="K51" s="31">
        <v>378.7</v>
      </c>
      <c r="L51" s="31">
        <v>371.15</v>
      </c>
      <c r="M51" s="31">
        <v>20.120640000000002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842.8</v>
      </c>
      <c r="D52" s="40">
        <v>840.33333333333337</v>
      </c>
      <c r="E52" s="40">
        <v>837.16666666666674</v>
      </c>
      <c r="F52" s="40">
        <v>831.53333333333342</v>
      </c>
      <c r="G52" s="40">
        <v>828.36666666666679</v>
      </c>
      <c r="H52" s="40">
        <v>845.9666666666667</v>
      </c>
      <c r="I52" s="40">
        <v>849.13333333333344</v>
      </c>
      <c r="J52" s="40">
        <v>854.76666666666665</v>
      </c>
      <c r="K52" s="31">
        <v>843.5</v>
      </c>
      <c r="L52" s="31">
        <v>834.7</v>
      </c>
      <c r="M52" s="31">
        <v>43.800460000000001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238.95</v>
      </c>
      <c r="D53" s="40">
        <v>241.11666666666667</v>
      </c>
      <c r="E53" s="40">
        <v>236.33333333333334</v>
      </c>
      <c r="F53" s="40">
        <v>233.71666666666667</v>
      </c>
      <c r="G53" s="40">
        <v>228.93333333333334</v>
      </c>
      <c r="H53" s="40">
        <v>243.73333333333335</v>
      </c>
      <c r="I53" s="40">
        <v>248.51666666666665</v>
      </c>
      <c r="J53" s="40">
        <v>251.13333333333335</v>
      </c>
      <c r="K53" s="31">
        <v>245.9</v>
      </c>
      <c r="L53" s="31">
        <v>238.5</v>
      </c>
      <c r="M53" s="31">
        <v>22.704799999999999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18879.3</v>
      </c>
      <c r="D54" s="40">
        <v>18987.066666666666</v>
      </c>
      <c r="E54" s="40">
        <v>18644.283333333333</v>
      </c>
      <c r="F54" s="40">
        <v>18409.266666666666</v>
      </c>
      <c r="G54" s="40">
        <v>18066.483333333334</v>
      </c>
      <c r="H54" s="40">
        <v>19222.083333333332</v>
      </c>
      <c r="I54" s="40">
        <v>19564.866666666665</v>
      </c>
      <c r="J54" s="40">
        <v>19799.883333333331</v>
      </c>
      <c r="K54" s="31">
        <v>19329.849999999999</v>
      </c>
      <c r="L54" s="31">
        <v>18752.05</v>
      </c>
      <c r="M54" s="31">
        <v>0.18492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4987.05</v>
      </c>
      <c r="D55" s="40">
        <v>5011.3166666666666</v>
      </c>
      <c r="E55" s="40">
        <v>4950.7333333333336</v>
      </c>
      <c r="F55" s="40">
        <v>4914.416666666667</v>
      </c>
      <c r="G55" s="40">
        <v>4853.8333333333339</v>
      </c>
      <c r="H55" s="40">
        <v>5047.6333333333332</v>
      </c>
      <c r="I55" s="40">
        <v>5108.2166666666672</v>
      </c>
      <c r="J55" s="40">
        <v>5144.5333333333328</v>
      </c>
      <c r="K55" s="31">
        <v>5071.8999999999996</v>
      </c>
      <c r="L55" s="31">
        <v>4975</v>
      </c>
      <c r="M55" s="31">
        <v>1.4519599999999999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300.89999999999998</v>
      </c>
      <c r="D56" s="40">
        <v>302.36666666666662</v>
      </c>
      <c r="E56" s="40">
        <v>297.73333333333323</v>
      </c>
      <c r="F56" s="40">
        <v>294.56666666666661</v>
      </c>
      <c r="G56" s="40">
        <v>289.93333333333322</v>
      </c>
      <c r="H56" s="40">
        <v>305.53333333333325</v>
      </c>
      <c r="I56" s="40">
        <v>310.16666666666657</v>
      </c>
      <c r="J56" s="40">
        <v>313.33333333333326</v>
      </c>
      <c r="K56" s="31">
        <v>307</v>
      </c>
      <c r="L56" s="31">
        <v>299.2</v>
      </c>
      <c r="M56" s="31">
        <v>41.844299999999997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1100.2</v>
      </c>
      <c r="D57" s="40">
        <v>1110.0666666666666</v>
      </c>
      <c r="E57" s="40">
        <v>1085.1333333333332</v>
      </c>
      <c r="F57" s="40">
        <v>1070.0666666666666</v>
      </c>
      <c r="G57" s="40">
        <v>1045.1333333333332</v>
      </c>
      <c r="H57" s="40">
        <v>1125.1333333333332</v>
      </c>
      <c r="I57" s="40">
        <v>1150.0666666666666</v>
      </c>
      <c r="J57" s="40">
        <v>1165.1333333333332</v>
      </c>
      <c r="K57" s="31">
        <v>1135</v>
      </c>
      <c r="L57" s="31">
        <v>1095</v>
      </c>
      <c r="M57" s="31">
        <v>8.2425099999999993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998.3</v>
      </c>
      <c r="D58" s="40">
        <v>998.4666666666667</v>
      </c>
      <c r="E58" s="40">
        <v>989.93333333333339</v>
      </c>
      <c r="F58" s="40">
        <v>981.56666666666672</v>
      </c>
      <c r="G58" s="40">
        <v>973.03333333333342</v>
      </c>
      <c r="H58" s="40">
        <v>1006.8333333333334</v>
      </c>
      <c r="I58" s="40">
        <v>1015.3666666666667</v>
      </c>
      <c r="J58" s="40">
        <v>1023.7333333333333</v>
      </c>
      <c r="K58" s="31">
        <v>1007</v>
      </c>
      <c r="L58" s="31">
        <v>990.1</v>
      </c>
      <c r="M58" s="31">
        <v>28.526689999999999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1362.85</v>
      </c>
      <c r="D59" s="40">
        <v>1361.3166666666666</v>
      </c>
      <c r="E59" s="40">
        <v>1347.6333333333332</v>
      </c>
      <c r="F59" s="40">
        <v>1332.4166666666665</v>
      </c>
      <c r="G59" s="40">
        <v>1318.7333333333331</v>
      </c>
      <c r="H59" s="40">
        <v>1376.5333333333333</v>
      </c>
      <c r="I59" s="40">
        <v>1390.2166666666667</v>
      </c>
      <c r="J59" s="40">
        <v>1405.4333333333334</v>
      </c>
      <c r="K59" s="31">
        <v>1375</v>
      </c>
      <c r="L59" s="31">
        <v>1346.1</v>
      </c>
      <c r="M59" s="31">
        <v>1.2342900000000001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226.95</v>
      </c>
      <c r="D60" s="40">
        <v>227.71666666666667</v>
      </c>
      <c r="E60" s="40">
        <v>225.83333333333334</v>
      </c>
      <c r="F60" s="40">
        <v>224.71666666666667</v>
      </c>
      <c r="G60" s="40">
        <v>222.83333333333334</v>
      </c>
      <c r="H60" s="40">
        <v>228.83333333333334</v>
      </c>
      <c r="I60" s="40">
        <v>230.71666666666667</v>
      </c>
      <c r="J60" s="40">
        <v>231.83333333333334</v>
      </c>
      <c r="K60" s="31">
        <v>229.6</v>
      </c>
      <c r="L60" s="31">
        <v>226.6</v>
      </c>
      <c r="M60" s="31">
        <v>65.669889999999995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4534.7</v>
      </c>
      <c r="D61" s="40">
        <v>4533.5666666666666</v>
      </c>
      <c r="E61" s="40">
        <v>4481.1333333333332</v>
      </c>
      <c r="F61" s="40">
        <v>4427.5666666666666</v>
      </c>
      <c r="G61" s="40">
        <v>4375.1333333333332</v>
      </c>
      <c r="H61" s="40">
        <v>4587.1333333333332</v>
      </c>
      <c r="I61" s="40">
        <v>4639.5666666666657</v>
      </c>
      <c r="J61" s="40">
        <v>4693.1333333333332</v>
      </c>
      <c r="K61" s="31">
        <v>4586</v>
      </c>
      <c r="L61" s="31">
        <v>4480</v>
      </c>
      <c r="M61" s="31">
        <v>2.79644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1637.15</v>
      </c>
      <c r="D62" s="40">
        <v>1637.7666666666667</v>
      </c>
      <c r="E62" s="40">
        <v>1625.6333333333332</v>
      </c>
      <c r="F62" s="40">
        <v>1614.1166666666666</v>
      </c>
      <c r="G62" s="40">
        <v>1601.9833333333331</v>
      </c>
      <c r="H62" s="40">
        <v>1649.2833333333333</v>
      </c>
      <c r="I62" s="40">
        <v>1661.416666666667</v>
      </c>
      <c r="J62" s="40">
        <v>1672.9333333333334</v>
      </c>
      <c r="K62" s="31">
        <v>1649.9</v>
      </c>
      <c r="L62" s="31">
        <v>1626.25</v>
      </c>
      <c r="M62" s="31">
        <v>1.4505999999999999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642.45000000000005</v>
      </c>
      <c r="D63" s="40">
        <v>645.48333333333335</v>
      </c>
      <c r="E63" s="40">
        <v>636.9666666666667</v>
      </c>
      <c r="F63" s="40">
        <v>631.48333333333335</v>
      </c>
      <c r="G63" s="40">
        <v>622.9666666666667</v>
      </c>
      <c r="H63" s="40">
        <v>650.9666666666667</v>
      </c>
      <c r="I63" s="40">
        <v>659.48333333333335</v>
      </c>
      <c r="J63" s="40">
        <v>664.9666666666667</v>
      </c>
      <c r="K63" s="31">
        <v>654</v>
      </c>
      <c r="L63" s="31">
        <v>640</v>
      </c>
      <c r="M63" s="31">
        <v>10.73821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950.35</v>
      </c>
      <c r="D64" s="40">
        <v>955.06666666666661</v>
      </c>
      <c r="E64" s="40">
        <v>941.28333333333319</v>
      </c>
      <c r="F64" s="40">
        <v>932.21666666666658</v>
      </c>
      <c r="G64" s="40">
        <v>918.43333333333317</v>
      </c>
      <c r="H64" s="40">
        <v>964.13333333333321</v>
      </c>
      <c r="I64" s="40">
        <v>977.91666666666652</v>
      </c>
      <c r="J64" s="40">
        <v>986.98333333333323</v>
      </c>
      <c r="K64" s="31">
        <v>968.85</v>
      </c>
      <c r="L64" s="31">
        <v>946</v>
      </c>
      <c r="M64" s="31">
        <v>22.257079999999998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286.3</v>
      </c>
      <c r="D65" s="40">
        <v>288.88333333333333</v>
      </c>
      <c r="E65" s="40">
        <v>283.01666666666665</v>
      </c>
      <c r="F65" s="40">
        <v>279.73333333333335</v>
      </c>
      <c r="G65" s="40">
        <v>273.86666666666667</v>
      </c>
      <c r="H65" s="40">
        <v>292.16666666666663</v>
      </c>
      <c r="I65" s="40">
        <v>298.0333333333333</v>
      </c>
      <c r="J65" s="40">
        <v>301.31666666666661</v>
      </c>
      <c r="K65" s="31">
        <v>294.75</v>
      </c>
      <c r="L65" s="31">
        <v>285.60000000000002</v>
      </c>
      <c r="M65" s="31">
        <v>13.58028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1844.4</v>
      </c>
      <c r="D66" s="40">
        <v>1843.5</v>
      </c>
      <c r="E66" s="40">
        <v>1825</v>
      </c>
      <c r="F66" s="40">
        <v>1805.6</v>
      </c>
      <c r="G66" s="40">
        <v>1787.1</v>
      </c>
      <c r="H66" s="40">
        <v>1862.9</v>
      </c>
      <c r="I66" s="40">
        <v>1881.4</v>
      </c>
      <c r="J66" s="40">
        <v>1900.8000000000002</v>
      </c>
      <c r="K66" s="31">
        <v>1862</v>
      </c>
      <c r="L66" s="31">
        <v>1824.1</v>
      </c>
      <c r="M66" s="31">
        <v>2.8369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481.25</v>
      </c>
      <c r="D67" s="40">
        <v>481.5333333333333</v>
      </c>
      <c r="E67" s="40">
        <v>478.26666666666659</v>
      </c>
      <c r="F67" s="40">
        <v>475.2833333333333</v>
      </c>
      <c r="G67" s="40">
        <v>472.01666666666659</v>
      </c>
      <c r="H67" s="40">
        <v>484.51666666666659</v>
      </c>
      <c r="I67" s="40">
        <v>487.78333333333325</v>
      </c>
      <c r="J67" s="40">
        <v>490.76666666666659</v>
      </c>
      <c r="K67" s="31">
        <v>484.8</v>
      </c>
      <c r="L67" s="31">
        <v>478.55</v>
      </c>
      <c r="M67" s="31">
        <v>32.560650000000003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562.65</v>
      </c>
      <c r="D68" s="40">
        <v>563.91666666666663</v>
      </c>
      <c r="E68" s="40">
        <v>558.7833333333333</v>
      </c>
      <c r="F68" s="40">
        <v>554.91666666666663</v>
      </c>
      <c r="G68" s="40">
        <v>549.7833333333333</v>
      </c>
      <c r="H68" s="40">
        <v>567.7833333333333</v>
      </c>
      <c r="I68" s="40">
        <v>572.91666666666674</v>
      </c>
      <c r="J68" s="40">
        <v>576.7833333333333</v>
      </c>
      <c r="K68" s="31">
        <v>569.04999999999995</v>
      </c>
      <c r="L68" s="31">
        <v>560.04999999999995</v>
      </c>
      <c r="M68" s="31">
        <v>18.15315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2200.4</v>
      </c>
      <c r="D69" s="40">
        <v>2217</v>
      </c>
      <c r="E69" s="40">
        <v>2166.25</v>
      </c>
      <c r="F69" s="40">
        <v>2132.1</v>
      </c>
      <c r="G69" s="40">
        <v>2081.35</v>
      </c>
      <c r="H69" s="40">
        <v>2251.15</v>
      </c>
      <c r="I69" s="40">
        <v>2301.9</v>
      </c>
      <c r="J69" s="40">
        <v>2336.0500000000002</v>
      </c>
      <c r="K69" s="31">
        <v>2267.75</v>
      </c>
      <c r="L69" s="31">
        <v>2182.85</v>
      </c>
      <c r="M69" s="31">
        <v>2.5513599999999999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2268</v>
      </c>
      <c r="D70" s="40">
        <v>2258.2166666666667</v>
      </c>
      <c r="E70" s="40">
        <v>2238.4333333333334</v>
      </c>
      <c r="F70" s="40">
        <v>2208.8666666666668</v>
      </c>
      <c r="G70" s="40">
        <v>2189.0833333333335</v>
      </c>
      <c r="H70" s="40">
        <v>2287.7833333333333</v>
      </c>
      <c r="I70" s="40">
        <v>2307.5666666666671</v>
      </c>
      <c r="J70" s="40">
        <v>2337.1333333333332</v>
      </c>
      <c r="K70" s="31">
        <v>2278</v>
      </c>
      <c r="L70" s="31">
        <v>2228.65</v>
      </c>
      <c r="M70" s="31">
        <v>6.5824299999999996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385.05</v>
      </c>
      <c r="D71" s="40">
        <v>393.76666666666665</v>
      </c>
      <c r="E71" s="40">
        <v>371.2833333333333</v>
      </c>
      <c r="F71" s="40">
        <v>357.51666666666665</v>
      </c>
      <c r="G71" s="40">
        <v>335.0333333333333</v>
      </c>
      <c r="H71" s="40">
        <v>407.5333333333333</v>
      </c>
      <c r="I71" s="40">
        <v>430.01666666666665</v>
      </c>
      <c r="J71" s="40">
        <v>443.7833333333333</v>
      </c>
      <c r="K71" s="31">
        <v>416.25</v>
      </c>
      <c r="L71" s="31">
        <v>380</v>
      </c>
      <c r="M71" s="31">
        <v>85.506190000000004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3543.85</v>
      </c>
      <c r="D72" s="40">
        <v>3534.9833333333336</v>
      </c>
      <c r="E72" s="40">
        <v>3509.9666666666672</v>
      </c>
      <c r="F72" s="40">
        <v>3476.0833333333335</v>
      </c>
      <c r="G72" s="40">
        <v>3451.0666666666671</v>
      </c>
      <c r="H72" s="40">
        <v>3568.8666666666672</v>
      </c>
      <c r="I72" s="40">
        <v>3593.8833333333337</v>
      </c>
      <c r="J72" s="40">
        <v>3627.7666666666673</v>
      </c>
      <c r="K72" s="31">
        <v>3560</v>
      </c>
      <c r="L72" s="31">
        <v>3501.1</v>
      </c>
      <c r="M72" s="31">
        <v>4.9616600000000002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4446.8999999999996</v>
      </c>
      <c r="D73" s="40">
        <v>4505.166666666667</v>
      </c>
      <c r="E73" s="40">
        <v>4381.7333333333336</v>
      </c>
      <c r="F73" s="40">
        <v>4316.5666666666666</v>
      </c>
      <c r="G73" s="40">
        <v>4193.1333333333332</v>
      </c>
      <c r="H73" s="40">
        <v>4570.3333333333339</v>
      </c>
      <c r="I73" s="40">
        <v>4693.7666666666664</v>
      </c>
      <c r="J73" s="40">
        <v>4758.9333333333343</v>
      </c>
      <c r="K73" s="31">
        <v>4628.6000000000004</v>
      </c>
      <c r="L73" s="31">
        <v>4440</v>
      </c>
      <c r="M73" s="31">
        <v>8.1038999999999994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2180.4499999999998</v>
      </c>
      <c r="D74" s="40">
        <v>2202.8666666666668</v>
      </c>
      <c r="E74" s="40">
        <v>2152.5833333333335</v>
      </c>
      <c r="F74" s="40">
        <v>2124.7166666666667</v>
      </c>
      <c r="G74" s="40">
        <v>2074.4333333333334</v>
      </c>
      <c r="H74" s="40">
        <v>2230.7333333333336</v>
      </c>
      <c r="I74" s="40">
        <v>2281.0166666666664</v>
      </c>
      <c r="J74" s="40">
        <v>2308.8833333333337</v>
      </c>
      <c r="K74" s="31">
        <v>2253.15</v>
      </c>
      <c r="L74" s="31">
        <v>2175</v>
      </c>
      <c r="M74" s="31">
        <v>3.1314000000000002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4899.45</v>
      </c>
      <c r="D75" s="40">
        <v>4905.4666666666662</v>
      </c>
      <c r="E75" s="40">
        <v>4883.9833333333327</v>
      </c>
      <c r="F75" s="40">
        <v>4868.5166666666664</v>
      </c>
      <c r="G75" s="40">
        <v>4847.0333333333328</v>
      </c>
      <c r="H75" s="40">
        <v>4920.9333333333325</v>
      </c>
      <c r="I75" s="40">
        <v>4942.4166666666661</v>
      </c>
      <c r="J75" s="40">
        <v>4957.8833333333323</v>
      </c>
      <c r="K75" s="31">
        <v>4926.95</v>
      </c>
      <c r="L75" s="31">
        <v>4890</v>
      </c>
      <c r="M75" s="31">
        <v>2.4857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3558.6</v>
      </c>
      <c r="D76" s="40">
        <v>3577.8666666666668</v>
      </c>
      <c r="E76" s="40">
        <v>3525.7333333333336</v>
      </c>
      <c r="F76" s="40">
        <v>3492.8666666666668</v>
      </c>
      <c r="G76" s="40">
        <v>3440.7333333333336</v>
      </c>
      <c r="H76" s="40">
        <v>3610.7333333333336</v>
      </c>
      <c r="I76" s="40">
        <v>3662.8666666666668</v>
      </c>
      <c r="J76" s="40">
        <v>3695.7333333333336</v>
      </c>
      <c r="K76" s="31">
        <v>3630</v>
      </c>
      <c r="L76" s="31">
        <v>3545</v>
      </c>
      <c r="M76" s="31">
        <v>5.5968099999999996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417.75</v>
      </c>
      <c r="D77" s="40">
        <v>419.15000000000003</v>
      </c>
      <c r="E77" s="40">
        <v>414.05000000000007</v>
      </c>
      <c r="F77" s="40">
        <v>410.35</v>
      </c>
      <c r="G77" s="40">
        <v>405.25000000000006</v>
      </c>
      <c r="H77" s="40">
        <v>422.85000000000008</v>
      </c>
      <c r="I77" s="40">
        <v>427.9500000000001</v>
      </c>
      <c r="J77" s="40">
        <v>431.65000000000009</v>
      </c>
      <c r="K77" s="31">
        <v>424.25</v>
      </c>
      <c r="L77" s="31">
        <v>415.45</v>
      </c>
      <c r="M77" s="31">
        <v>3.9935999999999998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2162.0500000000002</v>
      </c>
      <c r="D78" s="40">
        <v>2163.5499999999997</v>
      </c>
      <c r="E78" s="40">
        <v>2138.4999999999995</v>
      </c>
      <c r="F78" s="40">
        <v>2114.9499999999998</v>
      </c>
      <c r="G78" s="40">
        <v>2089.8999999999996</v>
      </c>
      <c r="H78" s="40">
        <v>2187.0999999999995</v>
      </c>
      <c r="I78" s="40">
        <v>2212.1499999999996</v>
      </c>
      <c r="J78" s="40">
        <v>2235.6999999999994</v>
      </c>
      <c r="K78" s="31">
        <v>2188.6</v>
      </c>
      <c r="L78" s="31">
        <v>2140</v>
      </c>
      <c r="M78" s="31">
        <v>2.7690700000000001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148.69999999999999</v>
      </c>
      <c r="D79" s="40">
        <v>149.66666666666666</v>
      </c>
      <c r="E79" s="40">
        <v>146.0333333333333</v>
      </c>
      <c r="F79" s="40">
        <v>143.36666666666665</v>
      </c>
      <c r="G79" s="40">
        <v>139.73333333333329</v>
      </c>
      <c r="H79" s="40">
        <v>152.33333333333331</v>
      </c>
      <c r="I79" s="40">
        <v>155.9666666666667</v>
      </c>
      <c r="J79" s="40">
        <v>158.63333333333333</v>
      </c>
      <c r="K79" s="31">
        <v>153.30000000000001</v>
      </c>
      <c r="L79" s="31">
        <v>147</v>
      </c>
      <c r="M79" s="31">
        <v>117.16972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123.8</v>
      </c>
      <c r="D80" s="40">
        <v>123.76666666666665</v>
      </c>
      <c r="E80" s="40">
        <v>123.1333333333333</v>
      </c>
      <c r="F80" s="40">
        <v>122.46666666666664</v>
      </c>
      <c r="G80" s="40">
        <v>121.83333333333329</v>
      </c>
      <c r="H80" s="40">
        <v>124.43333333333331</v>
      </c>
      <c r="I80" s="40">
        <v>125.06666666666666</v>
      </c>
      <c r="J80" s="40">
        <v>125.73333333333332</v>
      </c>
      <c r="K80" s="31">
        <v>124.4</v>
      </c>
      <c r="L80" s="31">
        <v>123.1</v>
      </c>
      <c r="M80" s="31">
        <v>75.226380000000006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309.2</v>
      </c>
      <c r="D81" s="40">
        <v>307.95</v>
      </c>
      <c r="E81" s="40">
        <v>304.89999999999998</v>
      </c>
      <c r="F81" s="40">
        <v>300.59999999999997</v>
      </c>
      <c r="G81" s="40">
        <v>297.54999999999995</v>
      </c>
      <c r="H81" s="40">
        <v>312.25</v>
      </c>
      <c r="I81" s="40">
        <v>315.30000000000007</v>
      </c>
      <c r="J81" s="40">
        <v>319.60000000000002</v>
      </c>
      <c r="K81" s="31">
        <v>311</v>
      </c>
      <c r="L81" s="31">
        <v>303.64999999999998</v>
      </c>
      <c r="M81" s="31">
        <v>27.528680000000001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104.45</v>
      </c>
      <c r="D82" s="40">
        <v>105.14999999999999</v>
      </c>
      <c r="E82" s="40">
        <v>103.29999999999998</v>
      </c>
      <c r="F82" s="40">
        <v>102.14999999999999</v>
      </c>
      <c r="G82" s="40">
        <v>100.29999999999998</v>
      </c>
      <c r="H82" s="40">
        <v>106.29999999999998</v>
      </c>
      <c r="I82" s="40">
        <v>108.14999999999998</v>
      </c>
      <c r="J82" s="40">
        <v>109.29999999999998</v>
      </c>
      <c r="K82" s="31">
        <v>107</v>
      </c>
      <c r="L82" s="31">
        <v>104</v>
      </c>
      <c r="M82" s="31">
        <v>162.44574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997.4</v>
      </c>
      <c r="D83" s="40">
        <v>999.25</v>
      </c>
      <c r="E83" s="40">
        <v>986.8</v>
      </c>
      <c r="F83" s="40">
        <v>976.19999999999993</v>
      </c>
      <c r="G83" s="40">
        <v>963.74999999999989</v>
      </c>
      <c r="H83" s="40">
        <v>1009.85</v>
      </c>
      <c r="I83" s="40">
        <v>1022.3000000000001</v>
      </c>
      <c r="J83" s="40">
        <v>1032.9000000000001</v>
      </c>
      <c r="K83" s="31">
        <v>1011.7</v>
      </c>
      <c r="L83" s="31">
        <v>988.65</v>
      </c>
      <c r="M83" s="31">
        <v>7.8200500000000002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1040.9000000000001</v>
      </c>
      <c r="D84" s="40">
        <v>1048.3500000000001</v>
      </c>
      <c r="E84" s="40">
        <v>1030.8000000000002</v>
      </c>
      <c r="F84" s="40">
        <v>1020.7</v>
      </c>
      <c r="G84" s="40">
        <v>1003.1500000000001</v>
      </c>
      <c r="H84" s="40">
        <v>1058.4500000000003</v>
      </c>
      <c r="I84" s="40">
        <v>1076</v>
      </c>
      <c r="J84" s="40">
        <v>1086.1000000000004</v>
      </c>
      <c r="K84" s="31">
        <v>1065.9000000000001</v>
      </c>
      <c r="L84" s="31">
        <v>1038.25</v>
      </c>
      <c r="M84" s="31">
        <v>5.7093600000000002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1497.8</v>
      </c>
      <c r="D85" s="40">
        <v>1509.3500000000001</v>
      </c>
      <c r="E85" s="40">
        <v>1480.4500000000003</v>
      </c>
      <c r="F85" s="40">
        <v>1463.1000000000001</v>
      </c>
      <c r="G85" s="40">
        <v>1434.2000000000003</v>
      </c>
      <c r="H85" s="40">
        <v>1526.7000000000003</v>
      </c>
      <c r="I85" s="40">
        <v>1555.6000000000004</v>
      </c>
      <c r="J85" s="40">
        <v>1572.9500000000003</v>
      </c>
      <c r="K85" s="31">
        <v>1538.25</v>
      </c>
      <c r="L85" s="31">
        <v>1492</v>
      </c>
      <c r="M85" s="31">
        <v>4.0616500000000002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1750.3</v>
      </c>
      <c r="D86" s="40">
        <v>1762.3166666666668</v>
      </c>
      <c r="E86" s="40">
        <v>1734.6333333333337</v>
      </c>
      <c r="F86" s="40">
        <v>1718.9666666666669</v>
      </c>
      <c r="G86" s="40">
        <v>1691.2833333333338</v>
      </c>
      <c r="H86" s="40">
        <v>1777.9833333333336</v>
      </c>
      <c r="I86" s="40">
        <v>1805.6666666666665</v>
      </c>
      <c r="J86" s="40">
        <v>1821.3333333333335</v>
      </c>
      <c r="K86" s="31">
        <v>1790</v>
      </c>
      <c r="L86" s="31">
        <v>1746.65</v>
      </c>
      <c r="M86" s="31">
        <v>4.1090999999999998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468.8</v>
      </c>
      <c r="D87" s="40">
        <v>471.13333333333338</v>
      </c>
      <c r="E87" s="40">
        <v>465.66666666666674</v>
      </c>
      <c r="F87" s="40">
        <v>462.53333333333336</v>
      </c>
      <c r="G87" s="40">
        <v>457.06666666666672</v>
      </c>
      <c r="H87" s="40">
        <v>474.26666666666677</v>
      </c>
      <c r="I87" s="40">
        <v>479.73333333333335</v>
      </c>
      <c r="J87" s="40">
        <v>482.86666666666679</v>
      </c>
      <c r="K87" s="31">
        <v>476.6</v>
      </c>
      <c r="L87" s="31">
        <v>468</v>
      </c>
      <c r="M87" s="31">
        <v>7.2026700000000003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296.64999999999998</v>
      </c>
      <c r="D88" s="40">
        <v>297.26666666666665</v>
      </c>
      <c r="E88" s="40">
        <v>294.13333333333333</v>
      </c>
      <c r="F88" s="40">
        <v>291.61666666666667</v>
      </c>
      <c r="G88" s="40">
        <v>288.48333333333335</v>
      </c>
      <c r="H88" s="40">
        <v>299.7833333333333</v>
      </c>
      <c r="I88" s="40">
        <v>302.91666666666663</v>
      </c>
      <c r="J88" s="40">
        <v>305.43333333333328</v>
      </c>
      <c r="K88" s="31">
        <v>300.39999999999998</v>
      </c>
      <c r="L88" s="31">
        <v>294.75</v>
      </c>
      <c r="M88" s="31">
        <v>6.9237299999999999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1163.4000000000001</v>
      </c>
      <c r="D89" s="40">
        <v>1164.2333333333333</v>
      </c>
      <c r="E89" s="40">
        <v>1158.0166666666667</v>
      </c>
      <c r="F89" s="40">
        <v>1152.6333333333332</v>
      </c>
      <c r="G89" s="40">
        <v>1146.4166666666665</v>
      </c>
      <c r="H89" s="40">
        <v>1169.6166666666668</v>
      </c>
      <c r="I89" s="40">
        <v>1175.8333333333335</v>
      </c>
      <c r="J89" s="40">
        <v>1181.2166666666669</v>
      </c>
      <c r="K89" s="31">
        <v>1170.45</v>
      </c>
      <c r="L89" s="31">
        <v>1158.8499999999999</v>
      </c>
      <c r="M89" s="31">
        <v>9.7200500000000005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2017.95</v>
      </c>
      <c r="D90" s="40">
        <v>2027.4833333333333</v>
      </c>
      <c r="E90" s="40">
        <v>1991.1666666666665</v>
      </c>
      <c r="F90" s="40">
        <v>1964.3833333333332</v>
      </c>
      <c r="G90" s="40">
        <v>1928.0666666666664</v>
      </c>
      <c r="H90" s="40">
        <v>2054.2666666666664</v>
      </c>
      <c r="I90" s="40">
        <v>2090.5833333333339</v>
      </c>
      <c r="J90" s="40">
        <v>2117.3666666666668</v>
      </c>
      <c r="K90" s="31">
        <v>2063.8000000000002</v>
      </c>
      <c r="L90" s="31">
        <v>2000.7</v>
      </c>
      <c r="M90" s="31">
        <v>14.77183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1643.6</v>
      </c>
      <c r="D91" s="40">
        <v>1646.7333333333333</v>
      </c>
      <c r="E91" s="40">
        <v>1635.9166666666667</v>
      </c>
      <c r="F91" s="40">
        <v>1628.2333333333333</v>
      </c>
      <c r="G91" s="40">
        <v>1617.4166666666667</v>
      </c>
      <c r="H91" s="40">
        <v>1654.4166666666667</v>
      </c>
      <c r="I91" s="40">
        <v>1665.2333333333333</v>
      </c>
      <c r="J91" s="40">
        <v>1672.9166666666667</v>
      </c>
      <c r="K91" s="31">
        <v>1657.55</v>
      </c>
      <c r="L91" s="31">
        <v>1639.05</v>
      </c>
      <c r="M91" s="31">
        <v>282.98070000000001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639</v>
      </c>
      <c r="D92" s="40">
        <v>644.01666666666665</v>
      </c>
      <c r="E92" s="40">
        <v>632.23333333333335</v>
      </c>
      <c r="F92" s="40">
        <v>625.4666666666667</v>
      </c>
      <c r="G92" s="40">
        <v>613.68333333333339</v>
      </c>
      <c r="H92" s="40">
        <v>650.7833333333333</v>
      </c>
      <c r="I92" s="40">
        <v>662.56666666666661</v>
      </c>
      <c r="J92" s="40">
        <v>669.33333333333326</v>
      </c>
      <c r="K92" s="31">
        <v>655.8</v>
      </c>
      <c r="L92" s="31">
        <v>637.25</v>
      </c>
      <c r="M92" s="31">
        <v>45.772329999999997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1325.4</v>
      </c>
      <c r="D93" s="40">
        <v>1331.6666666666667</v>
      </c>
      <c r="E93" s="40">
        <v>1314.9333333333334</v>
      </c>
      <c r="F93" s="40">
        <v>1304.4666666666667</v>
      </c>
      <c r="G93" s="40">
        <v>1287.7333333333333</v>
      </c>
      <c r="H93" s="40">
        <v>1342.1333333333334</v>
      </c>
      <c r="I93" s="40">
        <v>1358.8666666666666</v>
      </c>
      <c r="J93" s="40">
        <v>1369.3333333333335</v>
      </c>
      <c r="K93" s="31">
        <v>1348.4</v>
      </c>
      <c r="L93" s="31">
        <v>1321.2</v>
      </c>
      <c r="M93" s="31">
        <v>3.7776999999999998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2825.05</v>
      </c>
      <c r="D94" s="40">
        <v>2834.6166666666668</v>
      </c>
      <c r="E94" s="40">
        <v>2807.2333333333336</v>
      </c>
      <c r="F94" s="40">
        <v>2789.416666666667</v>
      </c>
      <c r="G94" s="40">
        <v>2762.0333333333338</v>
      </c>
      <c r="H94" s="40">
        <v>2852.4333333333334</v>
      </c>
      <c r="I94" s="40">
        <v>2879.8166666666666</v>
      </c>
      <c r="J94" s="40">
        <v>2897.6333333333332</v>
      </c>
      <c r="K94" s="31">
        <v>2862</v>
      </c>
      <c r="L94" s="31">
        <v>2816.8</v>
      </c>
      <c r="M94" s="31">
        <v>5.7857200000000004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420.05</v>
      </c>
      <c r="D95" s="40">
        <v>420.55</v>
      </c>
      <c r="E95" s="40">
        <v>415.70000000000005</v>
      </c>
      <c r="F95" s="40">
        <v>411.35</v>
      </c>
      <c r="G95" s="40">
        <v>406.50000000000006</v>
      </c>
      <c r="H95" s="40">
        <v>424.90000000000003</v>
      </c>
      <c r="I95" s="40">
        <v>429.75000000000006</v>
      </c>
      <c r="J95" s="40">
        <v>434.1</v>
      </c>
      <c r="K95" s="31">
        <v>425.4</v>
      </c>
      <c r="L95" s="31">
        <v>416.2</v>
      </c>
      <c r="M95" s="31">
        <v>35.662610000000001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3760.45</v>
      </c>
      <c r="D96" s="40">
        <v>3778.6166666666663</v>
      </c>
      <c r="E96" s="40">
        <v>3728.2833333333328</v>
      </c>
      <c r="F96" s="40">
        <v>3696.1166666666663</v>
      </c>
      <c r="G96" s="40">
        <v>3645.7833333333328</v>
      </c>
      <c r="H96" s="40">
        <v>3810.7833333333328</v>
      </c>
      <c r="I96" s="40">
        <v>3861.1166666666659</v>
      </c>
      <c r="J96" s="40">
        <v>3893.2833333333328</v>
      </c>
      <c r="K96" s="31">
        <v>3828.95</v>
      </c>
      <c r="L96" s="31">
        <v>3746.45</v>
      </c>
      <c r="M96" s="31">
        <v>18.32198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275</v>
      </c>
      <c r="D97" s="40">
        <v>273.86666666666667</v>
      </c>
      <c r="E97" s="40">
        <v>271.73333333333335</v>
      </c>
      <c r="F97" s="40">
        <v>268.4666666666667</v>
      </c>
      <c r="G97" s="40">
        <v>266.33333333333337</v>
      </c>
      <c r="H97" s="40">
        <v>277.13333333333333</v>
      </c>
      <c r="I97" s="40">
        <v>279.26666666666665</v>
      </c>
      <c r="J97" s="40">
        <v>282.5333333333333</v>
      </c>
      <c r="K97" s="31">
        <v>276</v>
      </c>
      <c r="L97" s="31">
        <v>270.60000000000002</v>
      </c>
      <c r="M97" s="31">
        <v>29.58531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2654.35</v>
      </c>
      <c r="D98" s="40">
        <v>2660.35</v>
      </c>
      <c r="E98" s="40">
        <v>2642.7</v>
      </c>
      <c r="F98" s="40">
        <v>2631.0499999999997</v>
      </c>
      <c r="G98" s="40">
        <v>2613.3999999999996</v>
      </c>
      <c r="H98" s="40">
        <v>2672</v>
      </c>
      <c r="I98" s="40">
        <v>2689.6500000000005</v>
      </c>
      <c r="J98" s="40">
        <v>2701.3</v>
      </c>
      <c r="K98" s="31">
        <v>2678</v>
      </c>
      <c r="L98" s="31">
        <v>2648.7</v>
      </c>
      <c r="M98" s="31">
        <v>8.3005200000000006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310.7</v>
      </c>
      <c r="D99" s="40">
        <v>309.7</v>
      </c>
      <c r="E99" s="40">
        <v>307.95</v>
      </c>
      <c r="F99" s="40">
        <v>305.2</v>
      </c>
      <c r="G99" s="40">
        <v>303.45</v>
      </c>
      <c r="H99" s="40">
        <v>312.45</v>
      </c>
      <c r="I99" s="40">
        <v>314.2</v>
      </c>
      <c r="J99" s="40">
        <v>316.95</v>
      </c>
      <c r="K99" s="31">
        <v>311.45</v>
      </c>
      <c r="L99" s="31">
        <v>306.95</v>
      </c>
      <c r="M99" s="31">
        <v>6.5527899999999999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42129.95</v>
      </c>
      <c r="D100" s="40">
        <v>42186.700000000004</v>
      </c>
      <c r="E100" s="40">
        <v>41683.250000000007</v>
      </c>
      <c r="F100" s="40">
        <v>41236.550000000003</v>
      </c>
      <c r="G100" s="40">
        <v>40733.100000000006</v>
      </c>
      <c r="H100" s="40">
        <v>42633.400000000009</v>
      </c>
      <c r="I100" s="40">
        <v>43136.850000000006</v>
      </c>
      <c r="J100" s="40">
        <v>43583.55000000001</v>
      </c>
      <c r="K100" s="31">
        <v>42690.15</v>
      </c>
      <c r="L100" s="31">
        <v>41740</v>
      </c>
      <c r="M100" s="31">
        <v>2.8219999999999999E-2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2715.9</v>
      </c>
      <c r="D101" s="40">
        <v>2721.1333333333337</v>
      </c>
      <c r="E101" s="40">
        <v>2703.3166666666675</v>
      </c>
      <c r="F101" s="40">
        <v>2690.733333333334</v>
      </c>
      <c r="G101" s="40">
        <v>2672.9166666666679</v>
      </c>
      <c r="H101" s="40">
        <v>2733.7166666666672</v>
      </c>
      <c r="I101" s="40">
        <v>2751.5333333333338</v>
      </c>
      <c r="J101" s="40">
        <v>2764.1166666666668</v>
      </c>
      <c r="K101" s="31">
        <v>2738.95</v>
      </c>
      <c r="L101" s="31">
        <v>2708.55</v>
      </c>
      <c r="M101" s="31">
        <v>60.375250000000001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925.75</v>
      </c>
      <c r="D102" s="40">
        <v>927.33333333333337</v>
      </c>
      <c r="E102" s="40">
        <v>919.11666666666679</v>
      </c>
      <c r="F102" s="40">
        <v>912.48333333333346</v>
      </c>
      <c r="G102" s="40">
        <v>904.26666666666688</v>
      </c>
      <c r="H102" s="40">
        <v>933.9666666666667</v>
      </c>
      <c r="I102" s="40">
        <v>942.18333333333317</v>
      </c>
      <c r="J102" s="40">
        <v>948.81666666666661</v>
      </c>
      <c r="K102" s="31">
        <v>935.55</v>
      </c>
      <c r="L102" s="31">
        <v>920.7</v>
      </c>
      <c r="M102" s="31">
        <v>272.91568999999998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1275.95</v>
      </c>
      <c r="D103" s="40">
        <v>1287.55</v>
      </c>
      <c r="E103" s="40">
        <v>1259.0999999999999</v>
      </c>
      <c r="F103" s="40">
        <v>1242.25</v>
      </c>
      <c r="G103" s="40">
        <v>1213.8</v>
      </c>
      <c r="H103" s="40">
        <v>1304.3999999999999</v>
      </c>
      <c r="I103" s="40">
        <v>1332.8500000000001</v>
      </c>
      <c r="J103" s="40">
        <v>1349.6999999999998</v>
      </c>
      <c r="K103" s="31">
        <v>1316</v>
      </c>
      <c r="L103" s="31">
        <v>1270.7</v>
      </c>
      <c r="M103" s="31">
        <v>6.3069600000000001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562.54999999999995</v>
      </c>
      <c r="D104" s="40">
        <v>566.66666666666663</v>
      </c>
      <c r="E104" s="40">
        <v>555.5333333333333</v>
      </c>
      <c r="F104" s="40">
        <v>548.51666666666665</v>
      </c>
      <c r="G104" s="40">
        <v>537.38333333333333</v>
      </c>
      <c r="H104" s="40">
        <v>573.68333333333328</v>
      </c>
      <c r="I104" s="40">
        <v>584.81666666666672</v>
      </c>
      <c r="J104" s="40">
        <v>591.83333333333326</v>
      </c>
      <c r="K104" s="31">
        <v>577.79999999999995</v>
      </c>
      <c r="L104" s="31">
        <v>559.65</v>
      </c>
      <c r="M104" s="31">
        <v>21.719709999999999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526</v>
      </c>
      <c r="D105" s="40">
        <v>530.5</v>
      </c>
      <c r="E105" s="40">
        <v>516.5</v>
      </c>
      <c r="F105" s="40">
        <v>507</v>
      </c>
      <c r="G105" s="40">
        <v>493</v>
      </c>
      <c r="H105" s="40">
        <v>540</v>
      </c>
      <c r="I105" s="40">
        <v>554</v>
      </c>
      <c r="J105" s="40">
        <v>563.5</v>
      </c>
      <c r="K105" s="31">
        <v>544.5</v>
      </c>
      <c r="L105" s="31">
        <v>521</v>
      </c>
      <c r="M105" s="31">
        <v>12.067019999999999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77.599999999999994</v>
      </c>
      <c r="D106" s="40">
        <v>78.966666666666654</v>
      </c>
      <c r="E106" s="40">
        <v>75.933333333333309</v>
      </c>
      <c r="F106" s="40">
        <v>74.266666666666652</v>
      </c>
      <c r="G106" s="40">
        <v>71.233333333333306</v>
      </c>
      <c r="H106" s="40">
        <v>80.633333333333312</v>
      </c>
      <c r="I106" s="40">
        <v>83.666666666666643</v>
      </c>
      <c r="J106" s="40">
        <v>85.333333333333314</v>
      </c>
      <c r="K106" s="31">
        <v>82</v>
      </c>
      <c r="L106" s="31">
        <v>77.3</v>
      </c>
      <c r="M106" s="31">
        <v>858.54306999999994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447.65</v>
      </c>
      <c r="D107" s="40">
        <v>447.7166666666667</v>
      </c>
      <c r="E107" s="40">
        <v>445.78333333333342</v>
      </c>
      <c r="F107" s="40">
        <v>443.91666666666674</v>
      </c>
      <c r="G107" s="40">
        <v>441.98333333333346</v>
      </c>
      <c r="H107" s="40">
        <v>449.58333333333337</v>
      </c>
      <c r="I107" s="40">
        <v>451.51666666666665</v>
      </c>
      <c r="J107" s="40">
        <v>453.38333333333333</v>
      </c>
      <c r="K107" s="31">
        <v>449.65</v>
      </c>
      <c r="L107" s="31">
        <v>445.85</v>
      </c>
      <c r="M107" s="31">
        <v>66.370990000000006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2928.25</v>
      </c>
      <c r="D108" s="40">
        <v>2939.2666666666664</v>
      </c>
      <c r="E108" s="40">
        <v>2877.0333333333328</v>
      </c>
      <c r="F108" s="40">
        <v>2825.8166666666666</v>
      </c>
      <c r="G108" s="40">
        <v>2763.583333333333</v>
      </c>
      <c r="H108" s="40">
        <v>2990.4833333333327</v>
      </c>
      <c r="I108" s="40">
        <v>3052.7166666666662</v>
      </c>
      <c r="J108" s="40">
        <v>3103.9333333333325</v>
      </c>
      <c r="K108" s="31">
        <v>3001.5</v>
      </c>
      <c r="L108" s="31">
        <v>2888.05</v>
      </c>
      <c r="M108" s="31">
        <v>2.6353200000000001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277.95</v>
      </c>
      <c r="D109" s="40">
        <v>279.66666666666669</v>
      </c>
      <c r="E109" s="40">
        <v>275.78333333333336</v>
      </c>
      <c r="F109" s="40">
        <v>273.61666666666667</v>
      </c>
      <c r="G109" s="40">
        <v>269.73333333333335</v>
      </c>
      <c r="H109" s="40">
        <v>281.83333333333337</v>
      </c>
      <c r="I109" s="40">
        <v>285.7166666666667</v>
      </c>
      <c r="J109" s="40">
        <v>287.88333333333338</v>
      </c>
      <c r="K109" s="31">
        <v>283.55</v>
      </c>
      <c r="L109" s="31">
        <v>277.5</v>
      </c>
      <c r="M109" s="31">
        <v>6.1488300000000002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126.7</v>
      </c>
      <c r="D110" s="40">
        <v>127.43333333333332</v>
      </c>
      <c r="E110" s="40">
        <v>125.61666666666665</v>
      </c>
      <c r="F110" s="40">
        <v>124.53333333333332</v>
      </c>
      <c r="G110" s="40">
        <v>122.71666666666664</v>
      </c>
      <c r="H110" s="40">
        <v>128.51666666666665</v>
      </c>
      <c r="I110" s="40">
        <v>130.33333333333334</v>
      </c>
      <c r="J110" s="40">
        <v>131.41666666666666</v>
      </c>
      <c r="K110" s="31">
        <v>129.25</v>
      </c>
      <c r="L110" s="31">
        <v>126.35</v>
      </c>
      <c r="M110" s="31">
        <v>67.06174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382.65</v>
      </c>
      <c r="D111" s="40">
        <v>387.06666666666661</v>
      </c>
      <c r="E111" s="40">
        <v>377.18333333333322</v>
      </c>
      <c r="F111" s="40">
        <v>371.71666666666664</v>
      </c>
      <c r="G111" s="40">
        <v>361.83333333333326</v>
      </c>
      <c r="H111" s="40">
        <v>392.53333333333319</v>
      </c>
      <c r="I111" s="40">
        <v>402.41666666666663</v>
      </c>
      <c r="J111" s="40">
        <v>407.88333333333316</v>
      </c>
      <c r="K111" s="31">
        <v>396.95</v>
      </c>
      <c r="L111" s="31">
        <v>381.6</v>
      </c>
      <c r="M111" s="31">
        <v>32.448770000000003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92</v>
      </c>
      <c r="D112" s="40">
        <v>92.2</v>
      </c>
      <c r="E112" s="40">
        <v>91.550000000000011</v>
      </c>
      <c r="F112" s="40">
        <v>91.100000000000009</v>
      </c>
      <c r="G112" s="40">
        <v>90.450000000000017</v>
      </c>
      <c r="H112" s="40">
        <v>92.65</v>
      </c>
      <c r="I112" s="40">
        <v>93.300000000000011</v>
      </c>
      <c r="J112" s="40">
        <v>93.75</v>
      </c>
      <c r="K112" s="31">
        <v>92.85</v>
      </c>
      <c r="L112" s="31">
        <v>91.75</v>
      </c>
      <c r="M112" s="31">
        <v>96.949370000000002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644.9</v>
      </c>
      <c r="D113" s="40">
        <v>651.13333333333333</v>
      </c>
      <c r="E113" s="40">
        <v>635.56666666666661</v>
      </c>
      <c r="F113" s="40">
        <v>626.23333333333323</v>
      </c>
      <c r="G113" s="40">
        <v>610.66666666666652</v>
      </c>
      <c r="H113" s="40">
        <v>660.4666666666667</v>
      </c>
      <c r="I113" s="40">
        <v>676.03333333333353</v>
      </c>
      <c r="J113" s="40">
        <v>685.36666666666679</v>
      </c>
      <c r="K113" s="31">
        <v>666.7</v>
      </c>
      <c r="L113" s="31">
        <v>641.79999999999995</v>
      </c>
      <c r="M113" s="31">
        <v>19.132239999999999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486.1</v>
      </c>
      <c r="D114" s="40">
        <v>488.26666666666665</v>
      </c>
      <c r="E114" s="40">
        <v>478.63333333333333</v>
      </c>
      <c r="F114" s="40">
        <v>471.16666666666669</v>
      </c>
      <c r="G114" s="40">
        <v>461.53333333333336</v>
      </c>
      <c r="H114" s="40">
        <v>495.73333333333329</v>
      </c>
      <c r="I114" s="40">
        <v>505.36666666666662</v>
      </c>
      <c r="J114" s="40">
        <v>512.83333333333326</v>
      </c>
      <c r="K114" s="31">
        <v>497.9</v>
      </c>
      <c r="L114" s="31">
        <v>480.8</v>
      </c>
      <c r="M114" s="31">
        <v>35.062429999999999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165.3</v>
      </c>
      <c r="D115" s="40">
        <v>166.56666666666666</v>
      </c>
      <c r="E115" s="40">
        <v>163.43333333333334</v>
      </c>
      <c r="F115" s="40">
        <v>161.56666666666666</v>
      </c>
      <c r="G115" s="40">
        <v>158.43333333333334</v>
      </c>
      <c r="H115" s="40">
        <v>168.43333333333334</v>
      </c>
      <c r="I115" s="40">
        <v>171.56666666666666</v>
      </c>
      <c r="J115" s="40">
        <v>173.43333333333334</v>
      </c>
      <c r="K115" s="31">
        <v>169.7</v>
      </c>
      <c r="L115" s="31">
        <v>164.7</v>
      </c>
      <c r="M115" s="31">
        <v>52.314349999999997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1272.7</v>
      </c>
      <c r="D116" s="40">
        <v>1276.9333333333334</v>
      </c>
      <c r="E116" s="40">
        <v>1264.8166666666668</v>
      </c>
      <c r="F116" s="40">
        <v>1256.9333333333334</v>
      </c>
      <c r="G116" s="40">
        <v>1244.8166666666668</v>
      </c>
      <c r="H116" s="40">
        <v>1284.8166666666668</v>
      </c>
      <c r="I116" s="40">
        <v>1296.9333333333336</v>
      </c>
      <c r="J116" s="40">
        <v>1304.8166666666668</v>
      </c>
      <c r="K116" s="31">
        <v>1289.05</v>
      </c>
      <c r="L116" s="31">
        <v>1269.05</v>
      </c>
      <c r="M116" s="31">
        <v>31.850989999999999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4404.3500000000004</v>
      </c>
      <c r="D117" s="40">
        <v>4396.8666666666668</v>
      </c>
      <c r="E117" s="40">
        <v>4319.9833333333336</v>
      </c>
      <c r="F117" s="40">
        <v>4235.6166666666668</v>
      </c>
      <c r="G117" s="40">
        <v>4158.7333333333336</v>
      </c>
      <c r="H117" s="40">
        <v>4481.2333333333336</v>
      </c>
      <c r="I117" s="40">
        <v>4558.1166666666668</v>
      </c>
      <c r="J117" s="40">
        <v>4642.4833333333336</v>
      </c>
      <c r="K117" s="31">
        <v>4473.75</v>
      </c>
      <c r="L117" s="31">
        <v>4312.5</v>
      </c>
      <c r="M117" s="31">
        <v>4.7039299999999997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1281.55</v>
      </c>
      <c r="D118" s="40">
        <v>1281.4833333333333</v>
      </c>
      <c r="E118" s="40">
        <v>1273.5666666666666</v>
      </c>
      <c r="F118" s="40">
        <v>1265.5833333333333</v>
      </c>
      <c r="G118" s="40">
        <v>1257.6666666666665</v>
      </c>
      <c r="H118" s="40">
        <v>1289.4666666666667</v>
      </c>
      <c r="I118" s="40">
        <v>1297.3833333333332</v>
      </c>
      <c r="J118" s="40">
        <v>1305.3666666666668</v>
      </c>
      <c r="K118" s="31">
        <v>1289.4000000000001</v>
      </c>
      <c r="L118" s="31">
        <v>1273.5</v>
      </c>
      <c r="M118" s="31">
        <v>66.766069999999999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2476.9499999999998</v>
      </c>
      <c r="D119" s="40">
        <v>2471.7000000000003</v>
      </c>
      <c r="E119" s="40">
        <v>2460.9000000000005</v>
      </c>
      <c r="F119" s="40">
        <v>2444.8500000000004</v>
      </c>
      <c r="G119" s="40">
        <v>2434.0500000000006</v>
      </c>
      <c r="H119" s="40">
        <v>2487.7500000000005</v>
      </c>
      <c r="I119" s="40">
        <v>2498.5500000000006</v>
      </c>
      <c r="J119" s="40">
        <v>2514.6000000000004</v>
      </c>
      <c r="K119" s="31">
        <v>2482.5</v>
      </c>
      <c r="L119" s="31">
        <v>2455.65</v>
      </c>
      <c r="M119" s="31">
        <v>4.7285599999999999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730.55</v>
      </c>
      <c r="D120" s="40">
        <v>732.61666666666679</v>
      </c>
      <c r="E120" s="40">
        <v>724.38333333333355</v>
      </c>
      <c r="F120" s="40">
        <v>718.21666666666681</v>
      </c>
      <c r="G120" s="40">
        <v>709.98333333333358</v>
      </c>
      <c r="H120" s="40">
        <v>738.78333333333353</v>
      </c>
      <c r="I120" s="40">
        <v>747.01666666666665</v>
      </c>
      <c r="J120" s="40">
        <v>753.18333333333351</v>
      </c>
      <c r="K120" s="31">
        <v>740.85</v>
      </c>
      <c r="L120" s="31">
        <v>726.45</v>
      </c>
      <c r="M120" s="31">
        <v>4.3898599999999997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272.10000000000002</v>
      </c>
      <c r="D121" s="40">
        <v>275.8</v>
      </c>
      <c r="E121" s="40">
        <v>266.60000000000002</v>
      </c>
      <c r="F121" s="40">
        <v>261.10000000000002</v>
      </c>
      <c r="G121" s="40">
        <v>251.90000000000003</v>
      </c>
      <c r="H121" s="40">
        <v>281.3</v>
      </c>
      <c r="I121" s="40">
        <v>290.49999999999994</v>
      </c>
      <c r="J121" s="40">
        <v>296</v>
      </c>
      <c r="K121" s="31">
        <v>285</v>
      </c>
      <c r="L121" s="31">
        <v>270.3</v>
      </c>
      <c r="M121" s="31">
        <v>95.477310000000003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752.35</v>
      </c>
      <c r="D122" s="40">
        <v>754.01666666666677</v>
      </c>
      <c r="E122" s="40">
        <v>744.28333333333353</v>
      </c>
      <c r="F122" s="40">
        <v>736.21666666666681</v>
      </c>
      <c r="G122" s="40">
        <v>726.48333333333358</v>
      </c>
      <c r="H122" s="40">
        <v>762.08333333333348</v>
      </c>
      <c r="I122" s="40">
        <v>771.81666666666683</v>
      </c>
      <c r="J122" s="40">
        <v>779.88333333333344</v>
      </c>
      <c r="K122" s="31">
        <v>763.75</v>
      </c>
      <c r="L122" s="31">
        <v>745.95</v>
      </c>
      <c r="M122" s="31">
        <v>19.724779999999999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584.1</v>
      </c>
      <c r="D123" s="40">
        <v>581.46666666666658</v>
      </c>
      <c r="E123" s="40">
        <v>576.18333333333317</v>
      </c>
      <c r="F123" s="40">
        <v>568.26666666666654</v>
      </c>
      <c r="G123" s="40">
        <v>562.98333333333312</v>
      </c>
      <c r="H123" s="40">
        <v>589.38333333333321</v>
      </c>
      <c r="I123" s="40">
        <v>594.66666666666674</v>
      </c>
      <c r="J123" s="40">
        <v>602.58333333333326</v>
      </c>
      <c r="K123" s="31">
        <v>586.75</v>
      </c>
      <c r="L123" s="31">
        <v>573.54999999999995</v>
      </c>
      <c r="M123" s="31">
        <v>31.84252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495.3</v>
      </c>
      <c r="D124" s="40">
        <v>499.31666666666666</v>
      </c>
      <c r="E124" s="40">
        <v>488.83333333333331</v>
      </c>
      <c r="F124" s="40">
        <v>482.36666666666667</v>
      </c>
      <c r="G124" s="40">
        <v>471.88333333333333</v>
      </c>
      <c r="H124" s="40">
        <v>505.7833333333333</v>
      </c>
      <c r="I124" s="40">
        <v>516.26666666666665</v>
      </c>
      <c r="J124" s="40">
        <v>522.73333333333335</v>
      </c>
      <c r="K124" s="31">
        <v>509.8</v>
      </c>
      <c r="L124" s="31">
        <v>492.85</v>
      </c>
      <c r="M124" s="31">
        <v>39.471269999999997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1836.1</v>
      </c>
      <c r="D125" s="40">
        <v>1837.9333333333332</v>
      </c>
      <c r="E125" s="40">
        <v>1828.5666666666664</v>
      </c>
      <c r="F125" s="40">
        <v>1821.0333333333333</v>
      </c>
      <c r="G125" s="40">
        <v>1811.6666666666665</v>
      </c>
      <c r="H125" s="40">
        <v>1845.4666666666662</v>
      </c>
      <c r="I125" s="40">
        <v>1854.833333333333</v>
      </c>
      <c r="J125" s="40">
        <v>1862.3666666666661</v>
      </c>
      <c r="K125" s="31">
        <v>1847.3</v>
      </c>
      <c r="L125" s="31">
        <v>1830.4</v>
      </c>
      <c r="M125" s="31">
        <v>34.2821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120.45</v>
      </c>
      <c r="D126" s="40">
        <v>120.25</v>
      </c>
      <c r="E126" s="40">
        <v>116.4</v>
      </c>
      <c r="F126" s="40">
        <v>112.35000000000001</v>
      </c>
      <c r="G126" s="40">
        <v>108.50000000000001</v>
      </c>
      <c r="H126" s="40">
        <v>124.3</v>
      </c>
      <c r="I126" s="40">
        <v>128.14999999999998</v>
      </c>
      <c r="J126" s="40">
        <v>132.19999999999999</v>
      </c>
      <c r="K126" s="31">
        <v>124.1</v>
      </c>
      <c r="L126" s="31">
        <v>116.2</v>
      </c>
      <c r="M126" s="31">
        <v>187.45421999999999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3984.05</v>
      </c>
      <c r="D127" s="40">
        <v>3974.3666666666668</v>
      </c>
      <c r="E127" s="40">
        <v>3949.7333333333336</v>
      </c>
      <c r="F127" s="40">
        <v>3915.416666666667</v>
      </c>
      <c r="G127" s="40">
        <v>3890.7833333333338</v>
      </c>
      <c r="H127" s="40">
        <v>4008.6833333333334</v>
      </c>
      <c r="I127" s="40">
        <v>4033.3166666666666</v>
      </c>
      <c r="J127" s="40">
        <v>4067.6333333333332</v>
      </c>
      <c r="K127" s="31">
        <v>3999</v>
      </c>
      <c r="L127" s="31">
        <v>3940.05</v>
      </c>
      <c r="M127" s="31">
        <v>1.6586700000000001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402.55</v>
      </c>
      <c r="D128" s="40">
        <v>407.83333333333331</v>
      </c>
      <c r="E128" s="40">
        <v>395.26666666666665</v>
      </c>
      <c r="F128" s="40">
        <v>387.98333333333335</v>
      </c>
      <c r="G128" s="40">
        <v>375.41666666666669</v>
      </c>
      <c r="H128" s="40">
        <v>415.11666666666662</v>
      </c>
      <c r="I128" s="40">
        <v>427.68333333333334</v>
      </c>
      <c r="J128" s="40">
        <v>434.96666666666658</v>
      </c>
      <c r="K128" s="31">
        <v>420.4</v>
      </c>
      <c r="L128" s="31">
        <v>400.55</v>
      </c>
      <c r="M128" s="31">
        <v>61.583480000000002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5026.05</v>
      </c>
      <c r="D129" s="40">
        <v>5011.55</v>
      </c>
      <c r="E129" s="40">
        <v>4985.5</v>
      </c>
      <c r="F129" s="40">
        <v>4944.95</v>
      </c>
      <c r="G129" s="40">
        <v>4918.8999999999996</v>
      </c>
      <c r="H129" s="40">
        <v>5052.1000000000004</v>
      </c>
      <c r="I129" s="40">
        <v>5078.1500000000015</v>
      </c>
      <c r="J129" s="40">
        <v>5118.7000000000007</v>
      </c>
      <c r="K129" s="31">
        <v>5037.6000000000004</v>
      </c>
      <c r="L129" s="31">
        <v>4971</v>
      </c>
      <c r="M129" s="31">
        <v>2.4862899999999999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2416.25</v>
      </c>
      <c r="D130" s="40">
        <v>2406.75</v>
      </c>
      <c r="E130" s="40">
        <v>2389.5</v>
      </c>
      <c r="F130" s="40">
        <v>2362.75</v>
      </c>
      <c r="G130" s="40">
        <v>2345.5</v>
      </c>
      <c r="H130" s="40">
        <v>2433.5</v>
      </c>
      <c r="I130" s="40">
        <v>2450.75</v>
      </c>
      <c r="J130" s="40">
        <v>2477.5</v>
      </c>
      <c r="K130" s="31">
        <v>2424</v>
      </c>
      <c r="L130" s="31">
        <v>2380</v>
      </c>
      <c r="M130" s="31">
        <v>17.417750000000002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355.95</v>
      </c>
      <c r="D131" s="40">
        <v>359.08333333333331</v>
      </c>
      <c r="E131" s="40">
        <v>351.06666666666661</v>
      </c>
      <c r="F131" s="40">
        <v>346.18333333333328</v>
      </c>
      <c r="G131" s="40">
        <v>338.16666666666657</v>
      </c>
      <c r="H131" s="40">
        <v>363.96666666666664</v>
      </c>
      <c r="I131" s="40">
        <v>371.98333333333341</v>
      </c>
      <c r="J131" s="40">
        <v>376.86666666666667</v>
      </c>
      <c r="K131" s="31">
        <v>367.1</v>
      </c>
      <c r="L131" s="31">
        <v>354.2</v>
      </c>
      <c r="M131" s="31">
        <v>21.955870000000001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641.75</v>
      </c>
      <c r="D132" s="40">
        <v>644.13333333333333</v>
      </c>
      <c r="E132" s="40">
        <v>634.26666666666665</v>
      </c>
      <c r="F132" s="40">
        <v>626.7833333333333</v>
      </c>
      <c r="G132" s="40">
        <v>616.91666666666663</v>
      </c>
      <c r="H132" s="40">
        <v>651.61666666666667</v>
      </c>
      <c r="I132" s="40">
        <v>661.48333333333323</v>
      </c>
      <c r="J132" s="40">
        <v>668.9666666666667</v>
      </c>
      <c r="K132" s="31">
        <v>654</v>
      </c>
      <c r="L132" s="31">
        <v>636.65</v>
      </c>
      <c r="M132" s="31">
        <v>31.20722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4534</v>
      </c>
      <c r="D133" s="40">
        <v>4533.7333333333336</v>
      </c>
      <c r="E133" s="40">
        <v>4444.2666666666673</v>
      </c>
      <c r="F133" s="40">
        <v>4354.5333333333338</v>
      </c>
      <c r="G133" s="40">
        <v>4265.0666666666675</v>
      </c>
      <c r="H133" s="40">
        <v>4623.4666666666672</v>
      </c>
      <c r="I133" s="40">
        <v>4712.9333333333343</v>
      </c>
      <c r="J133" s="40">
        <v>4802.666666666667</v>
      </c>
      <c r="K133" s="31">
        <v>4623.2</v>
      </c>
      <c r="L133" s="31">
        <v>4444</v>
      </c>
      <c r="M133" s="31">
        <v>0.49254999999999999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852.35</v>
      </c>
      <c r="D134" s="40">
        <v>852.1</v>
      </c>
      <c r="E134" s="40">
        <v>835.25</v>
      </c>
      <c r="F134" s="40">
        <v>818.15</v>
      </c>
      <c r="G134" s="40">
        <v>801.3</v>
      </c>
      <c r="H134" s="40">
        <v>869.2</v>
      </c>
      <c r="I134" s="40">
        <v>886.05000000000018</v>
      </c>
      <c r="J134" s="40">
        <v>903.15000000000009</v>
      </c>
      <c r="K134" s="31">
        <v>868.95</v>
      </c>
      <c r="L134" s="31">
        <v>835</v>
      </c>
      <c r="M134" s="31">
        <v>38.686700000000002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99868.45</v>
      </c>
      <c r="D135" s="40">
        <v>100089.48333333334</v>
      </c>
      <c r="E135" s="40">
        <v>99278.966666666674</v>
      </c>
      <c r="F135" s="40">
        <v>98689.483333333337</v>
      </c>
      <c r="G135" s="40">
        <v>97878.966666666674</v>
      </c>
      <c r="H135" s="40">
        <v>100678.96666666667</v>
      </c>
      <c r="I135" s="40">
        <v>101489.48333333334</v>
      </c>
      <c r="J135" s="40">
        <v>102078.96666666667</v>
      </c>
      <c r="K135" s="31">
        <v>100900</v>
      </c>
      <c r="L135" s="31">
        <v>99500</v>
      </c>
      <c r="M135" s="31">
        <v>5.5640000000000002E-2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312.85000000000002</v>
      </c>
      <c r="D136" s="40">
        <v>316.65000000000003</v>
      </c>
      <c r="E136" s="40">
        <v>305.30000000000007</v>
      </c>
      <c r="F136" s="40">
        <v>297.75000000000006</v>
      </c>
      <c r="G136" s="40">
        <v>286.40000000000009</v>
      </c>
      <c r="H136" s="40">
        <v>324.20000000000005</v>
      </c>
      <c r="I136" s="40">
        <v>335.55000000000007</v>
      </c>
      <c r="J136" s="40">
        <v>343.1</v>
      </c>
      <c r="K136" s="31">
        <v>328</v>
      </c>
      <c r="L136" s="31">
        <v>309.10000000000002</v>
      </c>
      <c r="M136" s="31">
        <v>55.127249999999997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1378.7</v>
      </c>
      <c r="D137" s="40">
        <v>1381.7833333333335</v>
      </c>
      <c r="E137" s="40">
        <v>1371.5666666666671</v>
      </c>
      <c r="F137" s="40">
        <v>1364.4333333333336</v>
      </c>
      <c r="G137" s="40">
        <v>1354.2166666666672</v>
      </c>
      <c r="H137" s="40">
        <v>1388.916666666667</v>
      </c>
      <c r="I137" s="40">
        <v>1399.1333333333337</v>
      </c>
      <c r="J137" s="40">
        <v>1406.2666666666669</v>
      </c>
      <c r="K137" s="31">
        <v>1392</v>
      </c>
      <c r="L137" s="31">
        <v>1374.65</v>
      </c>
      <c r="M137" s="31">
        <v>12.96616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524.25</v>
      </c>
      <c r="D138" s="40">
        <v>524.13333333333333</v>
      </c>
      <c r="E138" s="40">
        <v>520.51666666666665</v>
      </c>
      <c r="F138" s="40">
        <v>516.7833333333333</v>
      </c>
      <c r="G138" s="40">
        <v>513.16666666666663</v>
      </c>
      <c r="H138" s="40">
        <v>527.86666666666667</v>
      </c>
      <c r="I138" s="40">
        <v>531.48333333333323</v>
      </c>
      <c r="J138" s="40">
        <v>535.2166666666667</v>
      </c>
      <c r="K138" s="31">
        <v>527.75</v>
      </c>
      <c r="L138" s="31">
        <v>520.4</v>
      </c>
      <c r="M138" s="31">
        <v>11.03762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9403.0499999999993</v>
      </c>
      <c r="D139" s="40">
        <v>9423.7333333333336</v>
      </c>
      <c r="E139" s="40">
        <v>9353.1166666666668</v>
      </c>
      <c r="F139" s="40">
        <v>9303.1833333333325</v>
      </c>
      <c r="G139" s="40">
        <v>9232.5666666666657</v>
      </c>
      <c r="H139" s="40">
        <v>9473.6666666666679</v>
      </c>
      <c r="I139" s="40">
        <v>9544.2833333333365</v>
      </c>
      <c r="J139" s="40">
        <v>9594.216666666669</v>
      </c>
      <c r="K139" s="31">
        <v>9494.35</v>
      </c>
      <c r="L139" s="31">
        <v>9373.7999999999993</v>
      </c>
      <c r="M139" s="31">
        <v>2.8848699999999998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762.95</v>
      </c>
      <c r="D140" s="40">
        <v>766.38333333333333</v>
      </c>
      <c r="E140" s="40">
        <v>740.41666666666663</v>
      </c>
      <c r="F140" s="40">
        <v>717.88333333333333</v>
      </c>
      <c r="G140" s="40">
        <v>691.91666666666663</v>
      </c>
      <c r="H140" s="40">
        <v>788.91666666666663</v>
      </c>
      <c r="I140" s="40">
        <v>814.88333333333333</v>
      </c>
      <c r="J140" s="40">
        <v>837.41666666666663</v>
      </c>
      <c r="K140" s="31">
        <v>792.35</v>
      </c>
      <c r="L140" s="31">
        <v>743.85</v>
      </c>
      <c r="M140" s="31">
        <v>57.87706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580.95000000000005</v>
      </c>
      <c r="D141" s="40">
        <v>579.7166666666667</v>
      </c>
      <c r="E141" s="40">
        <v>572.48333333333335</v>
      </c>
      <c r="F141" s="40">
        <v>564.01666666666665</v>
      </c>
      <c r="G141" s="40">
        <v>556.7833333333333</v>
      </c>
      <c r="H141" s="40">
        <v>588.18333333333339</v>
      </c>
      <c r="I141" s="40">
        <v>595.41666666666674</v>
      </c>
      <c r="J141" s="40">
        <v>603.88333333333344</v>
      </c>
      <c r="K141" s="31">
        <v>586.95000000000005</v>
      </c>
      <c r="L141" s="31">
        <v>571.25</v>
      </c>
      <c r="M141" s="31">
        <v>12.883760000000001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57.85</v>
      </c>
      <c r="D142" s="40">
        <v>57.583333333333336</v>
      </c>
      <c r="E142" s="40">
        <v>57.166666666666671</v>
      </c>
      <c r="F142" s="40">
        <v>56.483333333333334</v>
      </c>
      <c r="G142" s="40">
        <v>56.06666666666667</v>
      </c>
      <c r="H142" s="40">
        <v>58.266666666666673</v>
      </c>
      <c r="I142" s="40">
        <v>58.683333333333344</v>
      </c>
      <c r="J142" s="40">
        <v>59.366666666666674</v>
      </c>
      <c r="K142" s="31">
        <v>58</v>
      </c>
      <c r="L142" s="31">
        <v>56.9</v>
      </c>
      <c r="M142" s="31">
        <v>37.553939999999997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1855.05</v>
      </c>
      <c r="D143" s="40">
        <v>1858.3666666666668</v>
      </c>
      <c r="E143" s="40">
        <v>1846.7833333333335</v>
      </c>
      <c r="F143" s="40">
        <v>1838.5166666666667</v>
      </c>
      <c r="G143" s="40">
        <v>1826.9333333333334</v>
      </c>
      <c r="H143" s="40">
        <v>1866.6333333333337</v>
      </c>
      <c r="I143" s="40">
        <v>1878.2166666666667</v>
      </c>
      <c r="J143" s="40">
        <v>1886.4833333333338</v>
      </c>
      <c r="K143" s="31">
        <v>1869.95</v>
      </c>
      <c r="L143" s="31">
        <v>1850.1</v>
      </c>
      <c r="M143" s="31">
        <v>5.1703200000000002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1209.9000000000001</v>
      </c>
      <c r="D144" s="40">
        <v>1216.9833333333333</v>
      </c>
      <c r="E144" s="40">
        <v>1195.5166666666667</v>
      </c>
      <c r="F144" s="40">
        <v>1181.1333333333332</v>
      </c>
      <c r="G144" s="40">
        <v>1159.6666666666665</v>
      </c>
      <c r="H144" s="40">
        <v>1231.3666666666668</v>
      </c>
      <c r="I144" s="40">
        <v>1252.8333333333335</v>
      </c>
      <c r="J144" s="40">
        <v>1267.2166666666669</v>
      </c>
      <c r="K144" s="31">
        <v>1238.45</v>
      </c>
      <c r="L144" s="31">
        <v>1202.5999999999999</v>
      </c>
      <c r="M144" s="31">
        <v>3.95547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184.5</v>
      </c>
      <c r="D145" s="40">
        <v>185.26666666666665</v>
      </c>
      <c r="E145" s="40">
        <v>182.58333333333331</v>
      </c>
      <c r="F145" s="40">
        <v>180.66666666666666</v>
      </c>
      <c r="G145" s="40">
        <v>177.98333333333332</v>
      </c>
      <c r="H145" s="40">
        <v>187.18333333333331</v>
      </c>
      <c r="I145" s="40">
        <v>189.86666666666665</v>
      </c>
      <c r="J145" s="40">
        <v>191.7833333333333</v>
      </c>
      <c r="K145" s="31">
        <v>187.95</v>
      </c>
      <c r="L145" s="31">
        <v>183.35</v>
      </c>
      <c r="M145" s="31">
        <v>66.831230000000005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83.85</v>
      </c>
      <c r="D146" s="40">
        <v>83.633333333333326</v>
      </c>
      <c r="E146" s="40">
        <v>82.766666666666652</v>
      </c>
      <c r="F146" s="40">
        <v>81.683333333333323</v>
      </c>
      <c r="G146" s="40">
        <v>80.816666666666649</v>
      </c>
      <c r="H146" s="40">
        <v>84.716666666666654</v>
      </c>
      <c r="I146" s="40">
        <v>85.583333333333329</v>
      </c>
      <c r="J146" s="40">
        <v>86.666666666666657</v>
      </c>
      <c r="K146" s="31">
        <v>84.5</v>
      </c>
      <c r="L146" s="31">
        <v>82.55</v>
      </c>
      <c r="M146" s="31">
        <v>75.624260000000007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4553.95</v>
      </c>
      <c r="D147" s="40">
        <v>4598.166666666667</v>
      </c>
      <c r="E147" s="40">
        <v>4497.3333333333339</v>
      </c>
      <c r="F147" s="40">
        <v>4440.7166666666672</v>
      </c>
      <c r="G147" s="40">
        <v>4339.8833333333341</v>
      </c>
      <c r="H147" s="40">
        <v>4654.7833333333338</v>
      </c>
      <c r="I147" s="40">
        <v>4755.6166666666677</v>
      </c>
      <c r="J147" s="40">
        <v>4812.2333333333336</v>
      </c>
      <c r="K147" s="31">
        <v>4699</v>
      </c>
      <c r="L147" s="31">
        <v>4541.55</v>
      </c>
      <c r="M147" s="31">
        <v>1.2168300000000001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22532.9</v>
      </c>
      <c r="D148" s="40">
        <v>22638.783333333336</v>
      </c>
      <c r="E148" s="40">
        <v>22386.816666666673</v>
      </c>
      <c r="F148" s="40">
        <v>22240.733333333337</v>
      </c>
      <c r="G148" s="40">
        <v>21988.766666666674</v>
      </c>
      <c r="H148" s="40">
        <v>22784.866666666672</v>
      </c>
      <c r="I148" s="40">
        <v>23036.833333333339</v>
      </c>
      <c r="J148" s="40">
        <v>23182.916666666672</v>
      </c>
      <c r="K148" s="31">
        <v>22890.75</v>
      </c>
      <c r="L148" s="31">
        <v>22492.7</v>
      </c>
      <c r="M148" s="31">
        <v>0.49902999999999997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254.05</v>
      </c>
      <c r="D149" s="40">
        <v>256.26666666666665</v>
      </c>
      <c r="E149" s="40">
        <v>250.5333333333333</v>
      </c>
      <c r="F149" s="40">
        <v>247.01666666666665</v>
      </c>
      <c r="G149" s="40">
        <v>241.2833333333333</v>
      </c>
      <c r="H149" s="40">
        <v>259.7833333333333</v>
      </c>
      <c r="I149" s="40">
        <v>265.51666666666665</v>
      </c>
      <c r="J149" s="40">
        <v>269.0333333333333</v>
      </c>
      <c r="K149" s="31">
        <v>262</v>
      </c>
      <c r="L149" s="31">
        <v>252.75</v>
      </c>
      <c r="M149" s="31">
        <v>12.3058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997.85</v>
      </c>
      <c r="D150" s="40">
        <v>1002.3666666666668</v>
      </c>
      <c r="E150" s="40">
        <v>985.78333333333353</v>
      </c>
      <c r="F150" s="40">
        <v>973.7166666666667</v>
      </c>
      <c r="G150" s="40">
        <v>957.13333333333344</v>
      </c>
      <c r="H150" s="40">
        <v>1014.4333333333336</v>
      </c>
      <c r="I150" s="40">
        <v>1031.0166666666669</v>
      </c>
      <c r="J150" s="40">
        <v>1043.0833333333337</v>
      </c>
      <c r="K150" s="31">
        <v>1018.95</v>
      </c>
      <c r="L150" s="31">
        <v>990.3</v>
      </c>
      <c r="M150" s="31">
        <v>3.6017600000000001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158.94999999999999</v>
      </c>
      <c r="D151" s="40">
        <v>159.13333333333333</v>
      </c>
      <c r="E151" s="40">
        <v>157.31666666666666</v>
      </c>
      <c r="F151" s="40">
        <v>155.68333333333334</v>
      </c>
      <c r="G151" s="40">
        <v>153.86666666666667</v>
      </c>
      <c r="H151" s="40">
        <v>160.76666666666665</v>
      </c>
      <c r="I151" s="40">
        <v>162.58333333333331</v>
      </c>
      <c r="J151" s="40">
        <v>164.21666666666664</v>
      </c>
      <c r="K151" s="31">
        <v>160.94999999999999</v>
      </c>
      <c r="L151" s="31">
        <v>157.5</v>
      </c>
      <c r="M151" s="31">
        <v>106.29027000000001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247.45</v>
      </c>
      <c r="D152" s="40">
        <v>248.43333333333331</v>
      </c>
      <c r="E152" s="40">
        <v>245.01666666666662</v>
      </c>
      <c r="F152" s="40">
        <v>242.58333333333331</v>
      </c>
      <c r="G152" s="40">
        <v>239.16666666666663</v>
      </c>
      <c r="H152" s="40">
        <v>250.86666666666662</v>
      </c>
      <c r="I152" s="40">
        <v>254.2833333333333</v>
      </c>
      <c r="J152" s="40">
        <v>256.71666666666658</v>
      </c>
      <c r="K152" s="31">
        <v>251.85</v>
      </c>
      <c r="L152" s="31">
        <v>246</v>
      </c>
      <c r="M152" s="31">
        <v>15.036379999999999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865.95</v>
      </c>
      <c r="D153" s="40">
        <v>870.73333333333323</v>
      </c>
      <c r="E153" s="40">
        <v>856.21666666666647</v>
      </c>
      <c r="F153" s="40">
        <v>846.48333333333323</v>
      </c>
      <c r="G153" s="40">
        <v>831.96666666666647</v>
      </c>
      <c r="H153" s="40">
        <v>880.46666666666647</v>
      </c>
      <c r="I153" s="40">
        <v>894.98333333333312</v>
      </c>
      <c r="J153" s="40">
        <v>904.71666666666647</v>
      </c>
      <c r="K153" s="31">
        <v>885.25</v>
      </c>
      <c r="L153" s="31">
        <v>861</v>
      </c>
      <c r="M153" s="31">
        <v>26.169619999999998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3853.85</v>
      </c>
      <c r="D154" s="40">
        <v>3869.2333333333331</v>
      </c>
      <c r="E154" s="40">
        <v>3827.5166666666664</v>
      </c>
      <c r="F154" s="40">
        <v>3801.1833333333334</v>
      </c>
      <c r="G154" s="40">
        <v>3759.4666666666667</v>
      </c>
      <c r="H154" s="40">
        <v>3895.5666666666662</v>
      </c>
      <c r="I154" s="40">
        <v>3937.2833333333324</v>
      </c>
      <c r="J154" s="40">
        <v>3963.6166666666659</v>
      </c>
      <c r="K154" s="31">
        <v>3910.95</v>
      </c>
      <c r="L154" s="31">
        <v>3842.9</v>
      </c>
      <c r="M154" s="31">
        <v>0.47769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657.2</v>
      </c>
      <c r="D155" s="40">
        <v>657.35</v>
      </c>
      <c r="E155" s="40">
        <v>648.95000000000005</v>
      </c>
      <c r="F155" s="40">
        <v>640.70000000000005</v>
      </c>
      <c r="G155" s="40">
        <v>632.30000000000007</v>
      </c>
      <c r="H155" s="40">
        <v>665.6</v>
      </c>
      <c r="I155" s="40">
        <v>673.99999999999989</v>
      </c>
      <c r="J155" s="40">
        <v>682.25</v>
      </c>
      <c r="K155" s="31">
        <v>665.75</v>
      </c>
      <c r="L155" s="31">
        <v>649.1</v>
      </c>
      <c r="M155" s="31">
        <v>14.35167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3866.25</v>
      </c>
      <c r="D156" s="40">
        <v>3904</v>
      </c>
      <c r="E156" s="40">
        <v>3809.15</v>
      </c>
      <c r="F156" s="40">
        <v>3752.05</v>
      </c>
      <c r="G156" s="40">
        <v>3657.2000000000003</v>
      </c>
      <c r="H156" s="40">
        <v>3961.1</v>
      </c>
      <c r="I156" s="40">
        <v>4055.9500000000003</v>
      </c>
      <c r="J156" s="40">
        <v>4113.0499999999993</v>
      </c>
      <c r="K156" s="31">
        <v>3998.85</v>
      </c>
      <c r="L156" s="31">
        <v>3846.9</v>
      </c>
      <c r="M156" s="31">
        <v>2.5289799999999998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37958.949999999997</v>
      </c>
      <c r="D157" s="40">
        <v>38052.966666666667</v>
      </c>
      <c r="E157" s="40">
        <v>37705.983333333337</v>
      </c>
      <c r="F157" s="40">
        <v>37453.01666666667</v>
      </c>
      <c r="G157" s="40">
        <v>37106.03333333334</v>
      </c>
      <c r="H157" s="40">
        <v>38305.933333333334</v>
      </c>
      <c r="I157" s="40">
        <v>38652.916666666657</v>
      </c>
      <c r="J157" s="40">
        <v>38905.883333333331</v>
      </c>
      <c r="K157" s="31">
        <v>38399.949999999997</v>
      </c>
      <c r="L157" s="31">
        <v>37800</v>
      </c>
      <c r="M157" s="31">
        <v>0.16950000000000001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1182.8</v>
      </c>
      <c r="D158" s="40">
        <v>1171.8</v>
      </c>
      <c r="E158" s="40">
        <v>1156</v>
      </c>
      <c r="F158" s="40">
        <v>1129.2</v>
      </c>
      <c r="G158" s="40">
        <v>1113.4000000000001</v>
      </c>
      <c r="H158" s="40">
        <v>1198.5999999999999</v>
      </c>
      <c r="I158" s="40">
        <v>1214.3999999999996</v>
      </c>
      <c r="J158" s="40">
        <v>1241.1999999999998</v>
      </c>
      <c r="K158" s="31">
        <v>1187.5999999999999</v>
      </c>
      <c r="L158" s="31">
        <v>1145</v>
      </c>
      <c r="M158" s="31">
        <v>2.4235099999999998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4869.8999999999996</v>
      </c>
      <c r="D159" s="40">
        <v>4887.6333333333323</v>
      </c>
      <c r="E159" s="40">
        <v>4838.3166666666648</v>
      </c>
      <c r="F159" s="40">
        <v>4806.7333333333327</v>
      </c>
      <c r="G159" s="40">
        <v>4757.4166666666652</v>
      </c>
      <c r="H159" s="40">
        <v>4919.2166666666644</v>
      </c>
      <c r="I159" s="40">
        <v>4968.5333333333319</v>
      </c>
      <c r="J159" s="40">
        <v>5000.1166666666641</v>
      </c>
      <c r="K159" s="31">
        <v>4936.95</v>
      </c>
      <c r="L159" s="31">
        <v>4856.05</v>
      </c>
      <c r="M159" s="31">
        <v>2.1314500000000001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222.85</v>
      </c>
      <c r="D160" s="40">
        <v>223.81666666666669</v>
      </c>
      <c r="E160" s="40">
        <v>221.13333333333338</v>
      </c>
      <c r="F160" s="40">
        <v>219.41666666666669</v>
      </c>
      <c r="G160" s="40">
        <v>216.73333333333338</v>
      </c>
      <c r="H160" s="40">
        <v>225.53333333333339</v>
      </c>
      <c r="I160" s="40">
        <v>228.21666666666673</v>
      </c>
      <c r="J160" s="40">
        <v>229.93333333333339</v>
      </c>
      <c r="K160" s="31">
        <v>226.5</v>
      </c>
      <c r="L160" s="31">
        <v>222.1</v>
      </c>
      <c r="M160" s="31">
        <v>16.254049999999999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2636.3</v>
      </c>
      <c r="D161" s="40">
        <v>2652.2999999999997</v>
      </c>
      <c r="E161" s="40">
        <v>2616.0999999999995</v>
      </c>
      <c r="F161" s="40">
        <v>2595.8999999999996</v>
      </c>
      <c r="G161" s="40">
        <v>2559.6999999999994</v>
      </c>
      <c r="H161" s="40">
        <v>2672.4999999999995</v>
      </c>
      <c r="I161" s="40">
        <v>2708.6999999999994</v>
      </c>
      <c r="J161" s="40">
        <v>2728.8999999999996</v>
      </c>
      <c r="K161" s="31">
        <v>2688.5</v>
      </c>
      <c r="L161" s="31">
        <v>2632.1</v>
      </c>
      <c r="M161" s="31">
        <v>1.63415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3483.95</v>
      </c>
      <c r="D162" s="40">
        <v>3493.35</v>
      </c>
      <c r="E162" s="40">
        <v>3431.7</v>
      </c>
      <c r="F162" s="40">
        <v>3379.45</v>
      </c>
      <c r="G162" s="40">
        <v>3317.7999999999997</v>
      </c>
      <c r="H162" s="40">
        <v>3545.6</v>
      </c>
      <c r="I162" s="40">
        <v>3607.2500000000005</v>
      </c>
      <c r="J162" s="40">
        <v>3659.5</v>
      </c>
      <c r="K162" s="31">
        <v>3555</v>
      </c>
      <c r="L162" s="31">
        <v>3441.1</v>
      </c>
      <c r="M162" s="31">
        <v>8.9966699999999999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347.85</v>
      </c>
      <c r="D163" s="40">
        <v>348.4666666666667</v>
      </c>
      <c r="E163" s="40">
        <v>344.23333333333341</v>
      </c>
      <c r="F163" s="40">
        <v>340.61666666666673</v>
      </c>
      <c r="G163" s="40">
        <v>336.38333333333344</v>
      </c>
      <c r="H163" s="40">
        <v>352.08333333333337</v>
      </c>
      <c r="I163" s="40">
        <v>356.31666666666672</v>
      </c>
      <c r="J163" s="40">
        <v>359.93333333333334</v>
      </c>
      <c r="K163" s="31">
        <v>352.7</v>
      </c>
      <c r="L163" s="31">
        <v>344.85</v>
      </c>
      <c r="M163" s="31">
        <v>13.4794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203.25</v>
      </c>
      <c r="D164" s="40">
        <v>204.54999999999998</v>
      </c>
      <c r="E164" s="40">
        <v>199.69999999999996</v>
      </c>
      <c r="F164" s="40">
        <v>196.14999999999998</v>
      </c>
      <c r="G164" s="40">
        <v>191.29999999999995</v>
      </c>
      <c r="H164" s="40">
        <v>208.09999999999997</v>
      </c>
      <c r="I164" s="40">
        <v>212.95</v>
      </c>
      <c r="J164" s="40">
        <v>216.49999999999997</v>
      </c>
      <c r="K164" s="31">
        <v>209.4</v>
      </c>
      <c r="L164" s="31">
        <v>201</v>
      </c>
      <c r="M164" s="31">
        <v>93.260130000000004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253.55</v>
      </c>
      <c r="D165" s="40">
        <v>254.75</v>
      </c>
      <c r="E165" s="40">
        <v>251.5</v>
      </c>
      <c r="F165" s="40">
        <v>249.45</v>
      </c>
      <c r="G165" s="40">
        <v>246.2</v>
      </c>
      <c r="H165" s="40">
        <v>256.8</v>
      </c>
      <c r="I165" s="40">
        <v>260.05</v>
      </c>
      <c r="J165" s="40">
        <v>262.10000000000002</v>
      </c>
      <c r="K165" s="31">
        <v>258</v>
      </c>
      <c r="L165" s="31">
        <v>252.7</v>
      </c>
      <c r="M165" s="31">
        <v>55.732239999999997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575.6</v>
      </c>
      <c r="D166" s="40">
        <v>574.93333333333328</v>
      </c>
      <c r="E166" s="40">
        <v>569.86666666666656</v>
      </c>
      <c r="F166" s="40">
        <v>564.13333333333333</v>
      </c>
      <c r="G166" s="40">
        <v>559.06666666666661</v>
      </c>
      <c r="H166" s="40">
        <v>580.66666666666652</v>
      </c>
      <c r="I166" s="40">
        <v>585.73333333333335</v>
      </c>
      <c r="J166" s="40">
        <v>591.46666666666647</v>
      </c>
      <c r="K166" s="31">
        <v>580</v>
      </c>
      <c r="L166" s="31">
        <v>569.20000000000005</v>
      </c>
      <c r="M166" s="31">
        <v>2.89357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14033.1</v>
      </c>
      <c r="D167" s="40">
        <v>13992.016666666668</v>
      </c>
      <c r="E167" s="40">
        <v>13921.133333333337</v>
      </c>
      <c r="F167" s="40">
        <v>13809.166666666668</v>
      </c>
      <c r="G167" s="40">
        <v>13738.283333333336</v>
      </c>
      <c r="H167" s="40">
        <v>14103.983333333337</v>
      </c>
      <c r="I167" s="40">
        <v>14174.866666666669</v>
      </c>
      <c r="J167" s="40">
        <v>14286.833333333338</v>
      </c>
      <c r="K167" s="31">
        <v>14062.9</v>
      </c>
      <c r="L167" s="31">
        <v>13880.05</v>
      </c>
      <c r="M167" s="31">
        <v>5.391E-2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51</v>
      </c>
      <c r="D168" s="40">
        <v>51.65</v>
      </c>
      <c r="E168" s="40">
        <v>50.099999999999994</v>
      </c>
      <c r="F168" s="40">
        <v>49.199999999999996</v>
      </c>
      <c r="G168" s="40">
        <v>47.649999999999991</v>
      </c>
      <c r="H168" s="40">
        <v>52.55</v>
      </c>
      <c r="I168" s="40">
        <v>54.099999999999994</v>
      </c>
      <c r="J168" s="40">
        <v>55</v>
      </c>
      <c r="K168" s="31">
        <v>53.2</v>
      </c>
      <c r="L168" s="31">
        <v>50.75</v>
      </c>
      <c r="M168" s="31">
        <v>530.46984999999995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159.05000000000001</v>
      </c>
      <c r="D169" s="40">
        <v>159.81666666666669</v>
      </c>
      <c r="E169" s="40">
        <v>155.73333333333338</v>
      </c>
      <c r="F169" s="40">
        <v>152.41666666666669</v>
      </c>
      <c r="G169" s="40">
        <v>148.33333333333337</v>
      </c>
      <c r="H169" s="40">
        <v>163.13333333333338</v>
      </c>
      <c r="I169" s="40">
        <v>167.2166666666667</v>
      </c>
      <c r="J169" s="40">
        <v>170.53333333333339</v>
      </c>
      <c r="K169" s="31">
        <v>163.9</v>
      </c>
      <c r="L169" s="31">
        <v>156.5</v>
      </c>
      <c r="M169" s="31">
        <v>140.09571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2535.5</v>
      </c>
      <c r="D170" s="40">
        <v>2546.9333333333334</v>
      </c>
      <c r="E170" s="40">
        <v>2520.5666666666666</v>
      </c>
      <c r="F170" s="40">
        <v>2505.6333333333332</v>
      </c>
      <c r="G170" s="40">
        <v>2479.2666666666664</v>
      </c>
      <c r="H170" s="40">
        <v>2561.8666666666668</v>
      </c>
      <c r="I170" s="40">
        <v>2588.2333333333336</v>
      </c>
      <c r="J170" s="40">
        <v>2603.166666666667</v>
      </c>
      <c r="K170" s="31">
        <v>2573.3000000000002</v>
      </c>
      <c r="L170" s="31">
        <v>2532</v>
      </c>
      <c r="M170" s="31">
        <v>35.162439999999997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880.3</v>
      </c>
      <c r="D171" s="40">
        <v>879.80000000000007</v>
      </c>
      <c r="E171" s="40">
        <v>871.75000000000011</v>
      </c>
      <c r="F171" s="40">
        <v>863.2</v>
      </c>
      <c r="G171" s="40">
        <v>855.15000000000009</v>
      </c>
      <c r="H171" s="40">
        <v>888.35000000000014</v>
      </c>
      <c r="I171" s="40">
        <v>896.40000000000009</v>
      </c>
      <c r="J171" s="40">
        <v>904.95000000000016</v>
      </c>
      <c r="K171" s="31">
        <v>887.85</v>
      </c>
      <c r="L171" s="31">
        <v>871.25</v>
      </c>
      <c r="M171" s="31">
        <v>10.71782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1276.5</v>
      </c>
      <c r="D172" s="40">
        <v>1285.1499999999999</v>
      </c>
      <c r="E172" s="40">
        <v>1264.2999999999997</v>
      </c>
      <c r="F172" s="40">
        <v>1252.0999999999999</v>
      </c>
      <c r="G172" s="40">
        <v>1231.2499999999998</v>
      </c>
      <c r="H172" s="40">
        <v>1297.3499999999997</v>
      </c>
      <c r="I172" s="40">
        <v>1318.1999999999996</v>
      </c>
      <c r="J172" s="40">
        <v>1330.3999999999996</v>
      </c>
      <c r="K172" s="31">
        <v>1306</v>
      </c>
      <c r="L172" s="31">
        <v>1272.95</v>
      </c>
      <c r="M172" s="31">
        <v>5.5650500000000003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2366.6</v>
      </c>
      <c r="D173" s="40">
        <v>2377.2000000000003</v>
      </c>
      <c r="E173" s="40">
        <v>2339.4000000000005</v>
      </c>
      <c r="F173" s="40">
        <v>2312.2000000000003</v>
      </c>
      <c r="G173" s="40">
        <v>2274.4000000000005</v>
      </c>
      <c r="H173" s="40">
        <v>2404.4000000000005</v>
      </c>
      <c r="I173" s="40">
        <v>2442.2000000000007</v>
      </c>
      <c r="J173" s="40">
        <v>2469.4000000000005</v>
      </c>
      <c r="K173" s="31">
        <v>2415</v>
      </c>
      <c r="L173" s="31">
        <v>2350</v>
      </c>
      <c r="M173" s="31">
        <v>4.1019199999999998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84.75</v>
      </c>
      <c r="D174" s="40">
        <v>85.816666666666663</v>
      </c>
      <c r="E174" s="40">
        <v>83.383333333333326</v>
      </c>
      <c r="F174" s="40">
        <v>82.016666666666666</v>
      </c>
      <c r="G174" s="40">
        <v>79.583333333333329</v>
      </c>
      <c r="H174" s="40">
        <v>87.183333333333323</v>
      </c>
      <c r="I174" s="40">
        <v>89.61666666666666</v>
      </c>
      <c r="J174" s="40">
        <v>90.98333333333332</v>
      </c>
      <c r="K174" s="31">
        <v>88.25</v>
      </c>
      <c r="L174" s="31">
        <v>84.45</v>
      </c>
      <c r="M174" s="31">
        <v>273.00806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25656.35</v>
      </c>
      <c r="D175" s="40">
        <v>25715.466666666664</v>
      </c>
      <c r="E175" s="40">
        <v>25455.933333333327</v>
      </c>
      <c r="F175" s="40">
        <v>25255.516666666663</v>
      </c>
      <c r="G175" s="40">
        <v>24995.983333333326</v>
      </c>
      <c r="H175" s="40">
        <v>25915.883333333328</v>
      </c>
      <c r="I175" s="40">
        <v>26175.416666666661</v>
      </c>
      <c r="J175" s="40">
        <v>26375.833333333328</v>
      </c>
      <c r="K175" s="31">
        <v>25975</v>
      </c>
      <c r="L175" s="31">
        <v>25515.05</v>
      </c>
      <c r="M175" s="31">
        <v>0.35342000000000001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1718.75</v>
      </c>
      <c r="D176" s="40">
        <v>1725.1499999999999</v>
      </c>
      <c r="E176" s="40">
        <v>1685.2999999999997</v>
      </c>
      <c r="F176" s="40">
        <v>1651.85</v>
      </c>
      <c r="G176" s="40">
        <v>1611.9999999999998</v>
      </c>
      <c r="H176" s="40">
        <v>1758.5999999999997</v>
      </c>
      <c r="I176" s="40">
        <v>1798.4499999999996</v>
      </c>
      <c r="J176" s="40">
        <v>1831.8999999999996</v>
      </c>
      <c r="K176" s="31">
        <v>1765</v>
      </c>
      <c r="L176" s="31">
        <v>1691.7</v>
      </c>
      <c r="M176" s="31">
        <v>41.390569999999997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3688.85</v>
      </c>
      <c r="D177" s="40">
        <v>3726.4166666666665</v>
      </c>
      <c r="E177" s="40">
        <v>3642.833333333333</v>
      </c>
      <c r="F177" s="40">
        <v>3596.8166666666666</v>
      </c>
      <c r="G177" s="40">
        <v>3513.2333333333331</v>
      </c>
      <c r="H177" s="40">
        <v>3772.4333333333329</v>
      </c>
      <c r="I177" s="40">
        <v>3856.016666666666</v>
      </c>
      <c r="J177" s="40">
        <v>3902.0333333333328</v>
      </c>
      <c r="K177" s="31">
        <v>3810</v>
      </c>
      <c r="L177" s="31">
        <v>3680.4</v>
      </c>
      <c r="M177" s="31">
        <v>3.4735399999999998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514</v>
      </c>
      <c r="D178" s="40">
        <v>515.7833333333333</v>
      </c>
      <c r="E178" s="40">
        <v>510.56666666666661</v>
      </c>
      <c r="F178" s="40">
        <v>507.13333333333333</v>
      </c>
      <c r="G178" s="40">
        <v>501.91666666666663</v>
      </c>
      <c r="H178" s="40">
        <v>519.21666666666658</v>
      </c>
      <c r="I178" s="40">
        <v>524.43333333333328</v>
      </c>
      <c r="J178" s="40">
        <v>527.86666666666656</v>
      </c>
      <c r="K178" s="31">
        <v>521</v>
      </c>
      <c r="L178" s="31">
        <v>512.35</v>
      </c>
      <c r="M178" s="31">
        <v>7.25732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562.95000000000005</v>
      </c>
      <c r="D179" s="40">
        <v>564.33333333333337</v>
      </c>
      <c r="E179" s="40">
        <v>559.66666666666674</v>
      </c>
      <c r="F179" s="40">
        <v>556.38333333333333</v>
      </c>
      <c r="G179" s="40">
        <v>551.7166666666667</v>
      </c>
      <c r="H179" s="40">
        <v>567.61666666666679</v>
      </c>
      <c r="I179" s="40">
        <v>572.28333333333353</v>
      </c>
      <c r="J179" s="40">
        <v>575.56666666666683</v>
      </c>
      <c r="K179" s="31">
        <v>569</v>
      </c>
      <c r="L179" s="31">
        <v>561.04999999999995</v>
      </c>
      <c r="M179" s="31">
        <v>149.79062999999999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85.15</v>
      </c>
      <c r="D180" s="40">
        <v>85.25</v>
      </c>
      <c r="E180" s="40">
        <v>84.4</v>
      </c>
      <c r="F180" s="40">
        <v>83.65</v>
      </c>
      <c r="G180" s="40">
        <v>82.800000000000011</v>
      </c>
      <c r="H180" s="40">
        <v>86</v>
      </c>
      <c r="I180" s="40">
        <v>86.85</v>
      </c>
      <c r="J180" s="40">
        <v>87.6</v>
      </c>
      <c r="K180" s="31">
        <v>86.1</v>
      </c>
      <c r="L180" s="31">
        <v>84.5</v>
      </c>
      <c r="M180" s="31">
        <v>109.84829000000001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990.3</v>
      </c>
      <c r="D181" s="40">
        <v>991.19999999999993</v>
      </c>
      <c r="E181" s="40">
        <v>986.19999999999982</v>
      </c>
      <c r="F181" s="40">
        <v>982.09999999999991</v>
      </c>
      <c r="G181" s="40">
        <v>977.0999999999998</v>
      </c>
      <c r="H181" s="40">
        <v>995.29999999999984</v>
      </c>
      <c r="I181" s="40">
        <v>1000.3000000000001</v>
      </c>
      <c r="J181" s="40">
        <v>1004.3999999999999</v>
      </c>
      <c r="K181" s="31">
        <v>996.2</v>
      </c>
      <c r="L181" s="31">
        <v>987.1</v>
      </c>
      <c r="M181" s="31">
        <v>53.841430000000003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439.75</v>
      </c>
      <c r="D182" s="40">
        <v>440.7833333333333</v>
      </c>
      <c r="E182" s="40">
        <v>433.96666666666658</v>
      </c>
      <c r="F182" s="40">
        <v>428.18333333333328</v>
      </c>
      <c r="G182" s="40">
        <v>421.36666666666656</v>
      </c>
      <c r="H182" s="40">
        <v>446.56666666666661</v>
      </c>
      <c r="I182" s="40">
        <v>453.38333333333333</v>
      </c>
      <c r="J182" s="40">
        <v>459.16666666666663</v>
      </c>
      <c r="K182" s="31">
        <v>447.6</v>
      </c>
      <c r="L182" s="31">
        <v>435</v>
      </c>
      <c r="M182" s="31">
        <v>5.4390900000000002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728.2</v>
      </c>
      <c r="D183" s="40">
        <v>733.43333333333339</v>
      </c>
      <c r="E183" s="40">
        <v>721.41666666666674</v>
      </c>
      <c r="F183" s="40">
        <v>714.63333333333333</v>
      </c>
      <c r="G183" s="40">
        <v>702.61666666666667</v>
      </c>
      <c r="H183" s="40">
        <v>740.21666666666681</v>
      </c>
      <c r="I183" s="40">
        <v>752.23333333333346</v>
      </c>
      <c r="J183" s="40">
        <v>759.01666666666688</v>
      </c>
      <c r="K183" s="31">
        <v>745.45</v>
      </c>
      <c r="L183" s="31">
        <v>726.65</v>
      </c>
      <c r="M183" s="31">
        <v>3.1851699999999998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1326.15</v>
      </c>
      <c r="D184" s="40">
        <v>1332.7</v>
      </c>
      <c r="E184" s="40">
        <v>1316.45</v>
      </c>
      <c r="F184" s="40">
        <v>1306.75</v>
      </c>
      <c r="G184" s="40">
        <v>1290.5</v>
      </c>
      <c r="H184" s="40">
        <v>1342.4</v>
      </c>
      <c r="I184" s="40">
        <v>1358.65</v>
      </c>
      <c r="J184" s="40">
        <v>1368.3500000000001</v>
      </c>
      <c r="K184" s="31">
        <v>1348.95</v>
      </c>
      <c r="L184" s="31">
        <v>1323</v>
      </c>
      <c r="M184" s="31">
        <v>5.5869900000000001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1004.55</v>
      </c>
      <c r="D185" s="40">
        <v>1002.1833333333334</v>
      </c>
      <c r="E185" s="40">
        <v>994.56666666666683</v>
      </c>
      <c r="F185" s="40">
        <v>984.58333333333348</v>
      </c>
      <c r="G185" s="40">
        <v>976.96666666666692</v>
      </c>
      <c r="H185" s="40">
        <v>1012.1666666666667</v>
      </c>
      <c r="I185" s="40">
        <v>1019.7833333333333</v>
      </c>
      <c r="J185" s="40">
        <v>1029.7666666666667</v>
      </c>
      <c r="K185" s="31">
        <v>1009.8</v>
      </c>
      <c r="L185" s="31">
        <v>992.2</v>
      </c>
      <c r="M185" s="31">
        <v>16.852910000000001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1577.6</v>
      </c>
      <c r="D186" s="40">
        <v>1590.7166666666665</v>
      </c>
      <c r="E186" s="40">
        <v>1557.883333333333</v>
      </c>
      <c r="F186" s="40">
        <v>1538.1666666666665</v>
      </c>
      <c r="G186" s="40">
        <v>1505.333333333333</v>
      </c>
      <c r="H186" s="40">
        <v>1610.4333333333329</v>
      </c>
      <c r="I186" s="40">
        <v>1643.2666666666664</v>
      </c>
      <c r="J186" s="40">
        <v>1662.9833333333329</v>
      </c>
      <c r="K186" s="31">
        <v>1623.55</v>
      </c>
      <c r="L186" s="31">
        <v>1571</v>
      </c>
      <c r="M186" s="31">
        <v>5.2564299999999999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3238.5</v>
      </c>
      <c r="D187" s="40">
        <v>3245.4166666666665</v>
      </c>
      <c r="E187" s="40">
        <v>3223.1833333333329</v>
      </c>
      <c r="F187" s="40">
        <v>3207.8666666666663</v>
      </c>
      <c r="G187" s="40">
        <v>3185.6333333333328</v>
      </c>
      <c r="H187" s="40">
        <v>3260.7333333333331</v>
      </c>
      <c r="I187" s="40">
        <v>3282.9666666666667</v>
      </c>
      <c r="J187" s="40">
        <v>3298.2833333333333</v>
      </c>
      <c r="K187" s="31">
        <v>3267.65</v>
      </c>
      <c r="L187" s="31">
        <v>3230.1</v>
      </c>
      <c r="M187" s="31">
        <v>15.29603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841.9</v>
      </c>
      <c r="D188" s="40">
        <v>848.16666666666663</v>
      </c>
      <c r="E188" s="40">
        <v>834.33333333333326</v>
      </c>
      <c r="F188" s="40">
        <v>826.76666666666665</v>
      </c>
      <c r="G188" s="40">
        <v>812.93333333333328</v>
      </c>
      <c r="H188" s="40">
        <v>855.73333333333323</v>
      </c>
      <c r="I188" s="40">
        <v>869.56666666666649</v>
      </c>
      <c r="J188" s="40">
        <v>877.13333333333321</v>
      </c>
      <c r="K188" s="31">
        <v>862</v>
      </c>
      <c r="L188" s="31">
        <v>840.6</v>
      </c>
      <c r="M188" s="31">
        <v>9.8865099999999995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7667.25</v>
      </c>
      <c r="D189" s="40">
        <v>7692.416666666667</v>
      </c>
      <c r="E189" s="40">
        <v>7614.8333333333339</v>
      </c>
      <c r="F189" s="40">
        <v>7562.416666666667</v>
      </c>
      <c r="G189" s="40">
        <v>7484.8333333333339</v>
      </c>
      <c r="H189" s="40">
        <v>7744.8333333333339</v>
      </c>
      <c r="I189" s="40">
        <v>7822.4166666666679</v>
      </c>
      <c r="J189" s="40">
        <v>7874.8333333333339</v>
      </c>
      <c r="K189" s="31">
        <v>7770</v>
      </c>
      <c r="L189" s="31">
        <v>7640</v>
      </c>
      <c r="M189" s="31">
        <v>1.0227299999999999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569.35</v>
      </c>
      <c r="D190" s="40">
        <v>574.08333333333337</v>
      </c>
      <c r="E190" s="40">
        <v>563.4666666666667</v>
      </c>
      <c r="F190" s="40">
        <v>557.58333333333337</v>
      </c>
      <c r="G190" s="40">
        <v>546.9666666666667</v>
      </c>
      <c r="H190" s="40">
        <v>579.9666666666667</v>
      </c>
      <c r="I190" s="40">
        <v>590.58333333333326</v>
      </c>
      <c r="J190" s="40">
        <v>596.4666666666667</v>
      </c>
      <c r="K190" s="31">
        <v>584.70000000000005</v>
      </c>
      <c r="L190" s="31">
        <v>568.20000000000005</v>
      </c>
      <c r="M190" s="31">
        <v>112.29179000000001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221.1</v>
      </c>
      <c r="D191" s="40">
        <v>222.25</v>
      </c>
      <c r="E191" s="40">
        <v>219.35</v>
      </c>
      <c r="F191" s="40">
        <v>217.6</v>
      </c>
      <c r="G191" s="40">
        <v>214.7</v>
      </c>
      <c r="H191" s="40">
        <v>224</v>
      </c>
      <c r="I191" s="40">
        <v>226.89999999999998</v>
      </c>
      <c r="J191" s="40">
        <v>228.65</v>
      </c>
      <c r="K191" s="31">
        <v>225.15</v>
      </c>
      <c r="L191" s="31">
        <v>220.5</v>
      </c>
      <c r="M191" s="31">
        <v>68.570070000000001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111.1</v>
      </c>
      <c r="D192" s="40">
        <v>111.28333333333335</v>
      </c>
      <c r="E192" s="40">
        <v>110.36666666666669</v>
      </c>
      <c r="F192" s="40">
        <v>109.63333333333334</v>
      </c>
      <c r="G192" s="40">
        <v>108.71666666666668</v>
      </c>
      <c r="H192" s="40">
        <v>112.01666666666669</v>
      </c>
      <c r="I192" s="40">
        <v>112.93333333333335</v>
      </c>
      <c r="J192" s="40">
        <v>113.6666666666667</v>
      </c>
      <c r="K192" s="31">
        <v>112.2</v>
      </c>
      <c r="L192" s="31">
        <v>110.55</v>
      </c>
      <c r="M192" s="31">
        <v>347.69986999999998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73.849999999999994</v>
      </c>
      <c r="D193" s="40">
        <v>74.383333333333326</v>
      </c>
      <c r="E193" s="40">
        <v>72.266666666666652</v>
      </c>
      <c r="F193" s="40">
        <v>70.683333333333323</v>
      </c>
      <c r="G193" s="40">
        <v>68.566666666666649</v>
      </c>
      <c r="H193" s="40">
        <v>75.966666666666654</v>
      </c>
      <c r="I193" s="40">
        <v>78.083333333333329</v>
      </c>
      <c r="J193" s="40">
        <v>79.666666666666657</v>
      </c>
      <c r="K193" s="31">
        <v>76.5</v>
      </c>
      <c r="L193" s="31">
        <v>72.8</v>
      </c>
      <c r="M193" s="31">
        <v>49.691189999999999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1119.05</v>
      </c>
      <c r="D194" s="40">
        <v>1118.5666666666668</v>
      </c>
      <c r="E194" s="40">
        <v>1110.8833333333337</v>
      </c>
      <c r="F194" s="40">
        <v>1102.7166666666669</v>
      </c>
      <c r="G194" s="40">
        <v>1095.0333333333338</v>
      </c>
      <c r="H194" s="40">
        <v>1126.7333333333336</v>
      </c>
      <c r="I194" s="40">
        <v>1134.4166666666665</v>
      </c>
      <c r="J194" s="40">
        <v>1142.5833333333335</v>
      </c>
      <c r="K194" s="31">
        <v>1126.25</v>
      </c>
      <c r="L194" s="31">
        <v>1110.4000000000001</v>
      </c>
      <c r="M194" s="31">
        <v>23.607949999999999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932.8</v>
      </c>
      <c r="D195" s="40">
        <v>935.31666666666661</v>
      </c>
      <c r="E195" s="40">
        <v>921.63333333333321</v>
      </c>
      <c r="F195" s="40">
        <v>910.46666666666658</v>
      </c>
      <c r="G195" s="40">
        <v>896.78333333333319</v>
      </c>
      <c r="H195" s="40">
        <v>946.48333333333323</v>
      </c>
      <c r="I195" s="40">
        <v>960.16666666666663</v>
      </c>
      <c r="J195" s="40">
        <v>971.33333333333326</v>
      </c>
      <c r="K195" s="31">
        <v>949</v>
      </c>
      <c r="L195" s="31">
        <v>924.15</v>
      </c>
      <c r="M195" s="31">
        <v>4.8215399999999997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2970.25</v>
      </c>
      <c r="D196" s="40">
        <v>2970.2666666666664</v>
      </c>
      <c r="E196" s="40">
        <v>2955.7833333333328</v>
      </c>
      <c r="F196" s="40">
        <v>2941.3166666666666</v>
      </c>
      <c r="G196" s="40">
        <v>2926.833333333333</v>
      </c>
      <c r="H196" s="40">
        <v>2984.7333333333327</v>
      </c>
      <c r="I196" s="40">
        <v>2999.2166666666662</v>
      </c>
      <c r="J196" s="40">
        <v>3013.6833333333325</v>
      </c>
      <c r="K196" s="31">
        <v>2984.75</v>
      </c>
      <c r="L196" s="31">
        <v>2955.8</v>
      </c>
      <c r="M196" s="31">
        <v>4.96441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1862.65</v>
      </c>
      <c r="D197" s="40">
        <v>1865.9333333333334</v>
      </c>
      <c r="E197" s="40">
        <v>1853.8666666666668</v>
      </c>
      <c r="F197" s="40">
        <v>1845.0833333333335</v>
      </c>
      <c r="G197" s="40">
        <v>1833.0166666666669</v>
      </c>
      <c r="H197" s="40">
        <v>1874.7166666666667</v>
      </c>
      <c r="I197" s="40">
        <v>1886.7833333333333</v>
      </c>
      <c r="J197" s="40">
        <v>1895.5666666666666</v>
      </c>
      <c r="K197" s="31">
        <v>1878</v>
      </c>
      <c r="L197" s="31">
        <v>1857.15</v>
      </c>
      <c r="M197" s="31">
        <v>1.95794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652.75</v>
      </c>
      <c r="D198" s="40">
        <v>658.58333333333337</v>
      </c>
      <c r="E198" s="40">
        <v>644.16666666666674</v>
      </c>
      <c r="F198" s="40">
        <v>635.58333333333337</v>
      </c>
      <c r="G198" s="40">
        <v>621.16666666666674</v>
      </c>
      <c r="H198" s="40">
        <v>667.16666666666674</v>
      </c>
      <c r="I198" s="40">
        <v>681.58333333333348</v>
      </c>
      <c r="J198" s="40">
        <v>690.16666666666674</v>
      </c>
      <c r="K198" s="31">
        <v>673</v>
      </c>
      <c r="L198" s="31">
        <v>650</v>
      </c>
      <c r="M198" s="31">
        <v>3.4514800000000001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1710.7</v>
      </c>
      <c r="D199" s="40">
        <v>1708.8166666666666</v>
      </c>
      <c r="E199" s="40">
        <v>1698.1333333333332</v>
      </c>
      <c r="F199" s="40">
        <v>1685.5666666666666</v>
      </c>
      <c r="G199" s="40">
        <v>1674.8833333333332</v>
      </c>
      <c r="H199" s="40">
        <v>1721.3833333333332</v>
      </c>
      <c r="I199" s="40">
        <v>1732.0666666666666</v>
      </c>
      <c r="J199" s="40">
        <v>1744.6333333333332</v>
      </c>
      <c r="K199" s="31">
        <v>1719.5</v>
      </c>
      <c r="L199" s="31">
        <v>1696.25</v>
      </c>
      <c r="M199" s="31">
        <v>2.1338900000000001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34.15</v>
      </c>
      <c r="D200" s="40">
        <v>34.333333333333336</v>
      </c>
      <c r="E200" s="40">
        <v>33.266666666666673</v>
      </c>
      <c r="F200" s="40">
        <v>32.38333333333334</v>
      </c>
      <c r="G200" s="40">
        <v>31.316666666666677</v>
      </c>
      <c r="H200" s="40">
        <v>35.216666666666669</v>
      </c>
      <c r="I200" s="40">
        <v>36.283333333333331</v>
      </c>
      <c r="J200" s="40">
        <v>37.166666666666664</v>
      </c>
      <c r="K200" s="31">
        <v>35.4</v>
      </c>
      <c r="L200" s="31">
        <v>33.450000000000003</v>
      </c>
      <c r="M200" s="31">
        <v>354.75256000000002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3220.45</v>
      </c>
      <c r="D201" s="40">
        <v>3205.1666666666665</v>
      </c>
      <c r="E201" s="40">
        <v>3161.6333333333332</v>
      </c>
      <c r="F201" s="40">
        <v>3102.8166666666666</v>
      </c>
      <c r="G201" s="40">
        <v>3059.2833333333333</v>
      </c>
      <c r="H201" s="40">
        <v>3263.9833333333331</v>
      </c>
      <c r="I201" s="40">
        <v>3307.5166666666669</v>
      </c>
      <c r="J201" s="40">
        <v>3366.333333333333</v>
      </c>
      <c r="K201" s="31">
        <v>3248.7</v>
      </c>
      <c r="L201" s="31">
        <v>3146.35</v>
      </c>
      <c r="M201" s="31">
        <v>2.5372300000000001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674.4</v>
      </c>
      <c r="D202" s="40">
        <v>677.18333333333328</v>
      </c>
      <c r="E202" s="40">
        <v>668.26666666666654</v>
      </c>
      <c r="F202" s="40">
        <v>662.13333333333321</v>
      </c>
      <c r="G202" s="40">
        <v>653.21666666666647</v>
      </c>
      <c r="H202" s="40">
        <v>683.31666666666661</v>
      </c>
      <c r="I202" s="40">
        <v>692.23333333333335</v>
      </c>
      <c r="J202" s="40">
        <v>698.36666666666667</v>
      </c>
      <c r="K202" s="31">
        <v>686.1</v>
      </c>
      <c r="L202" s="31">
        <v>671.05</v>
      </c>
      <c r="M202" s="31">
        <v>21.658750000000001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8162.75</v>
      </c>
      <c r="D203" s="40">
        <v>8195.8166666666675</v>
      </c>
      <c r="E203" s="40">
        <v>8112.633333333335</v>
      </c>
      <c r="F203" s="40">
        <v>8062.5166666666673</v>
      </c>
      <c r="G203" s="40">
        <v>7979.3333333333348</v>
      </c>
      <c r="H203" s="40">
        <v>8245.9333333333343</v>
      </c>
      <c r="I203" s="40">
        <v>8329.116666666665</v>
      </c>
      <c r="J203" s="40">
        <v>8379.2333333333354</v>
      </c>
      <c r="K203" s="31">
        <v>8279</v>
      </c>
      <c r="L203" s="31">
        <v>8145.7</v>
      </c>
      <c r="M203" s="31">
        <v>2.26654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70.099999999999994</v>
      </c>
      <c r="D204" s="40">
        <v>70.316666666666677</v>
      </c>
      <c r="E204" s="40">
        <v>69.683333333333351</v>
      </c>
      <c r="F204" s="40">
        <v>69.26666666666668</v>
      </c>
      <c r="G204" s="40">
        <v>68.633333333333354</v>
      </c>
      <c r="H204" s="40">
        <v>70.733333333333348</v>
      </c>
      <c r="I204" s="40">
        <v>71.366666666666674</v>
      </c>
      <c r="J204" s="40">
        <v>71.783333333333346</v>
      </c>
      <c r="K204" s="31">
        <v>70.95</v>
      </c>
      <c r="L204" s="31">
        <v>69.900000000000006</v>
      </c>
      <c r="M204" s="31">
        <v>52.037739999999999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1508.1</v>
      </c>
      <c r="D205" s="40">
        <v>1498.4166666666667</v>
      </c>
      <c r="E205" s="40">
        <v>1483.2833333333335</v>
      </c>
      <c r="F205" s="40">
        <v>1458.4666666666667</v>
      </c>
      <c r="G205" s="40">
        <v>1443.3333333333335</v>
      </c>
      <c r="H205" s="40">
        <v>1523.2333333333336</v>
      </c>
      <c r="I205" s="40">
        <v>1538.3666666666668</v>
      </c>
      <c r="J205" s="40">
        <v>1563.1833333333336</v>
      </c>
      <c r="K205" s="31">
        <v>1513.55</v>
      </c>
      <c r="L205" s="31">
        <v>1473.6</v>
      </c>
      <c r="M205" s="31">
        <v>6.4470900000000002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894.25</v>
      </c>
      <c r="D206" s="40">
        <v>897.25</v>
      </c>
      <c r="E206" s="40">
        <v>889.4</v>
      </c>
      <c r="F206" s="40">
        <v>884.55</v>
      </c>
      <c r="G206" s="40">
        <v>876.69999999999993</v>
      </c>
      <c r="H206" s="40">
        <v>902.1</v>
      </c>
      <c r="I206" s="40">
        <v>909.94999999999993</v>
      </c>
      <c r="J206" s="40">
        <v>914.80000000000007</v>
      </c>
      <c r="K206" s="31">
        <v>905.1</v>
      </c>
      <c r="L206" s="31">
        <v>892.4</v>
      </c>
      <c r="M206" s="31">
        <v>5.3886399999999997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803.55</v>
      </c>
      <c r="D207" s="40">
        <v>808.11666666666667</v>
      </c>
      <c r="E207" s="40">
        <v>796.23333333333335</v>
      </c>
      <c r="F207" s="40">
        <v>788.91666666666663</v>
      </c>
      <c r="G207" s="40">
        <v>777.0333333333333</v>
      </c>
      <c r="H207" s="40">
        <v>815.43333333333339</v>
      </c>
      <c r="I207" s="40">
        <v>827.31666666666683</v>
      </c>
      <c r="J207" s="40">
        <v>834.63333333333344</v>
      </c>
      <c r="K207" s="31">
        <v>820</v>
      </c>
      <c r="L207" s="31">
        <v>800.8</v>
      </c>
      <c r="M207" s="31">
        <v>12.96116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280.64999999999998</v>
      </c>
      <c r="D208" s="40">
        <v>280.83333333333331</v>
      </c>
      <c r="E208" s="40">
        <v>278.81666666666661</v>
      </c>
      <c r="F208" s="40">
        <v>276.98333333333329</v>
      </c>
      <c r="G208" s="40">
        <v>274.96666666666658</v>
      </c>
      <c r="H208" s="40">
        <v>282.66666666666663</v>
      </c>
      <c r="I208" s="40">
        <v>284.68333333333339</v>
      </c>
      <c r="J208" s="40">
        <v>286.51666666666665</v>
      </c>
      <c r="K208" s="31">
        <v>282.85000000000002</v>
      </c>
      <c r="L208" s="31">
        <v>279</v>
      </c>
      <c r="M208" s="31">
        <v>32.055759999999999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7.45</v>
      </c>
      <c r="D209" s="40">
        <v>7.5666666666666673</v>
      </c>
      <c r="E209" s="40">
        <v>7.283333333333335</v>
      </c>
      <c r="F209" s="40">
        <v>7.116666666666668</v>
      </c>
      <c r="G209" s="40">
        <v>6.8333333333333357</v>
      </c>
      <c r="H209" s="40">
        <v>7.7333333333333343</v>
      </c>
      <c r="I209" s="40">
        <v>8.0166666666666675</v>
      </c>
      <c r="J209" s="40">
        <v>8.1833333333333336</v>
      </c>
      <c r="K209" s="31">
        <v>7.85</v>
      </c>
      <c r="L209" s="31">
        <v>7.4</v>
      </c>
      <c r="M209" s="31">
        <v>1786.1642999999999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782.1</v>
      </c>
      <c r="D210" s="40">
        <v>783.21666666666658</v>
      </c>
      <c r="E210" s="40">
        <v>777.43333333333317</v>
      </c>
      <c r="F210" s="40">
        <v>772.76666666666654</v>
      </c>
      <c r="G210" s="40">
        <v>766.98333333333312</v>
      </c>
      <c r="H210" s="40">
        <v>787.88333333333321</v>
      </c>
      <c r="I210" s="40">
        <v>793.66666666666674</v>
      </c>
      <c r="J210" s="40">
        <v>798.33333333333326</v>
      </c>
      <c r="K210" s="31">
        <v>789</v>
      </c>
      <c r="L210" s="31">
        <v>778.55</v>
      </c>
      <c r="M210" s="31">
        <v>19.420870000000001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1463.65</v>
      </c>
      <c r="D211" s="40">
        <v>1467.5666666666666</v>
      </c>
      <c r="E211" s="40">
        <v>1450.1333333333332</v>
      </c>
      <c r="F211" s="40">
        <v>1436.6166666666666</v>
      </c>
      <c r="G211" s="40">
        <v>1419.1833333333332</v>
      </c>
      <c r="H211" s="40">
        <v>1481.0833333333333</v>
      </c>
      <c r="I211" s="40">
        <v>1498.5166666666667</v>
      </c>
      <c r="J211" s="40">
        <v>1512.0333333333333</v>
      </c>
      <c r="K211" s="31">
        <v>1485</v>
      </c>
      <c r="L211" s="31">
        <v>1454.05</v>
      </c>
      <c r="M211" s="31">
        <v>0.39678999999999998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382.3</v>
      </c>
      <c r="D212" s="40">
        <v>383.3</v>
      </c>
      <c r="E212" s="40">
        <v>380.6</v>
      </c>
      <c r="F212" s="40">
        <v>378.90000000000003</v>
      </c>
      <c r="G212" s="40">
        <v>376.20000000000005</v>
      </c>
      <c r="H212" s="40">
        <v>385</v>
      </c>
      <c r="I212" s="40">
        <v>387.69999999999993</v>
      </c>
      <c r="J212" s="40">
        <v>389.4</v>
      </c>
      <c r="K212" s="31">
        <v>386</v>
      </c>
      <c r="L212" s="31">
        <v>381.6</v>
      </c>
      <c r="M212" s="31">
        <v>46.78087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</v>
      </c>
      <c r="D213" s="40">
        <v>16.083333333333332</v>
      </c>
      <c r="E213" s="40">
        <v>15.866666666666664</v>
      </c>
      <c r="F213" s="40">
        <v>15.733333333333331</v>
      </c>
      <c r="G213" s="40">
        <v>15.516666666666662</v>
      </c>
      <c r="H213" s="40">
        <v>16.216666666666665</v>
      </c>
      <c r="I213" s="40">
        <v>16.433333333333334</v>
      </c>
      <c r="J213" s="40">
        <v>16.566666666666666</v>
      </c>
      <c r="K213" s="31">
        <v>16.3</v>
      </c>
      <c r="L213" s="31">
        <v>15.95</v>
      </c>
      <c r="M213" s="31">
        <v>524.82953999999995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179.45</v>
      </c>
      <c r="D214" s="40">
        <v>181.33333333333334</v>
      </c>
      <c r="E214" s="40">
        <v>176.91666666666669</v>
      </c>
      <c r="F214" s="40">
        <v>174.38333333333335</v>
      </c>
      <c r="G214" s="40">
        <v>169.9666666666667</v>
      </c>
      <c r="H214" s="40">
        <v>183.86666666666667</v>
      </c>
      <c r="I214" s="40">
        <v>188.28333333333336</v>
      </c>
      <c r="J214" s="40">
        <v>190.81666666666666</v>
      </c>
      <c r="K214" s="31">
        <v>185.75</v>
      </c>
      <c r="L214" s="31">
        <v>178.8</v>
      </c>
      <c r="M214" s="31">
        <v>186.4383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74.349999999999994</v>
      </c>
      <c r="D215" s="40">
        <v>74.61666666666666</v>
      </c>
      <c r="E215" s="40">
        <v>73.383333333333326</v>
      </c>
      <c r="F215" s="40">
        <v>72.416666666666671</v>
      </c>
      <c r="G215" s="40">
        <v>71.183333333333337</v>
      </c>
      <c r="H215" s="40">
        <v>75.583333333333314</v>
      </c>
      <c r="I215" s="40">
        <v>76.816666666666634</v>
      </c>
      <c r="J215" s="40">
        <v>77.783333333333303</v>
      </c>
      <c r="K215" s="31">
        <v>75.849999999999994</v>
      </c>
      <c r="L215" s="31">
        <v>73.650000000000006</v>
      </c>
      <c r="M215" s="31">
        <v>404.19763999999998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552.9</v>
      </c>
      <c r="D216" s="40">
        <v>554.48333333333323</v>
      </c>
      <c r="E216" s="40">
        <v>546.31666666666649</v>
      </c>
      <c r="F216" s="40">
        <v>539.73333333333323</v>
      </c>
      <c r="G216" s="40">
        <v>531.56666666666649</v>
      </c>
      <c r="H216" s="40">
        <v>561.06666666666649</v>
      </c>
      <c r="I216" s="40">
        <v>569.23333333333323</v>
      </c>
      <c r="J216" s="40">
        <v>575.81666666666649</v>
      </c>
      <c r="K216" s="31">
        <v>562.65</v>
      </c>
      <c r="L216" s="31">
        <v>547.9</v>
      </c>
      <c r="M216" s="31">
        <v>4.8466500000000003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45100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9" t="s">
        <v>20</v>
      </c>
      <c r="D9" s="409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6"/>
      <c r="L9" s="27"/>
      <c r="M9" s="57"/>
      <c r="N9" s="1"/>
      <c r="O9" s="1"/>
    </row>
    <row r="10" spans="1:15" ht="42.75" customHeight="1">
      <c r="A10" s="407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452.45</v>
      </c>
      <c r="D11" s="40">
        <v>452.0333333333333</v>
      </c>
      <c r="E11" s="40">
        <v>441.56666666666661</v>
      </c>
      <c r="F11" s="40">
        <v>430.68333333333328</v>
      </c>
      <c r="G11" s="40">
        <v>420.21666666666658</v>
      </c>
      <c r="H11" s="40">
        <v>462.91666666666663</v>
      </c>
      <c r="I11" s="40">
        <v>473.38333333333333</v>
      </c>
      <c r="J11" s="40">
        <v>484.26666666666665</v>
      </c>
      <c r="K11" s="31">
        <v>462.5</v>
      </c>
      <c r="L11" s="31">
        <v>441.15</v>
      </c>
      <c r="M11" s="31">
        <v>6.0071899999999996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26642.95</v>
      </c>
      <c r="D12" s="40">
        <v>26887.633333333331</v>
      </c>
      <c r="E12" s="40">
        <v>26267.316666666662</v>
      </c>
      <c r="F12" s="40">
        <v>25891.683333333331</v>
      </c>
      <c r="G12" s="40">
        <v>25271.366666666661</v>
      </c>
      <c r="H12" s="40">
        <v>27263.266666666663</v>
      </c>
      <c r="I12" s="40">
        <v>27883.583333333328</v>
      </c>
      <c r="J12" s="40">
        <v>28259.216666666664</v>
      </c>
      <c r="K12" s="31">
        <v>27507.95</v>
      </c>
      <c r="L12" s="31">
        <v>26512</v>
      </c>
      <c r="M12" s="31">
        <v>2.4479999999999998E-2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4270.5</v>
      </c>
      <c r="D13" s="40">
        <v>4301.5</v>
      </c>
      <c r="E13" s="40">
        <v>4230</v>
      </c>
      <c r="F13" s="40">
        <v>4189.5</v>
      </c>
      <c r="G13" s="40">
        <v>4118</v>
      </c>
      <c r="H13" s="40">
        <v>4342</v>
      </c>
      <c r="I13" s="40">
        <v>4413.5</v>
      </c>
      <c r="J13" s="40">
        <v>4454</v>
      </c>
      <c r="K13" s="31">
        <v>4373</v>
      </c>
      <c r="L13" s="31">
        <v>4261</v>
      </c>
      <c r="M13" s="31">
        <v>1.8829199999999999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1831.75</v>
      </c>
      <c r="D14" s="40">
        <v>1837.3999999999999</v>
      </c>
      <c r="E14" s="40">
        <v>1824.3499999999997</v>
      </c>
      <c r="F14" s="40">
        <v>1816.9499999999998</v>
      </c>
      <c r="G14" s="40">
        <v>1803.8999999999996</v>
      </c>
      <c r="H14" s="40">
        <v>1844.7999999999997</v>
      </c>
      <c r="I14" s="40">
        <v>1857.85</v>
      </c>
      <c r="J14" s="40">
        <v>1865.2499999999998</v>
      </c>
      <c r="K14" s="31">
        <v>1850.45</v>
      </c>
      <c r="L14" s="31">
        <v>1830</v>
      </c>
      <c r="M14" s="31">
        <v>4.4403300000000003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3320.9</v>
      </c>
      <c r="D15" s="40">
        <v>3333.0166666666664</v>
      </c>
      <c r="E15" s="40">
        <v>3282.8833333333328</v>
      </c>
      <c r="F15" s="40">
        <v>3244.8666666666663</v>
      </c>
      <c r="G15" s="40">
        <v>3194.7333333333327</v>
      </c>
      <c r="H15" s="40">
        <v>3371.0333333333328</v>
      </c>
      <c r="I15" s="40">
        <v>3421.1666666666661</v>
      </c>
      <c r="J15" s="40">
        <v>3459.1833333333329</v>
      </c>
      <c r="K15" s="31">
        <v>3383.15</v>
      </c>
      <c r="L15" s="31">
        <v>3295</v>
      </c>
      <c r="M15" s="31">
        <v>0.25197999999999998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1391.4</v>
      </c>
      <c r="D16" s="40">
        <v>1373.2333333333333</v>
      </c>
      <c r="E16" s="40">
        <v>1348.4666666666667</v>
      </c>
      <c r="F16" s="40">
        <v>1305.5333333333333</v>
      </c>
      <c r="G16" s="40">
        <v>1280.7666666666667</v>
      </c>
      <c r="H16" s="40">
        <v>1416.1666666666667</v>
      </c>
      <c r="I16" s="40">
        <v>1440.9333333333336</v>
      </c>
      <c r="J16" s="40">
        <v>1483.8666666666668</v>
      </c>
      <c r="K16" s="31">
        <v>1398</v>
      </c>
      <c r="L16" s="31">
        <v>1330.3</v>
      </c>
      <c r="M16" s="31">
        <v>13.04167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740.8</v>
      </c>
      <c r="D17" s="40">
        <v>743.31666666666661</v>
      </c>
      <c r="E17" s="40">
        <v>729.98333333333323</v>
      </c>
      <c r="F17" s="40">
        <v>719.16666666666663</v>
      </c>
      <c r="G17" s="40">
        <v>705.83333333333326</v>
      </c>
      <c r="H17" s="40">
        <v>754.13333333333321</v>
      </c>
      <c r="I17" s="40">
        <v>767.4666666666667</v>
      </c>
      <c r="J17" s="40">
        <v>778.28333333333319</v>
      </c>
      <c r="K17" s="31">
        <v>756.65</v>
      </c>
      <c r="L17" s="31">
        <v>732.5</v>
      </c>
      <c r="M17" s="31">
        <v>22.953700000000001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451.9</v>
      </c>
      <c r="D18" s="40">
        <v>457.26666666666671</v>
      </c>
      <c r="E18" s="40">
        <v>445.73333333333341</v>
      </c>
      <c r="F18" s="40">
        <v>439.56666666666672</v>
      </c>
      <c r="G18" s="40">
        <v>428.03333333333342</v>
      </c>
      <c r="H18" s="40">
        <v>463.43333333333339</v>
      </c>
      <c r="I18" s="40">
        <v>474.9666666666667</v>
      </c>
      <c r="J18" s="40">
        <v>481.13333333333338</v>
      </c>
      <c r="K18" s="31">
        <v>468.8</v>
      </c>
      <c r="L18" s="31">
        <v>451.1</v>
      </c>
      <c r="M18" s="31">
        <v>1.79833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1376.6</v>
      </c>
      <c r="D19" s="40">
        <v>1385.8666666666668</v>
      </c>
      <c r="E19" s="40">
        <v>1354.0333333333335</v>
      </c>
      <c r="F19" s="40">
        <v>1331.4666666666667</v>
      </c>
      <c r="G19" s="40">
        <v>1299.6333333333334</v>
      </c>
      <c r="H19" s="40">
        <v>1408.4333333333336</v>
      </c>
      <c r="I19" s="40">
        <v>1440.2666666666667</v>
      </c>
      <c r="J19" s="40">
        <v>1462.8333333333337</v>
      </c>
      <c r="K19" s="31">
        <v>1417.7</v>
      </c>
      <c r="L19" s="31">
        <v>1363.3</v>
      </c>
      <c r="M19" s="31">
        <v>8.9139400000000002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22554.85</v>
      </c>
      <c r="D20" s="40">
        <v>22587.266666666666</v>
      </c>
      <c r="E20" s="40">
        <v>22411.583333333332</v>
      </c>
      <c r="F20" s="40">
        <v>22268.316666666666</v>
      </c>
      <c r="G20" s="40">
        <v>22092.633333333331</v>
      </c>
      <c r="H20" s="40">
        <v>22730.533333333333</v>
      </c>
      <c r="I20" s="40">
        <v>22906.216666666667</v>
      </c>
      <c r="J20" s="40">
        <v>23049.483333333334</v>
      </c>
      <c r="K20" s="31">
        <v>22762.95</v>
      </c>
      <c r="L20" s="31">
        <v>22444</v>
      </c>
      <c r="M20" s="31">
        <v>0.10211000000000001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2397.25</v>
      </c>
      <c r="D21" s="40">
        <v>2402.4</v>
      </c>
      <c r="E21" s="40">
        <v>2354.8500000000004</v>
      </c>
      <c r="F21" s="40">
        <v>2312.4500000000003</v>
      </c>
      <c r="G21" s="40">
        <v>2264.9000000000005</v>
      </c>
      <c r="H21" s="40">
        <v>2444.8000000000002</v>
      </c>
      <c r="I21" s="40">
        <v>2492.3500000000004</v>
      </c>
      <c r="J21" s="40">
        <v>2534.75</v>
      </c>
      <c r="K21" s="31">
        <v>2449.9499999999998</v>
      </c>
      <c r="L21" s="31">
        <v>2360</v>
      </c>
      <c r="M21" s="31">
        <v>84.591909999999999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974.85</v>
      </c>
      <c r="D22" s="40">
        <v>975.03333333333342</v>
      </c>
      <c r="E22" s="40">
        <v>967.26666666666688</v>
      </c>
      <c r="F22" s="40">
        <v>959.68333333333351</v>
      </c>
      <c r="G22" s="40">
        <v>951.91666666666697</v>
      </c>
      <c r="H22" s="40">
        <v>982.61666666666679</v>
      </c>
      <c r="I22" s="40">
        <v>990.38333333333344</v>
      </c>
      <c r="J22" s="40">
        <v>997.9666666666667</v>
      </c>
      <c r="K22" s="31">
        <v>982.8</v>
      </c>
      <c r="L22" s="31">
        <v>967.45</v>
      </c>
      <c r="M22" s="31">
        <v>45.627220000000001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745.6</v>
      </c>
      <c r="D23" s="40">
        <v>748.19999999999993</v>
      </c>
      <c r="E23" s="40">
        <v>738.39999999999986</v>
      </c>
      <c r="F23" s="40">
        <v>731.19999999999993</v>
      </c>
      <c r="G23" s="40">
        <v>721.39999999999986</v>
      </c>
      <c r="H23" s="40">
        <v>755.39999999999986</v>
      </c>
      <c r="I23" s="40">
        <v>765.19999999999982</v>
      </c>
      <c r="J23" s="40">
        <v>772.39999999999986</v>
      </c>
      <c r="K23" s="31">
        <v>758</v>
      </c>
      <c r="L23" s="31">
        <v>741</v>
      </c>
      <c r="M23" s="31">
        <v>100.61086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655.15</v>
      </c>
      <c r="D24" s="40">
        <v>658.06666666666672</v>
      </c>
      <c r="E24" s="40">
        <v>650.13333333333344</v>
      </c>
      <c r="F24" s="40">
        <v>645.11666666666667</v>
      </c>
      <c r="G24" s="40">
        <v>637.18333333333339</v>
      </c>
      <c r="H24" s="40">
        <v>663.08333333333348</v>
      </c>
      <c r="I24" s="40">
        <v>671.01666666666665</v>
      </c>
      <c r="J24" s="40">
        <v>676.03333333333353</v>
      </c>
      <c r="K24" s="31">
        <v>666</v>
      </c>
      <c r="L24" s="31">
        <v>653.04999999999995</v>
      </c>
      <c r="M24" s="31">
        <v>7.1253900000000003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804.4</v>
      </c>
      <c r="D25" s="40">
        <v>808.2166666666667</v>
      </c>
      <c r="E25" s="40">
        <v>799.18333333333339</v>
      </c>
      <c r="F25" s="40">
        <v>793.9666666666667</v>
      </c>
      <c r="G25" s="40">
        <v>784.93333333333339</v>
      </c>
      <c r="H25" s="40">
        <v>813.43333333333339</v>
      </c>
      <c r="I25" s="40">
        <v>822.4666666666667</v>
      </c>
      <c r="J25" s="40">
        <v>827.68333333333339</v>
      </c>
      <c r="K25" s="31">
        <v>817.25</v>
      </c>
      <c r="L25" s="31">
        <v>803</v>
      </c>
      <c r="M25" s="31">
        <v>6.5685200000000004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418.15</v>
      </c>
      <c r="D26" s="40">
        <v>416.29999999999995</v>
      </c>
      <c r="E26" s="40">
        <v>410.14999999999992</v>
      </c>
      <c r="F26" s="40">
        <v>402.15</v>
      </c>
      <c r="G26" s="40">
        <v>395.99999999999994</v>
      </c>
      <c r="H26" s="40">
        <v>424.2999999999999</v>
      </c>
      <c r="I26" s="40">
        <v>430.45</v>
      </c>
      <c r="J26" s="40">
        <v>438.44999999999987</v>
      </c>
      <c r="K26" s="31">
        <v>422.45</v>
      </c>
      <c r="L26" s="31">
        <v>408.3</v>
      </c>
      <c r="M26" s="31">
        <v>15.587960000000001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171.65</v>
      </c>
      <c r="D27" s="40">
        <v>174.38333333333333</v>
      </c>
      <c r="E27" s="40">
        <v>168.26666666666665</v>
      </c>
      <c r="F27" s="40">
        <v>164.88333333333333</v>
      </c>
      <c r="G27" s="40">
        <v>158.76666666666665</v>
      </c>
      <c r="H27" s="40">
        <v>177.76666666666665</v>
      </c>
      <c r="I27" s="40">
        <v>183.88333333333333</v>
      </c>
      <c r="J27" s="40">
        <v>187.26666666666665</v>
      </c>
      <c r="K27" s="31">
        <v>180.5</v>
      </c>
      <c r="L27" s="31">
        <v>171</v>
      </c>
      <c r="M27" s="31">
        <v>47.134860000000003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209.25</v>
      </c>
      <c r="D28" s="40">
        <v>211.4</v>
      </c>
      <c r="E28" s="40">
        <v>205.95000000000002</v>
      </c>
      <c r="F28" s="40">
        <v>202.65</v>
      </c>
      <c r="G28" s="40">
        <v>197.20000000000002</v>
      </c>
      <c r="H28" s="40">
        <v>214.70000000000002</v>
      </c>
      <c r="I28" s="40">
        <v>220.15</v>
      </c>
      <c r="J28" s="40">
        <v>223.45000000000002</v>
      </c>
      <c r="K28" s="31">
        <v>216.85</v>
      </c>
      <c r="L28" s="31">
        <v>208.1</v>
      </c>
      <c r="M28" s="31">
        <v>57.70646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374.9</v>
      </c>
      <c r="D29" s="40">
        <v>376.3</v>
      </c>
      <c r="E29" s="40">
        <v>372.6</v>
      </c>
      <c r="F29" s="40">
        <v>370.3</v>
      </c>
      <c r="G29" s="40">
        <v>366.6</v>
      </c>
      <c r="H29" s="40">
        <v>378.6</v>
      </c>
      <c r="I29" s="40">
        <v>382.29999999999995</v>
      </c>
      <c r="J29" s="40">
        <v>384.6</v>
      </c>
      <c r="K29" s="31">
        <v>380</v>
      </c>
      <c r="L29" s="31">
        <v>374</v>
      </c>
      <c r="M29" s="31">
        <v>0.37913000000000002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326.64999999999998</v>
      </c>
      <c r="D30" s="40">
        <v>330.43333333333334</v>
      </c>
      <c r="E30" s="40">
        <v>319.2166666666667</v>
      </c>
      <c r="F30" s="40">
        <v>311.78333333333336</v>
      </c>
      <c r="G30" s="40">
        <v>300.56666666666672</v>
      </c>
      <c r="H30" s="40">
        <v>337.86666666666667</v>
      </c>
      <c r="I30" s="40">
        <v>349.08333333333326</v>
      </c>
      <c r="J30" s="40">
        <v>356.51666666666665</v>
      </c>
      <c r="K30" s="31">
        <v>341.65</v>
      </c>
      <c r="L30" s="31">
        <v>323</v>
      </c>
      <c r="M30" s="31">
        <v>7.1449800000000003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1165.95</v>
      </c>
      <c r="D31" s="40">
        <v>1162.5833333333333</v>
      </c>
      <c r="E31" s="40">
        <v>1116.1666666666665</v>
      </c>
      <c r="F31" s="40">
        <v>1066.3833333333332</v>
      </c>
      <c r="G31" s="40">
        <v>1019.9666666666665</v>
      </c>
      <c r="H31" s="40">
        <v>1212.3666666666666</v>
      </c>
      <c r="I31" s="40">
        <v>1258.7833333333331</v>
      </c>
      <c r="J31" s="40">
        <v>1308.5666666666666</v>
      </c>
      <c r="K31" s="31">
        <v>1209</v>
      </c>
      <c r="L31" s="31">
        <v>1112.8</v>
      </c>
      <c r="M31" s="31">
        <v>16.974250000000001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1117.8</v>
      </c>
      <c r="D32" s="40">
        <v>1114.4333333333334</v>
      </c>
      <c r="E32" s="40">
        <v>1103.5666666666668</v>
      </c>
      <c r="F32" s="40">
        <v>1089.3333333333335</v>
      </c>
      <c r="G32" s="40">
        <v>1078.4666666666669</v>
      </c>
      <c r="H32" s="40">
        <v>1128.6666666666667</v>
      </c>
      <c r="I32" s="40">
        <v>1139.5333333333335</v>
      </c>
      <c r="J32" s="40">
        <v>1153.7666666666667</v>
      </c>
      <c r="K32" s="31">
        <v>1125.3</v>
      </c>
      <c r="L32" s="31">
        <v>1100.2</v>
      </c>
      <c r="M32" s="31">
        <v>3.57368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1514.9</v>
      </c>
      <c r="D33" s="40">
        <v>1518.7</v>
      </c>
      <c r="E33" s="40">
        <v>1487.4</v>
      </c>
      <c r="F33" s="40">
        <v>1459.9</v>
      </c>
      <c r="G33" s="40">
        <v>1428.6000000000001</v>
      </c>
      <c r="H33" s="40">
        <v>1546.2</v>
      </c>
      <c r="I33" s="40">
        <v>1577.4999999999998</v>
      </c>
      <c r="J33" s="40">
        <v>1605</v>
      </c>
      <c r="K33" s="31">
        <v>1550</v>
      </c>
      <c r="L33" s="31">
        <v>1491.2</v>
      </c>
      <c r="M33" s="31">
        <v>1.5926100000000001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617.29999999999995</v>
      </c>
      <c r="D34" s="40">
        <v>618.36666666666667</v>
      </c>
      <c r="E34" s="40">
        <v>614.58333333333337</v>
      </c>
      <c r="F34" s="40">
        <v>611.86666666666667</v>
      </c>
      <c r="G34" s="40">
        <v>608.08333333333337</v>
      </c>
      <c r="H34" s="40">
        <v>621.08333333333337</v>
      </c>
      <c r="I34" s="40">
        <v>624.86666666666667</v>
      </c>
      <c r="J34" s="40">
        <v>627.58333333333337</v>
      </c>
      <c r="K34" s="31">
        <v>622.15</v>
      </c>
      <c r="L34" s="31">
        <v>615.65</v>
      </c>
      <c r="M34" s="31">
        <v>2.8988100000000001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3349.4</v>
      </c>
      <c r="D35" s="40">
        <v>3361.15</v>
      </c>
      <c r="E35" s="40">
        <v>3318.3</v>
      </c>
      <c r="F35" s="40">
        <v>3287.2000000000003</v>
      </c>
      <c r="G35" s="40">
        <v>3244.3500000000004</v>
      </c>
      <c r="H35" s="40">
        <v>3392.25</v>
      </c>
      <c r="I35" s="40">
        <v>3435.0999999999995</v>
      </c>
      <c r="J35" s="40">
        <v>3466.2</v>
      </c>
      <c r="K35" s="31">
        <v>3404</v>
      </c>
      <c r="L35" s="31">
        <v>3330.05</v>
      </c>
      <c r="M35" s="31">
        <v>2.5603600000000002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2652.5</v>
      </c>
      <c r="D36" s="40">
        <v>2667.75</v>
      </c>
      <c r="E36" s="40">
        <v>2617.85</v>
      </c>
      <c r="F36" s="40">
        <v>2583.1999999999998</v>
      </c>
      <c r="G36" s="40">
        <v>2533.2999999999997</v>
      </c>
      <c r="H36" s="40">
        <v>2702.4</v>
      </c>
      <c r="I36" s="40">
        <v>2752.2999999999997</v>
      </c>
      <c r="J36" s="40">
        <v>2786.9500000000003</v>
      </c>
      <c r="K36" s="31">
        <v>2717.65</v>
      </c>
      <c r="L36" s="31">
        <v>2633.1</v>
      </c>
      <c r="M36" s="31">
        <v>0.34382000000000001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18.25</v>
      </c>
      <c r="D37" s="40">
        <v>18.45</v>
      </c>
      <c r="E37" s="40">
        <v>17.599999999999998</v>
      </c>
      <c r="F37" s="40">
        <v>16.95</v>
      </c>
      <c r="G37" s="40">
        <v>16.099999999999998</v>
      </c>
      <c r="H37" s="40">
        <v>19.099999999999998</v>
      </c>
      <c r="I37" s="40">
        <v>19.95</v>
      </c>
      <c r="J37" s="40">
        <v>20.599999999999998</v>
      </c>
      <c r="K37" s="31">
        <v>19.3</v>
      </c>
      <c r="L37" s="31">
        <v>17.8</v>
      </c>
      <c r="M37" s="31">
        <v>2046.94561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634.35</v>
      </c>
      <c r="D38" s="40">
        <v>638.70000000000005</v>
      </c>
      <c r="E38" s="40">
        <v>624.20000000000005</v>
      </c>
      <c r="F38" s="40">
        <v>614.04999999999995</v>
      </c>
      <c r="G38" s="40">
        <v>599.54999999999995</v>
      </c>
      <c r="H38" s="40">
        <v>648.85000000000014</v>
      </c>
      <c r="I38" s="40">
        <v>663.35000000000014</v>
      </c>
      <c r="J38" s="40">
        <v>673.50000000000023</v>
      </c>
      <c r="K38" s="31">
        <v>653.20000000000005</v>
      </c>
      <c r="L38" s="31">
        <v>628.54999999999995</v>
      </c>
      <c r="M38" s="31">
        <v>5.3426099999999996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2351.5500000000002</v>
      </c>
      <c r="D39" s="40">
        <v>2370.1333333333332</v>
      </c>
      <c r="E39" s="40">
        <v>2282.4166666666665</v>
      </c>
      <c r="F39" s="40">
        <v>2213.2833333333333</v>
      </c>
      <c r="G39" s="40">
        <v>2125.5666666666666</v>
      </c>
      <c r="H39" s="40">
        <v>2439.2666666666664</v>
      </c>
      <c r="I39" s="40">
        <v>2526.9833333333336</v>
      </c>
      <c r="J39" s="40">
        <v>2596.1166666666663</v>
      </c>
      <c r="K39" s="31">
        <v>2457.85</v>
      </c>
      <c r="L39" s="31">
        <v>2301</v>
      </c>
      <c r="M39" s="31">
        <v>6.8022299999999998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444.85</v>
      </c>
      <c r="D40" s="40">
        <v>446.51666666666665</v>
      </c>
      <c r="E40" s="40">
        <v>440.08333333333331</v>
      </c>
      <c r="F40" s="40">
        <v>435.31666666666666</v>
      </c>
      <c r="G40" s="40">
        <v>428.88333333333333</v>
      </c>
      <c r="H40" s="40">
        <v>451.2833333333333</v>
      </c>
      <c r="I40" s="40">
        <v>457.7166666666667</v>
      </c>
      <c r="J40" s="40">
        <v>462.48333333333329</v>
      </c>
      <c r="K40" s="31">
        <v>452.95</v>
      </c>
      <c r="L40" s="31">
        <v>441.75</v>
      </c>
      <c r="M40" s="31">
        <v>23.181979999999999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1568.9</v>
      </c>
      <c r="D41" s="40">
        <v>1585.7166666666665</v>
      </c>
      <c r="E41" s="40">
        <v>1539.4333333333329</v>
      </c>
      <c r="F41" s="40">
        <v>1509.9666666666665</v>
      </c>
      <c r="G41" s="40">
        <v>1463.6833333333329</v>
      </c>
      <c r="H41" s="40">
        <v>1615.1833333333329</v>
      </c>
      <c r="I41" s="40">
        <v>1661.4666666666662</v>
      </c>
      <c r="J41" s="40">
        <v>1690.9333333333329</v>
      </c>
      <c r="K41" s="31">
        <v>1632</v>
      </c>
      <c r="L41" s="31">
        <v>1556.25</v>
      </c>
      <c r="M41" s="31">
        <v>3.03044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1047.8499999999999</v>
      </c>
      <c r="D42" s="40">
        <v>1049.7</v>
      </c>
      <c r="E42" s="40">
        <v>1043.1500000000001</v>
      </c>
      <c r="F42" s="40">
        <v>1038.45</v>
      </c>
      <c r="G42" s="40">
        <v>1031.9000000000001</v>
      </c>
      <c r="H42" s="40">
        <v>1054.4000000000001</v>
      </c>
      <c r="I42" s="40">
        <v>1060.9499999999998</v>
      </c>
      <c r="J42" s="40">
        <v>1065.6500000000001</v>
      </c>
      <c r="K42" s="31">
        <v>1056.25</v>
      </c>
      <c r="L42" s="31">
        <v>1045</v>
      </c>
      <c r="M42" s="31">
        <v>1.28565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5066</v>
      </c>
      <c r="D43" s="40">
        <v>5092</v>
      </c>
      <c r="E43" s="40">
        <v>5029</v>
      </c>
      <c r="F43" s="40">
        <v>4992</v>
      </c>
      <c r="G43" s="40">
        <v>4929</v>
      </c>
      <c r="H43" s="40">
        <v>5129</v>
      </c>
      <c r="I43" s="40">
        <v>5192</v>
      </c>
      <c r="J43" s="40">
        <v>5229</v>
      </c>
      <c r="K43" s="31">
        <v>5155</v>
      </c>
      <c r="L43" s="31">
        <v>5055</v>
      </c>
      <c r="M43" s="31">
        <v>3.298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415.1</v>
      </c>
      <c r="D44" s="40">
        <v>418.63333333333338</v>
      </c>
      <c r="E44" s="40">
        <v>409.66666666666674</v>
      </c>
      <c r="F44" s="40">
        <v>404.23333333333335</v>
      </c>
      <c r="G44" s="40">
        <v>395.26666666666671</v>
      </c>
      <c r="H44" s="40">
        <v>424.06666666666678</v>
      </c>
      <c r="I44" s="40">
        <v>433.03333333333336</v>
      </c>
      <c r="J44" s="40">
        <v>438.46666666666681</v>
      </c>
      <c r="K44" s="31">
        <v>427.6</v>
      </c>
      <c r="L44" s="31">
        <v>413.2</v>
      </c>
      <c r="M44" s="31">
        <v>39.655920000000002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246.65</v>
      </c>
      <c r="D45" s="40">
        <v>245.33333333333334</v>
      </c>
      <c r="E45" s="40">
        <v>242.9666666666667</v>
      </c>
      <c r="F45" s="40">
        <v>239.28333333333336</v>
      </c>
      <c r="G45" s="40">
        <v>236.91666666666671</v>
      </c>
      <c r="H45" s="40">
        <v>249.01666666666668</v>
      </c>
      <c r="I45" s="40">
        <v>251.3833333333333</v>
      </c>
      <c r="J45" s="40">
        <v>255.06666666666666</v>
      </c>
      <c r="K45" s="31">
        <v>247.7</v>
      </c>
      <c r="L45" s="31">
        <v>241.65</v>
      </c>
      <c r="M45" s="31">
        <v>23.907409999999999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483.75</v>
      </c>
      <c r="D46" s="40">
        <v>483.73333333333335</v>
      </c>
      <c r="E46" s="40">
        <v>473.4666666666667</v>
      </c>
      <c r="F46" s="40">
        <v>463.18333333333334</v>
      </c>
      <c r="G46" s="40">
        <v>452.91666666666669</v>
      </c>
      <c r="H46" s="40">
        <v>494.01666666666671</v>
      </c>
      <c r="I46" s="40">
        <v>504.28333333333336</v>
      </c>
      <c r="J46" s="40">
        <v>514.56666666666672</v>
      </c>
      <c r="K46" s="31">
        <v>494</v>
      </c>
      <c r="L46" s="31">
        <v>473.45</v>
      </c>
      <c r="M46" s="31">
        <v>0.83975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164</v>
      </c>
      <c r="D47" s="40">
        <v>164.46666666666667</v>
      </c>
      <c r="E47" s="40">
        <v>162.73333333333335</v>
      </c>
      <c r="F47" s="40">
        <v>161.46666666666667</v>
      </c>
      <c r="G47" s="40">
        <v>159.73333333333335</v>
      </c>
      <c r="H47" s="40">
        <v>165.73333333333335</v>
      </c>
      <c r="I47" s="40">
        <v>167.46666666666664</v>
      </c>
      <c r="J47" s="40">
        <v>168.73333333333335</v>
      </c>
      <c r="K47" s="31">
        <v>166.2</v>
      </c>
      <c r="L47" s="31">
        <v>163.19999999999999</v>
      </c>
      <c r="M47" s="31">
        <v>98.553749999999994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3248.05</v>
      </c>
      <c r="D48" s="40">
        <v>3272.4499999999994</v>
      </c>
      <c r="E48" s="40">
        <v>3218.0499999999988</v>
      </c>
      <c r="F48" s="40">
        <v>3188.0499999999993</v>
      </c>
      <c r="G48" s="40">
        <v>3133.6499999999987</v>
      </c>
      <c r="H48" s="40">
        <v>3302.4499999999989</v>
      </c>
      <c r="I48" s="40">
        <v>3356.8499999999995</v>
      </c>
      <c r="J48" s="40">
        <v>3386.849999999999</v>
      </c>
      <c r="K48" s="31">
        <v>3326.85</v>
      </c>
      <c r="L48" s="31">
        <v>3242.45</v>
      </c>
      <c r="M48" s="31">
        <v>8.7164000000000001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282.10000000000002</v>
      </c>
      <c r="D49" s="40">
        <v>284.09999999999997</v>
      </c>
      <c r="E49" s="40">
        <v>277.54999999999995</v>
      </c>
      <c r="F49" s="40">
        <v>273</v>
      </c>
      <c r="G49" s="40">
        <v>266.45</v>
      </c>
      <c r="H49" s="40">
        <v>288.64999999999992</v>
      </c>
      <c r="I49" s="40">
        <v>295.2</v>
      </c>
      <c r="J49" s="40">
        <v>299.74999999999989</v>
      </c>
      <c r="K49" s="31">
        <v>290.64999999999998</v>
      </c>
      <c r="L49" s="31">
        <v>279.55</v>
      </c>
      <c r="M49" s="31">
        <v>2.9933399999999999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3704.15</v>
      </c>
      <c r="D50" s="40">
        <v>3703.8333333333335</v>
      </c>
      <c r="E50" s="40">
        <v>3691.2666666666669</v>
      </c>
      <c r="F50" s="40">
        <v>3678.3833333333332</v>
      </c>
      <c r="G50" s="40">
        <v>3665.8166666666666</v>
      </c>
      <c r="H50" s="40">
        <v>3716.7166666666672</v>
      </c>
      <c r="I50" s="40">
        <v>3729.2833333333338</v>
      </c>
      <c r="J50" s="40">
        <v>3742.1666666666674</v>
      </c>
      <c r="K50" s="31">
        <v>3716.4</v>
      </c>
      <c r="L50" s="31">
        <v>3690.95</v>
      </c>
      <c r="M50" s="31">
        <v>7.2410000000000002E-2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1951.7</v>
      </c>
      <c r="D51" s="40">
        <v>1964.5</v>
      </c>
      <c r="E51" s="40">
        <v>1934.05</v>
      </c>
      <c r="F51" s="40">
        <v>1916.3999999999999</v>
      </c>
      <c r="G51" s="40">
        <v>1885.9499999999998</v>
      </c>
      <c r="H51" s="40">
        <v>1982.15</v>
      </c>
      <c r="I51" s="40">
        <v>2012.6</v>
      </c>
      <c r="J51" s="40">
        <v>2030.2500000000002</v>
      </c>
      <c r="K51" s="31">
        <v>1994.95</v>
      </c>
      <c r="L51" s="31">
        <v>1946.85</v>
      </c>
      <c r="M51" s="31">
        <v>2.64561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7074.9</v>
      </c>
      <c r="D52" s="40">
        <v>7064.1833333333334</v>
      </c>
      <c r="E52" s="40">
        <v>7013.3666666666668</v>
      </c>
      <c r="F52" s="40">
        <v>6951.833333333333</v>
      </c>
      <c r="G52" s="40">
        <v>6901.0166666666664</v>
      </c>
      <c r="H52" s="40">
        <v>7125.7166666666672</v>
      </c>
      <c r="I52" s="40">
        <v>7176.5333333333347</v>
      </c>
      <c r="J52" s="40">
        <v>7238.0666666666675</v>
      </c>
      <c r="K52" s="31">
        <v>7115</v>
      </c>
      <c r="L52" s="31">
        <v>7002.65</v>
      </c>
      <c r="M52" s="31">
        <v>0.26518999999999998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671.65</v>
      </c>
      <c r="D53" s="40">
        <v>675.4</v>
      </c>
      <c r="E53" s="40">
        <v>665.3</v>
      </c>
      <c r="F53" s="40">
        <v>658.94999999999993</v>
      </c>
      <c r="G53" s="40">
        <v>648.84999999999991</v>
      </c>
      <c r="H53" s="40">
        <v>681.75</v>
      </c>
      <c r="I53" s="40">
        <v>691.85000000000014</v>
      </c>
      <c r="J53" s="40">
        <v>698.2</v>
      </c>
      <c r="K53" s="31">
        <v>685.5</v>
      </c>
      <c r="L53" s="31">
        <v>669.05</v>
      </c>
      <c r="M53" s="31">
        <v>12.59872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391.45</v>
      </c>
      <c r="D54" s="40">
        <v>392.73333333333335</v>
      </c>
      <c r="E54" s="40">
        <v>386.7166666666667</v>
      </c>
      <c r="F54" s="40">
        <v>381.98333333333335</v>
      </c>
      <c r="G54" s="40">
        <v>375.9666666666667</v>
      </c>
      <c r="H54" s="40">
        <v>397.4666666666667</v>
      </c>
      <c r="I54" s="40">
        <v>403.48333333333335</v>
      </c>
      <c r="J54" s="40">
        <v>408.2166666666667</v>
      </c>
      <c r="K54" s="31">
        <v>398.75</v>
      </c>
      <c r="L54" s="31">
        <v>388</v>
      </c>
      <c r="M54" s="31">
        <v>2.4611999999999998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3812.15</v>
      </c>
      <c r="D55" s="40">
        <v>3850.7166666666667</v>
      </c>
      <c r="E55" s="40">
        <v>3761.4333333333334</v>
      </c>
      <c r="F55" s="40">
        <v>3710.7166666666667</v>
      </c>
      <c r="G55" s="40">
        <v>3621.4333333333334</v>
      </c>
      <c r="H55" s="40">
        <v>3901.4333333333334</v>
      </c>
      <c r="I55" s="40">
        <v>3990.7166666666672</v>
      </c>
      <c r="J55" s="40">
        <v>4041.4333333333334</v>
      </c>
      <c r="K55" s="31">
        <v>3940</v>
      </c>
      <c r="L55" s="31">
        <v>3800</v>
      </c>
      <c r="M55" s="31">
        <v>3.1163099999999999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966.6</v>
      </c>
      <c r="D56" s="40">
        <v>966.25</v>
      </c>
      <c r="E56" s="40">
        <v>959.05</v>
      </c>
      <c r="F56" s="40">
        <v>951.5</v>
      </c>
      <c r="G56" s="40">
        <v>944.3</v>
      </c>
      <c r="H56" s="40">
        <v>973.8</v>
      </c>
      <c r="I56" s="40">
        <v>981</v>
      </c>
      <c r="J56" s="40">
        <v>988.55</v>
      </c>
      <c r="K56" s="31">
        <v>973.45</v>
      </c>
      <c r="L56" s="31">
        <v>958.7</v>
      </c>
      <c r="M56" s="31">
        <v>101.35883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2581.6999999999998</v>
      </c>
      <c r="D57" s="40">
        <v>2590.4500000000003</v>
      </c>
      <c r="E57" s="40">
        <v>2562.5000000000005</v>
      </c>
      <c r="F57" s="40">
        <v>2543.3000000000002</v>
      </c>
      <c r="G57" s="40">
        <v>2515.3500000000004</v>
      </c>
      <c r="H57" s="40">
        <v>2609.6500000000005</v>
      </c>
      <c r="I57" s="40">
        <v>2637.6000000000004</v>
      </c>
      <c r="J57" s="40">
        <v>2656.8000000000006</v>
      </c>
      <c r="K57" s="31">
        <v>2618.4</v>
      </c>
      <c r="L57" s="31">
        <v>2571.25</v>
      </c>
      <c r="M57" s="31">
        <v>0.19244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1622.9</v>
      </c>
      <c r="D58" s="40">
        <v>1633.9833333333333</v>
      </c>
      <c r="E58" s="40">
        <v>1593.9166666666667</v>
      </c>
      <c r="F58" s="40">
        <v>1564.9333333333334</v>
      </c>
      <c r="G58" s="40">
        <v>1524.8666666666668</v>
      </c>
      <c r="H58" s="40">
        <v>1662.9666666666667</v>
      </c>
      <c r="I58" s="40">
        <v>1703.0333333333333</v>
      </c>
      <c r="J58" s="40">
        <v>1732.0166666666667</v>
      </c>
      <c r="K58" s="31">
        <v>1674.05</v>
      </c>
      <c r="L58" s="31">
        <v>1605</v>
      </c>
      <c r="M58" s="31">
        <v>2.5530599999999999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603.25</v>
      </c>
      <c r="D59" s="40">
        <v>599.93333333333328</v>
      </c>
      <c r="E59" s="40">
        <v>588.56666666666661</v>
      </c>
      <c r="F59" s="40">
        <v>573.88333333333333</v>
      </c>
      <c r="G59" s="40">
        <v>562.51666666666665</v>
      </c>
      <c r="H59" s="40">
        <v>614.61666666666656</v>
      </c>
      <c r="I59" s="40">
        <v>625.98333333333312</v>
      </c>
      <c r="J59" s="40">
        <v>640.66666666666652</v>
      </c>
      <c r="K59" s="31">
        <v>611.29999999999995</v>
      </c>
      <c r="L59" s="31">
        <v>585.25</v>
      </c>
      <c r="M59" s="31">
        <v>68.925129999999996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4612.1000000000004</v>
      </c>
      <c r="D60" s="40">
        <v>4627.5666666666666</v>
      </c>
      <c r="E60" s="40">
        <v>4586.1333333333332</v>
      </c>
      <c r="F60" s="40">
        <v>4560.166666666667</v>
      </c>
      <c r="G60" s="40">
        <v>4518.7333333333336</v>
      </c>
      <c r="H60" s="40">
        <v>4653.5333333333328</v>
      </c>
      <c r="I60" s="40">
        <v>4694.9666666666653</v>
      </c>
      <c r="J60" s="40">
        <v>4720.9333333333325</v>
      </c>
      <c r="K60" s="31">
        <v>4669</v>
      </c>
      <c r="L60" s="31">
        <v>4601.6000000000004</v>
      </c>
      <c r="M60" s="31">
        <v>1.8010200000000001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1218.55</v>
      </c>
      <c r="D61" s="40">
        <v>1214.5333333333335</v>
      </c>
      <c r="E61" s="40">
        <v>1204.5666666666671</v>
      </c>
      <c r="F61" s="40">
        <v>1190.5833333333335</v>
      </c>
      <c r="G61" s="40">
        <v>1180.616666666667</v>
      </c>
      <c r="H61" s="40">
        <v>1228.5166666666671</v>
      </c>
      <c r="I61" s="40">
        <v>1238.4833333333338</v>
      </c>
      <c r="J61" s="40">
        <v>1252.4666666666672</v>
      </c>
      <c r="K61" s="31">
        <v>1224.5</v>
      </c>
      <c r="L61" s="31">
        <v>1200.55</v>
      </c>
      <c r="M61" s="31">
        <v>0.44517000000000001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7030</v>
      </c>
      <c r="D62" s="40">
        <v>7084.7166666666672</v>
      </c>
      <c r="E62" s="40">
        <v>6965.2833333333347</v>
      </c>
      <c r="F62" s="40">
        <v>6900.5666666666675</v>
      </c>
      <c r="G62" s="40">
        <v>6781.133333333335</v>
      </c>
      <c r="H62" s="40">
        <v>7149.4333333333343</v>
      </c>
      <c r="I62" s="40">
        <v>7268.8666666666668</v>
      </c>
      <c r="J62" s="40">
        <v>7333.5833333333339</v>
      </c>
      <c r="K62" s="31">
        <v>7204.15</v>
      </c>
      <c r="L62" s="31">
        <v>7020</v>
      </c>
      <c r="M62" s="31">
        <v>8.2719400000000007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1507.65</v>
      </c>
      <c r="D63" s="40">
        <v>1513.2333333333336</v>
      </c>
      <c r="E63" s="40">
        <v>1499.2666666666671</v>
      </c>
      <c r="F63" s="40">
        <v>1490.8833333333334</v>
      </c>
      <c r="G63" s="40">
        <v>1476.916666666667</v>
      </c>
      <c r="H63" s="40">
        <v>1521.6166666666672</v>
      </c>
      <c r="I63" s="40">
        <v>1535.5833333333335</v>
      </c>
      <c r="J63" s="40">
        <v>1543.9666666666674</v>
      </c>
      <c r="K63" s="31">
        <v>1527.2</v>
      </c>
      <c r="L63" s="31">
        <v>1504.85</v>
      </c>
      <c r="M63" s="31">
        <v>9.6652199999999997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6884.7</v>
      </c>
      <c r="D64" s="40">
        <v>6921.9000000000005</v>
      </c>
      <c r="E64" s="40">
        <v>6814.8000000000011</v>
      </c>
      <c r="F64" s="40">
        <v>6744.9000000000005</v>
      </c>
      <c r="G64" s="40">
        <v>6637.8000000000011</v>
      </c>
      <c r="H64" s="40">
        <v>6991.8000000000011</v>
      </c>
      <c r="I64" s="40">
        <v>7098.9000000000015</v>
      </c>
      <c r="J64" s="40">
        <v>7168.8000000000011</v>
      </c>
      <c r="K64" s="31">
        <v>7029</v>
      </c>
      <c r="L64" s="31">
        <v>6852</v>
      </c>
      <c r="M64" s="31">
        <v>7.2349999999999998E-2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2338.35</v>
      </c>
      <c r="D65" s="40">
        <v>2352.9499999999998</v>
      </c>
      <c r="E65" s="40">
        <v>2310.4499999999998</v>
      </c>
      <c r="F65" s="40">
        <v>2282.5500000000002</v>
      </c>
      <c r="G65" s="40">
        <v>2240.0500000000002</v>
      </c>
      <c r="H65" s="40">
        <v>2380.8499999999995</v>
      </c>
      <c r="I65" s="40">
        <v>2423.3499999999995</v>
      </c>
      <c r="J65" s="40">
        <v>2451.2499999999991</v>
      </c>
      <c r="K65" s="31">
        <v>2395.4499999999998</v>
      </c>
      <c r="L65" s="31">
        <v>2325.0500000000002</v>
      </c>
      <c r="M65" s="31">
        <v>0.59182999999999997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2462.9</v>
      </c>
      <c r="D66" s="40">
        <v>2461.9333333333334</v>
      </c>
      <c r="E66" s="40">
        <v>2434.4666666666667</v>
      </c>
      <c r="F66" s="40">
        <v>2406.0333333333333</v>
      </c>
      <c r="G66" s="40">
        <v>2378.5666666666666</v>
      </c>
      <c r="H66" s="40">
        <v>2490.3666666666668</v>
      </c>
      <c r="I66" s="40">
        <v>2517.8333333333339</v>
      </c>
      <c r="J66" s="40">
        <v>2546.2666666666669</v>
      </c>
      <c r="K66" s="31">
        <v>2489.4</v>
      </c>
      <c r="L66" s="31">
        <v>2433.5</v>
      </c>
      <c r="M66" s="31">
        <v>2.88293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407</v>
      </c>
      <c r="D67" s="40">
        <v>407.16666666666669</v>
      </c>
      <c r="E67" s="40">
        <v>398.33333333333337</v>
      </c>
      <c r="F67" s="40">
        <v>389.66666666666669</v>
      </c>
      <c r="G67" s="40">
        <v>380.83333333333337</v>
      </c>
      <c r="H67" s="40">
        <v>415.83333333333337</v>
      </c>
      <c r="I67" s="40">
        <v>424.66666666666674</v>
      </c>
      <c r="J67" s="40">
        <v>433.33333333333337</v>
      </c>
      <c r="K67" s="31">
        <v>416</v>
      </c>
      <c r="L67" s="31">
        <v>398.5</v>
      </c>
      <c r="M67" s="31">
        <v>64.335239999999999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238.6</v>
      </c>
      <c r="D68" s="40">
        <v>239.4666666666667</v>
      </c>
      <c r="E68" s="40">
        <v>236.43333333333339</v>
      </c>
      <c r="F68" s="40">
        <v>234.26666666666671</v>
      </c>
      <c r="G68" s="40">
        <v>231.23333333333341</v>
      </c>
      <c r="H68" s="40">
        <v>241.63333333333338</v>
      </c>
      <c r="I68" s="40">
        <v>244.66666666666669</v>
      </c>
      <c r="J68" s="40">
        <v>246.83333333333337</v>
      </c>
      <c r="K68" s="31">
        <v>242.5</v>
      </c>
      <c r="L68" s="31">
        <v>237.3</v>
      </c>
      <c r="M68" s="31">
        <v>80.342460000000003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193.3</v>
      </c>
      <c r="D69" s="40">
        <v>194.70000000000002</v>
      </c>
      <c r="E69" s="40">
        <v>190.85000000000002</v>
      </c>
      <c r="F69" s="40">
        <v>188.4</v>
      </c>
      <c r="G69" s="40">
        <v>184.55</v>
      </c>
      <c r="H69" s="40">
        <v>197.15000000000003</v>
      </c>
      <c r="I69" s="40">
        <v>201</v>
      </c>
      <c r="J69" s="40">
        <v>203.45000000000005</v>
      </c>
      <c r="K69" s="31">
        <v>198.55</v>
      </c>
      <c r="L69" s="31">
        <v>192.25</v>
      </c>
      <c r="M69" s="31">
        <v>196.89241999999999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72.849999999999994</v>
      </c>
      <c r="D70" s="40">
        <v>73.13333333333334</v>
      </c>
      <c r="E70" s="40">
        <v>72.316666666666677</v>
      </c>
      <c r="F70" s="40">
        <v>71.783333333333331</v>
      </c>
      <c r="G70" s="40">
        <v>70.966666666666669</v>
      </c>
      <c r="H70" s="40">
        <v>73.666666666666686</v>
      </c>
      <c r="I70" s="40">
        <v>74.483333333333348</v>
      </c>
      <c r="J70" s="40">
        <v>75.016666666666694</v>
      </c>
      <c r="K70" s="31">
        <v>73.95</v>
      </c>
      <c r="L70" s="31">
        <v>72.599999999999994</v>
      </c>
      <c r="M70" s="31">
        <v>39.23509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27.7</v>
      </c>
      <c r="D71" s="40">
        <v>27.883333333333336</v>
      </c>
      <c r="E71" s="40">
        <v>27.466666666666672</v>
      </c>
      <c r="F71" s="40">
        <v>27.233333333333334</v>
      </c>
      <c r="G71" s="40">
        <v>26.81666666666667</v>
      </c>
      <c r="H71" s="40">
        <v>28.116666666666674</v>
      </c>
      <c r="I71" s="40">
        <v>28.533333333333339</v>
      </c>
      <c r="J71" s="40">
        <v>28.766666666666676</v>
      </c>
      <c r="K71" s="31">
        <v>28.3</v>
      </c>
      <c r="L71" s="31">
        <v>27.65</v>
      </c>
      <c r="M71" s="31">
        <v>88.058239999999998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1636.5</v>
      </c>
      <c r="D72" s="40">
        <v>1640.8500000000001</v>
      </c>
      <c r="E72" s="40">
        <v>1626.7000000000003</v>
      </c>
      <c r="F72" s="40">
        <v>1616.9</v>
      </c>
      <c r="G72" s="40">
        <v>1602.7500000000002</v>
      </c>
      <c r="H72" s="40">
        <v>1650.6500000000003</v>
      </c>
      <c r="I72" s="40">
        <v>1664.8000000000004</v>
      </c>
      <c r="J72" s="40">
        <v>1674.6000000000004</v>
      </c>
      <c r="K72" s="31">
        <v>1655</v>
      </c>
      <c r="L72" s="31">
        <v>1631.05</v>
      </c>
      <c r="M72" s="31">
        <v>4.8661599999999998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4307.3500000000004</v>
      </c>
      <c r="D73" s="40">
        <v>4308.3166666666666</v>
      </c>
      <c r="E73" s="40">
        <v>4276.6333333333332</v>
      </c>
      <c r="F73" s="40">
        <v>4245.916666666667</v>
      </c>
      <c r="G73" s="40">
        <v>4214.2333333333336</v>
      </c>
      <c r="H73" s="40">
        <v>4339.0333333333328</v>
      </c>
      <c r="I73" s="40">
        <v>4370.7166666666653</v>
      </c>
      <c r="J73" s="40">
        <v>4401.4333333333325</v>
      </c>
      <c r="K73" s="31">
        <v>4340</v>
      </c>
      <c r="L73" s="31">
        <v>4277.6000000000004</v>
      </c>
      <c r="M73" s="31">
        <v>0.11090999999999999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670.05</v>
      </c>
      <c r="D74" s="40">
        <v>675.85</v>
      </c>
      <c r="E74" s="40">
        <v>662.7</v>
      </c>
      <c r="F74" s="40">
        <v>655.35</v>
      </c>
      <c r="G74" s="40">
        <v>642.20000000000005</v>
      </c>
      <c r="H74" s="40">
        <v>683.2</v>
      </c>
      <c r="I74" s="40">
        <v>696.34999999999991</v>
      </c>
      <c r="J74" s="40">
        <v>703.7</v>
      </c>
      <c r="K74" s="31">
        <v>689</v>
      </c>
      <c r="L74" s="31">
        <v>668.5</v>
      </c>
      <c r="M74" s="31">
        <v>4.99139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1171.1500000000001</v>
      </c>
      <c r="D75" s="40">
        <v>1181.1166666666666</v>
      </c>
      <c r="E75" s="40">
        <v>1154.6333333333332</v>
      </c>
      <c r="F75" s="40">
        <v>1138.1166666666666</v>
      </c>
      <c r="G75" s="40">
        <v>1111.6333333333332</v>
      </c>
      <c r="H75" s="40">
        <v>1197.6333333333332</v>
      </c>
      <c r="I75" s="40">
        <v>1224.1166666666663</v>
      </c>
      <c r="J75" s="40">
        <v>1240.6333333333332</v>
      </c>
      <c r="K75" s="31">
        <v>1207.5999999999999</v>
      </c>
      <c r="L75" s="31">
        <v>1164.5999999999999</v>
      </c>
      <c r="M75" s="31">
        <v>3.8616799999999998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123.45</v>
      </c>
      <c r="D76" s="40">
        <v>124.53333333333335</v>
      </c>
      <c r="E76" s="40">
        <v>121.7166666666667</v>
      </c>
      <c r="F76" s="40">
        <v>119.98333333333335</v>
      </c>
      <c r="G76" s="40">
        <v>117.1666666666667</v>
      </c>
      <c r="H76" s="40">
        <v>126.26666666666669</v>
      </c>
      <c r="I76" s="40">
        <v>129.08333333333331</v>
      </c>
      <c r="J76" s="40">
        <v>130.81666666666669</v>
      </c>
      <c r="K76" s="31">
        <v>127.35</v>
      </c>
      <c r="L76" s="31">
        <v>122.8</v>
      </c>
      <c r="M76" s="31">
        <v>250.32998000000001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814.95</v>
      </c>
      <c r="D77" s="40">
        <v>817.96666666666658</v>
      </c>
      <c r="E77" s="40">
        <v>808.28333333333319</v>
      </c>
      <c r="F77" s="40">
        <v>801.61666666666656</v>
      </c>
      <c r="G77" s="40">
        <v>791.93333333333317</v>
      </c>
      <c r="H77" s="40">
        <v>824.63333333333321</v>
      </c>
      <c r="I77" s="40">
        <v>834.31666666666661</v>
      </c>
      <c r="J77" s="40">
        <v>840.98333333333323</v>
      </c>
      <c r="K77" s="31">
        <v>827.65</v>
      </c>
      <c r="L77" s="31">
        <v>811.3</v>
      </c>
      <c r="M77" s="31">
        <v>7.9479600000000001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85.75</v>
      </c>
      <c r="D78" s="40">
        <v>86.016666666666652</v>
      </c>
      <c r="E78" s="40">
        <v>84.8333333333333</v>
      </c>
      <c r="F78" s="40">
        <v>83.916666666666643</v>
      </c>
      <c r="G78" s="40">
        <v>82.733333333333292</v>
      </c>
      <c r="H78" s="40">
        <v>86.933333333333309</v>
      </c>
      <c r="I78" s="40">
        <v>88.116666666666646</v>
      </c>
      <c r="J78" s="40">
        <v>89.033333333333317</v>
      </c>
      <c r="K78" s="31">
        <v>87.2</v>
      </c>
      <c r="L78" s="31">
        <v>85.1</v>
      </c>
      <c r="M78" s="31">
        <v>140.17752999999999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373.4</v>
      </c>
      <c r="D79" s="40">
        <v>374.41666666666669</v>
      </c>
      <c r="E79" s="40">
        <v>370.13333333333338</v>
      </c>
      <c r="F79" s="40">
        <v>366.86666666666667</v>
      </c>
      <c r="G79" s="40">
        <v>362.58333333333337</v>
      </c>
      <c r="H79" s="40">
        <v>377.68333333333339</v>
      </c>
      <c r="I79" s="40">
        <v>381.9666666666667</v>
      </c>
      <c r="J79" s="40">
        <v>385.23333333333341</v>
      </c>
      <c r="K79" s="31">
        <v>378.7</v>
      </c>
      <c r="L79" s="31">
        <v>371.15</v>
      </c>
      <c r="M79" s="31">
        <v>20.120640000000002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9654.2000000000007</v>
      </c>
      <c r="D80" s="40">
        <v>9691.85</v>
      </c>
      <c r="E80" s="40">
        <v>9587.35</v>
      </c>
      <c r="F80" s="40">
        <v>9520.5</v>
      </c>
      <c r="G80" s="40">
        <v>9416</v>
      </c>
      <c r="H80" s="40">
        <v>9758.7000000000007</v>
      </c>
      <c r="I80" s="40">
        <v>9863.2000000000007</v>
      </c>
      <c r="J80" s="40">
        <v>9930.0500000000011</v>
      </c>
      <c r="K80" s="31">
        <v>9796.35</v>
      </c>
      <c r="L80" s="31">
        <v>9625</v>
      </c>
      <c r="M80" s="31">
        <v>7.5300000000000002E-3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842.8</v>
      </c>
      <c r="D81" s="40">
        <v>840.33333333333337</v>
      </c>
      <c r="E81" s="40">
        <v>837.16666666666674</v>
      </c>
      <c r="F81" s="40">
        <v>831.53333333333342</v>
      </c>
      <c r="G81" s="40">
        <v>828.36666666666679</v>
      </c>
      <c r="H81" s="40">
        <v>845.9666666666667</v>
      </c>
      <c r="I81" s="40">
        <v>849.13333333333344</v>
      </c>
      <c r="J81" s="40">
        <v>854.76666666666665</v>
      </c>
      <c r="K81" s="31">
        <v>843.5</v>
      </c>
      <c r="L81" s="31">
        <v>834.7</v>
      </c>
      <c r="M81" s="31">
        <v>43.800460000000001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238.95</v>
      </c>
      <c r="D82" s="40">
        <v>241.11666666666667</v>
      </c>
      <c r="E82" s="40">
        <v>236.33333333333334</v>
      </c>
      <c r="F82" s="40">
        <v>233.71666666666667</v>
      </c>
      <c r="G82" s="40">
        <v>228.93333333333334</v>
      </c>
      <c r="H82" s="40">
        <v>243.73333333333335</v>
      </c>
      <c r="I82" s="40">
        <v>248.51666666666665</v>
      </c>
      <c r="J82" s="40">
        <v>251.13333333333335</v>
      </c>
      <c r="K82" s="31">
        <v>245.9</v>
      </c>
      <c r="L82" s="31">
        <v>238.5</v>
      </c>
      <c r="M82" s="31">
        <v>22.704799999999999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1225</v>
      </c>
      <c r="D83" s="40">
        <v>1232.0666666666666</v>
      </c>
      <c r="E83" s="40">
        <v>1210.2833333333333</v>
      </c>
      <c r="F83" s="40">
        <v>1195.5666666666666</v>
      </c>
      <c r="G83" s="40">
        <v>1173.7833333333333</v>
      </c>
      <c r="H83" s="40">
        <v>1246.7833333333333</v>
      </c>
      <c r="I83" s="40">
        <v>1268.5666666666666</v>
      </c>
      <c r="J83" s="40">
        <v>1283.2833333333333</v>
      </c>
      <c r="K83" s="31">
        <v>1253.8499999999999</v>
      </c>
      <c r="L83" s="31">
        <v>1217.3499999999999</v>
      </c>
      <c r="M83" s="31">
        <v>2.10927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344.2</v>
      </c>
      <c r="D84" s="40">
        <v>341.76666666666671</v>
      </c>
      <c r="E84" s="40">
        <v>337.53333333333342</v>
      </c>
      <c r="F84" s="40">
        <v>330.86666666666673</v>
      </c>
      <c r="G84" s="40">
        <v>326.63333333333344</v>
      </c>
      <c r="H84" s="40">
        <v>348.43333333333339</v>
      </c>
      <c r="I84" s="40">
        <v>352.66666666666663</v>
      </c>
      <c r="J84" s="40">
        <v>359.33333333333337</v>
      </c>
      <c r="K84" s="31">
        <v>346</v>
      </c>
      <c r="L84" s="31">
        <v>335.1</v>
      </c>
      <c r="M84" s="31">
        <v>26.594709999999999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7287.35</v>
      </c>
      <c r="D85" s="40">
        <v>7272.25</v>
      </c>
      <c r="E85" s="40">
        <v>7195.1</v>
      </c>
      <c r="F85" s="40">
        <v>7102.85</v>
      </c>
      <c r="G85" s="40">
        <v>7025.7000000000007</v>
      </c>
      <c r="H85" s="40">
        <v>7364.5</v>
      </c>
      <c r="I85" s="40">
        <v>7441.65</v>
      </c>
      <c r="J85" s="40">
        <v>7533.9</v>
      </c>
      <c r="K85" s="31">
        <v>7349.4</v>
      </c>
      <c r="L85" s="31">
        <v>7180</v>
      </c>
      <c r="M85" s="31">
        <v>0.68374000000000001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794.05</v>
      </c>
      <c r="D86" s="40">
        <v>794.43333333333339</v>
      </c>
      <c r="E86" s="40">
        <v>784.86666666666679</v>
      </c>
      <c r="F86" s="40">
        <v>775.68333333333339</v>
      </c>
      <c r="G86" s="40">
        <v>766.11666666666679</v>
      </c>
      <c r="H86" s="40">
        <v>803.61666666666679</v>
      </c>
      <c r="I86" s="40">
        <v>813.18333333333339</v>
      </c>
      <c r="J86" s="40">
        <v>822.36666666666679</v>
      </c>
      <c r="K86" s="31">
        <v>804</v>
      </c>
      <c r="L86" s="31">
        <v>785.25</v>
      </c>
      <c r="M86" s="31">
        <v>4.2580099999999996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1031.3499999999999</v>
      </c>
      <c r="D87" s="40">
        <v>1036.4166666666667</v>
      </c>
      <c r="E87" s="40">
        <v>1018.3333333333335</v>
      </c>
      <c r="F87" s="40">
        <v>1005.3166666666667</v>
      </c>
      <c r="G87" s="40">
        <v>987.23333333333346</v>
      </c>
      <c r="H87" s="40">
        <v>1049.4333333333334</v>
      </c>
      <c r="I87" s="40">
        <v>1067.5166666666669</v>
      </c>
      <c r="J87" s="40">
        <v>1080.5333333333335</v>
      </c>
      <c r="K87" s="31">
        <v>1054.5</v>
      </c>
      <c r="L87" s="31">
        <v>1023.4</v>
      </c>
      <c r="M87" s="31">
        <v>0.45702999999999999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535.15</v>
      </c>
      <c r="D88" s="40">
        <v>538.76666666666677</v>
      </c>
      <c r="E88" s="40">
        <v>528.53333333333353</v>
      </c>
      <c r="F88" s="40">
        <v>521.91666666666674</v>
      </c>
      <c r="G88" s="40">
        <v>511.68333333333351</v>
      </c>
      <c r="H88" s="40">
        <v>545.38333333333355</v>
      </c>
      <c r="I88" s="40">
        <v>555.6166666666669</v>
      </c>
      <c r="J88" s="40">
        <v>562.23333333333358</v>
      </c>
      <c r="K88" s="31">
        <v>549</v>
      </c>
      <c r="L88" s="31">
        <v>532.15</v>
      </c>
      <c r="M88" s="31">
        <v>1.70685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18879.3</v>
      </c>
      <c r="D89" s="40">
        <v>18987.066666666666</v>
      </c>
      <c r="E89" s="40">
        <v>18644.283333333333</v>
      </c>
      <c r="F89" s="40">
        <v>18409.266666666666</v>
      </c>
      <c r="G89" s="40">
        <v>18066.483333333334</v>
      </c>
      <c r="H89" s="40">
        <v>19222.083333333332</v>
      </c>
      <c r="I89" s="40">
        <v>19564.866666666665</v>
      </c>
      <c r="J89" s="40">
        <v>19799.883333333331</v>
      </c>
      <c r="K89" s="31">
        <v>19329.849999999999</v>
      </c>
      <c r="L89" s="31">
        <v>18752.05</v>
      </c>
      <c r="M89" s="31">
        <v>0.18492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580.45000000000005</v>
      </c>
      <c r="D90" s="40">
        <v>582.35</v>
      </c>
      <c r="E90" s="40">
        <v>573.1</v>
      </c>
      <c r="F90" s="40">
        <v>565.75</v>
      </c>
      <c r="G90" s="40">
        <v>556.5</v>
      </c>
      <c r="H90" s="40">
        <v>589.70000000000005</v>
      </c>
      <c r="I90" s="40">
        <v>598.95000000000005</v>
      </c>
      <c r="J90" s="40">
        <v>606.30000000000007</v>
      </c>
      <c r="K90" s="31">
        <v>591.6</v>
      </c>
      <c r="L90" s="31">
        <v>575</v>
      </c>
      <c r="M90" s="31">
        <v>0.80108000000000001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33.049999999999997</v>
      </c>
      <c r="D91" s="40">
        <v>34.18333333333333</v>
      </c>
      <c r="E91" s="40">
        <v>31.916666666666657</v>
      </c>
      <c r="F91" s="40">
        <v>30.783333333333324</v>
      </c>
      <c r="G91" s="40">
        <v>28.516666666666652</v>
      </c>
      <c r="H91" s="40">
        <v>35.316666666666663</v>
      </c>
      <c r="I91" s="40">
        <v>37.583333333333329</v>
      </c>
      <c r="J91" s="40">
        <v>38.716666666666669</v>
      </c>
      <c r="K91" s="31">
        <v>36.450000000000003</v>
      </c>
      <c r="L91" s="31">
        <v>33.049999999999997</v>
      </c>
      <c r="M91" s="31">
        <v>242.13428999999999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4987.05</v>
      </c>
      <c r="D92" s="40">
        <v>5011.3166666666666</v>
      </c>
      <c r="E92" s="40">
        <v>4950.7333333333336</v>
      </c>
      <c r="F92" s="40">
        <v>4914.416666666667</v>
      </c>
      <c r="G92" s="40">
        <v>4853.8333333333339</v>
      </c>
      <c r="H92" s="40">
        <v>5047.6333333333332</v>
      </c>
      <c r="I92" s="40">
        <v>5108.2166666666672</v>
      </c>
      <c r="J92" s="40">
        <v>5144.5333333333328</v>
      </c>
      <c r="K92" s="31">
        <v>5071.8999999999996</v>
      </c>
      <c r="L92" s="31">
        <v>4975</v>
      </c>
      <c r="M92" s="31">
        <v>1.4519599999999999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1183.75</v>
      </c>
      <c r="D93" s="40">
        <v>1195.1499999999999</v>
      </c>
      <c r="E93" s="40">
        <v>1161.2999999999997</v>
      </c>
      <c r="F93" s="40">
        <v>1138.8499999999999</v>
      </c>
      <c r="G93" s="40">
        <v>1104.9999999999998</v>
      </c>
      <c r="H93" s="40">
        <v>1217.5999999999997</v>
      </c>
      <c r="I93" s="40">
        <v>1251.4499999999996</v>
      </c>
      <c r="J93" s="40">
        <v>1273.8999999999996</v>
      </c>
      <c r="K93" s="31">
        <v>1229</v>
      </c>
      <c r="L93" s="31">
        <v>1172.7</v>
      </c>
      <c r="M93" s="31">
        <v>1.4722500000000001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655.1</v>
      </c>
      <c r="D94" s="40">
        <v>658.35</v>
      </c>
      <c r="E94" s="40">
        <v>647</v>
      </c>
      <c r="F94" s="40">
        <v>638.9</v>
      </c>
      <c r="G94" s="40">
        <v>627.54999999999995</v>
      </c>
      <c r="H94" s="40">
        <v>666.45</v>
      </c>
      <c r="I94" s="40">
        <v>677.80000000000018</v>
      </c>
      <c r="J94" s="40">
        <v>685.90000000000009</v>
      </c>
      <c r="K94" s="31">
        <v>669.7</v>
      </c>
      <c r="L94" s="31">
        <v>650.25</v>
      </c>
      <c r="M94" s="31">
        <v>1.18513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72.900000000000006</v>
      </c>
      <c r="D95" s="40">
        <v>73</v>
      </c>
      <c r="E95" s="40">
        <v>72.5</v>
      </c>
      <c r="F95" s="40">
        <v>72.099999999999994</v>
      </c>
      <c r="G95" s="40">
        <v>71.599999999999994</v>
      </c>
      <c r="H95" s="40">
        <v>73.400000000000006</v>
      </c>
      <c r="I95" s="40">
        <v>73.900000000000006</v>
      </c>
      <c r="J95" s="40">
        <v>74.300000000000011</v>
      </c>
      <c r="K95" s="31">
        <v>73.5</v>
      </c>
      <c r="L95" s="31">
        <v>72.599999999999994</v>
      </c>
      <c r="M95" s="31">
        <v>15.756130000000001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372.6</v>
      </c>
      <c r="D96" s="40">
        <v>374.34999999999997</v>
      </c>
      <c r="E96" s="40">
        <v>369.29999999999995</v>
      </c>
      <c r="F96" s="40">
        <v>366</v>
      </c>
      <c r="G96" s="40">
        <v>360.95</v>
      </c>
      <c r="H96" s="40">
        <v>377.64999999999992</v>
      </c>
      <c r="I96" s="40">
        <v>382.7</v>
      </c>
      <c r="J96" s="40">
        <v>385.99999999999989</v>
      </c>
      <c r="K96" s="31">
        <v>379.4</v>
      </c>
      <c r="L96" s="31">
        <v>371.05</v>
      </c>
      <c r="M96" s="31">
        <v>6.1559100000000004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3827.05</v>
      </c>
      <c r="D97" s="40">
        <v>3858.7333333333336</v>
      </c>
      <c r="E97" s="40">
        <v>3774.8166666666671</v>
      </c>
      <c r="F97" s="40">
        <v>3722.5833333333335</v>
      </c>
      <c r="G97" s="40">
        <v>3638.666666666667</v>
      </c>
      <c r="H97" s="40">
        <v>3910.9666666666672</v>
      </c>
      <c r="I97" s="40">
        <v>3994.8833333333332</v>
      </c>
      <c r="J97" s="40">
        <v>4047.1166666666672</v>
      </c>
      <c r="K97" s="31">
        <v>3942.65</v>
      </c>
      <c r="L97" s="31">
        <v>3806.5</v>
      </c>
      <c r="M97" s="31">
        <v>0.16083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270.2</v>
      </c>
      <c r="D98" s="40">
        <v>269.86666666666662</v>
      </c>
      <c r="E98" s="40">
        <v>267.53333333333325</v>
      </c>
      <c r="F98" s="40">
        <v>264.86666666666662</v>
      </c>
      <c r="G98" s="40">
        <v>262.53333333333325</v>
      </c>
      <c r="H98" s="40">
        <v>272.53333333333325</v>
      </c>
      <c r="I98" s="40">
        <v>274.86666666666662</v>
      </c>
      <c r="J98" s="40">
        <v>277.53333333333325</v>
      </c>
      <c r="K98" s="31">
        <v>272.2</v>
      </c>
      <c r="L98" s="31">
        <v>267.2</v>
      </c>
      <c r="M98" s="31">
        <v>2.0442300000000002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317.95</v>
      </c>
      <c r="D99" s="40">
        <v>317.33333333333331</v>
      </c>
      <c r="E99" s="40">
        <v>310.61666666666662</v>
      </c>
      <c r="F99" s="40">
        <v>303.2833333333333</v>
      </c>
      <c r="G99" s="40">
        <v>296.56666666666661</v>
      </c>
      <c r="H99" s="40">
        <v>324.66666666666663</v>
      </c>
      <c r="I99" s="40">
        <v>331.38333333333333</v>
      </c>
      <c r="J99" s="40">
        <v>338.71666666666664</v>
      </c>
      <c r="K99" s="31">
        <v>324.05</v>
      </c>
      <c r="L99" s="31">
        <v>310</v>
      </c>
      <c r="M99" s="31">
        <v>5.5695300000000003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733.25</v>
      </c>
      <c r="D100" s="40">
        <v>739.66666666666663</v>
      </c>
      <c r="E100" s="40">
        <v>723.83333333333326</v>
      </c>
      <c r="F100" s="40">
        <v>714.41666666666663</v>
      </c>
      <c r="G100" s="40">
        <v>698.58333333333326</v>
      </c>
      <c r="H100" s="40">
        <v>749.08333333333326</v>
      </c>
      <c r="I100" s="40">
        <v>764.91666666666652</v>
      </c>
      <c r="J100" s="40">
        <v>774.33333333333326</v>
      </c>
      <c r="K100" s="31">
        <v>755.5</v>
      </c>
      <c r="L100" s="31">
        <v>730.25</v>
      </c>
      <c r="M100" s="31">
        <v>6.6226200000000004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300.89999999999998</v>
      </c>
      <c r="D101" s="40">
        <v>302.36666666666662</v>
      </c>
      <c r="E101" s="40">
        <v>297.73333333333323</v>
      </c>
      <c r="F101" s="40">
        <v>294.56666666666661</v>
      </c>
      <c r="G101" s="40">
        <v>289.93333333333322</v>
      </c>
      <c r="H101" s="40">
        <v>305.53333333333325</v>
      </c>
      <c r="I101" s="40">
        <v>310.16666666666657</v>
      </c>
      <c r="J101" s="40">
        <v>313.33333333333326</v>
      </c>
      <c r="K101" s="31">
        <v>307</v>
      </c>
      <c r="L101" s="31">
        <v>299.2</v>
      </c>
      <c r="M101" s="31">
        <v>41.844299999999997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786.05</v>
      </c>
      <c r="D102" s="40">
        <v>793.83333333333337</v>
      </c>
      <c r="E102" s="40">
        <v>775.2166666666667</v>
      </c>
      <c r="F102" s="40">
        <v>764.38333333333333</v>
      </c>
      <c r="G102" s="40">
        <v>745.76666666666665</v>
      </c>
      <c r="H102" s="40">
        <v>804.66666666666674</v>
      </c>
      <c r="I102" s="40">
        <v>823.2833333333333</v>
      </c>
      <c r="J102" s="40">
        <v>834.11666666666679</v>
      </c>
      <c r="K102" s="31">
        <v>812.45</v>
      </c>
      <c r="L102" s="31">
        <v>783</v>
      </c>
      <c r="M102" s="31">
        <v>0.71165999999999996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739.3</v>
      </c>
      <c r="D103" s="40">
        <v>741.43333333333328</v>
      </c>
      <c r="E103" s="40">
        <v>731.21666666666658</v>
      </c>
      <c r="F103" s="40">
        <v>723.13333333333333</v>
      </c>
      <c r="G103" s="40">
        <v>712.91666666666663</v>
      </c>
      <c r="H103" s="40">
        <v>749.51666666666654</v>
      </c>
      <c r="I103" s="40">
        <v>759.73333333333323</v>
      </c>
      <c r="J103" s="40">
        <v>767.81666666666649</v>
      </c>
      <c r="K103" s="31">
        <v>751.65</v>
      </c>
      <c r="L103" s="31">
        <v>733.35</v>
      </c>
      <c r="M103" s="31">
        <v>2.0324399999999998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1219.55</v>
      </c>
      <c r="D104" s="40">
        <v>1213.1833333333334</v>
      </c>
      <c r="E104" s="40">
        <v>1186.3666666666668</v>
      </c>
      <c r="F104" s="40">
        <v>1153.1833333333334</v>
      </c>
      <c r="G104" s="40">
        <v>1126.3666666666668</v>
      </c>
      <c r="H104" s="40">
        <v>1246.3666666666668</v>
      </c>
      <c r="I104" s="40">
        <v>1273.1833333333334</v>
      </c>
      <c r="J104" s="40">
        <v>1306.3666666666668</v>
      </c>
      <c r="K104" s="31">
        <v>1240</v>
      </c>
      <c r="L104" s="31">
        <v>1180</v>
      </c>
      <c r="M104" s="31">
        <v>4.26342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121.85</v>
      </c>
      <c r="D105" s="40">
        <v>123.28333333333335</v>
      </c>
      <c r="E105" s="40">
        <v>120.11666666666669</v>
      </c>
      <c r="F105" s="40">
        <v>118.38333333333334</v>
      </c>
      <c r="G105" s="40">
        <v>115.21666666666668</v>
      </c>
      <c r="H105" s="40">
        <v>125.01666666666669</v>
      </c>
      <c r="I105" s="40">
        <v>128.18333333333334</v>
      </c>
      <c r="J105" s="40">
        <v>129.91666666666669</v>
      </c>
      <c r="K105" s="31">
        <v>126.45</v>
      </c>
      <c r="L105" s="31">
        <v>121.55</v>
      </c>
      <c r="M105" s="31">
        <v>12.145670000000001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2060.65</v>
      </c>
      <c r="D106" s="40">
        <v>2075.0499999999997</v>
      </c>
      <c r="E106" s="40">
        <v>2036.5999999999995</v>
      </c>
      <c r="F106" s="40">
        <v>2012.5499999999997</v>
      </c>
      <c r="G106" s="40">
        <v>1974.0999999999995</v>
      </c>
      <c r="H106" s="40">
        <v>2099.0999999999995</v>
      </c>
      <c r="I106" s="40">
        <v>2137.5499999999993</v>
      </c>
      <c r="J106" s="40">
        <v>2161.5999999999995</v>
      </c>
      <c r="K106" s="31">
        <v>2113.5</v>
      </c>
      <c r="L106" s="31">
        <v>2051</v>
      </c>
      <c r="M106" s="31">
        <v>1.6803300000000001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28.35</v>
      </c>
      <c r="D107" s="40">
        <v>28.516666666666669</v>
      </c>
      <c r="E107" s="40">
        <v>27.933333333333337</v>
      </c>
      <c r="F107" s="40">
        <v>27.516666666666669</v>
      </c>
      <c r="G107" s="40">
        <v>26.933333333333337</v>
      </c>
      <c r="H107" s="40">
        <v>28.933333333333337</v>
      </c>
      <c r="I107" s="40">
        <v>29.516666666666673</v>
      </c>
      <c r="J107" s="40">
        <v>29.933333333333337</v>
      </c>
      <c r="K107" s="31">
        <v>29.1</v>
      </c>
      <c r="L107" s="31">
        <v>28.1</v>
      </c>
      <c r="M107" s="31">
        <v>55.720700000000001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1050.45</v>
      </c>
      <c r="D108" s="40">
        <v>1056.1833333333332</v>
      </c>
      <c r="E108" s="40">
        <v>1038.3666666666663</v>
      </c>
      <c r="F108" s="40">
        <v>1026.2833333333331</v>
      </c>
      <c r="G108" s="40">
        <v>1008.4666666666662</v>
      </c>
      <c r="H108" s="40">
        <v>1068.2666666666664</v>
      </c>
      <c r="I108" s="40">
        <v>1086.0833333333335</v>
      </c>
      <c r="J108" s="40">
        <v>1098.1666666666665</v>
      </c>
      <c r="K108" s="31">
        <v>1074</v>
      </c>
      <c r="L108" s="31">
        <v>1044.0999999999999</v>
      </c>
      <c r="M108" s="31">
        <v>9.8124000000000002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634.54999999999995</v>
      </c>
      <c r="D109" s="40">
        <v>629.4666666666667</v>
      </c>
      <c r="E109" s="40">
        <v>622.08333333333337</v>
      </c>
      <c r="F109" s="40">
        <v>609.61666666666667</v>
      </c>
      <c r="G109" s="40">
        <v>602.23333333333335</v>
      </c>
      <c r="H109" s="40">
        <v>641.93333333333339</v>
      </c>
      <c r="I109" s="40">
        <v>649.31666666666661</v>
      </c>
      <c r="J109" s="40">
        <v>661.78333333333342</v>
      </c>
      <c r="K109" s="31">
        <v>636.85</v>
      </c>
      <c r="L109" s="31">
        <v>617</v>
      </c>
      <c r="M109" s="31">
        <v>1.10768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812.3</v>
      </c>
      <c r="D110" s="40">
        <v>818.76666666666677</v>
      </c>
      <c r="E110" s="40">
        <v>800.53333333333353</v>
      </c>
      <c r="F110" s="40">
        <v>788.76666666666677</v>
      </c>
      <c r="G110" s="40">
        <v>770.53333333333353</v>
      </c>
      <c r="H110" s="40">
        <v>830.53333333333353</v>
      </c>
      <c r="I110" s="40">
        <v>848.76666666666688</v>
      </c>
      <c r="J110" s="40">
        <v>860.53333333333353</v>
      </c>
      <c r="K110" s="31">
        <v>837</v>
      </c>
      <c r="L110" s="31">
        <v>807</v>
      </c>
      <c r="M110" s="31">
        <v>2.70208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7768.85</v>
      </c>
      <c r="D111" s="40">
        <v>7856.8499999999995</v>
      </c>
      <c r="E111" s="40">
        <v>7632.2999999999993</v>
      </c>
      <c r="F111" s="40">
        <v>7495.75</v>
      </c>
      <c r="G111" s="40">
        <v>7271.2</v>
      </c>
      <c r="H111" s="40">
        <v>7993.3999999999987</v>
      </c>
      <c r="I111" s="40">
        <v>8217.9500000000007</v>
      </c>
      <c r="J111" s="40">
        <v>8354.4999999999982</v>
      </c>
      <c r="K111" s="31">
        <v>8081.4</v>
      </c>
      <c r="L111" s="31">
        <v>7720.3</v>
      </c>
      <c r="M111" s="31">
        <v>0.21867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410.2</v>
      </c>
      <c r="D112" s="40">
        <v>413.4666666666667</v>
      </c>
      <c r="E112" s="40">
        <v>405.08333333333337</v>
      </c>
      <c r="F112" s="40">
        <v>399.9666666666667</v>
      </c>
      <c r="G112" s="40">
        <v>391.58333333333337</v>
      </c>
      <c r="H112" s="40">
        <v>418.58333333333337</v>
      </c>
      <c r="I112" s="40">
        <v>426.9666666666667</v>
      </c>
      <c r="J112" s="40">
        <v>432.08333333333337</v>
      </c>
      <c r="K112" s="31">
        <v>421.85</v>
      </c>
      <c r="L112" s="31">
        <v>408.35</v>
      </c>
      <c r="M112" s="31">
        <v>0.81655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273.45</v>
      </c>
      <c r="D113" s="40">
        <v>275.68333333333334</v>
      </c>
      <c r="E113" s="40">
        <v>270.4666666666667</v>
      </c>
      <c r="F113" s="40">
        <v>267.48333333333335</v>
      </c>
      <c r="G113" s="40">
        <v>262.26666666666671</v>
      </c>
      <c r="H113" s="40">
        <v>278.66666666666669</v>
      </c>
      <c r="I113" s="40">
        <v>283.88333333333327</v>
      </c>
      <c r="J113" s="40">
        <v>286.86666666666667</v>
      </c>
      <c r="K113" s="31">
        <v>280.89999999999998</v>
      </c>
      <c r="L113" s="31">
        <v>272.7</v>
      </c>
      <c r="M113" s="31">
        <v>20.741679999999999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446.85</v>
      </c>
      <c r="D114" s="40">
        <v>448.4666666666667</v>
      </c>
      <c r="E114" s="40">
        <v>441.43333333333339</v>
      </c>
      <c r="F114" s="40">
        <v>436.01666666666671</v>
      </c>
      <c r="G114" s="40">
        <v>428.98333333333341</v>
      </c>
      <c r="H114" s="40">
        <v>453.88333333333338</v>
      </c>
      <c r="I114" s="40">
        <v>460.91666666666669</v>
      </c>
      <c r="J114" s="40">
        <v>466.33333333333337</v>
      </c>
      <c r="K114" s="31">
        <v>455.5</v>
      </c>
      <c r="L114" s="31">
        <v>443.05</v>
      </c>
      <c r="M114" s="31">
        <v>0.83416999999999997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900.05</v>
      </c>
      <c r="D115" s="40">
        <v>900.69999999999993</v>
      </c>
      <c r="E115" s="40">
        <v>888.39999999999986</v>
      </c>
      <c r="F115" s="40">
        <v>876.74999999999989</v>
      </c>
      <c r="G115" s="40">
        <v>864.44999999999982</v>
      </c>
      <c r="H115" s="40">
        <v>912.34999999999991</v>
      </c>
      <c r="I115" s="40">
        <v>924.64999999999986</v>
      </c>
      <c r="J115" s="40">
        <v>936.3</v>
      </c>
      <c r="K115" s="31">
        <v>913</v>
      </c>
      <c r="L115" s="31">
        <v>889.05</v>
      </c>
      <c r="M115" s="31">
        <v>0.60006000000000004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1100.2</v>
      </c>
      <c r="D116" s="40">
        <v>1110.0666666666666</v>
      </c>
      <c r="E116" s="40">
        <v>1085.1333333333332</v>
      </c>
      <c r="F116" s="40">
        <v>1070.0666666666666</v>
      </c>
      <c r="G116" s="40">
        <v>1045.1333333333332</v>
      </c>
      <c r="H116" s="40">
        <v>1125.1333333333332</v>
      </c>
      <c r="I116" s="40">
        <v>1150.0666666666666</v>
      </c>
      <c r="J116" s="40">
        <v>1165.1333333333332</v>
      </c>
      <c r="K116" s="31">
        <v>1135</v>
      </c>
      <c r="L116" s="31">
        <v>1095</v>
      </c>
      <c r="M116" s="31">
        <v>8.2425099999999993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998.3</v>
      </c>
      <c r="D117" s="40">
        <v>998.4666666666667</v>
      </c>
      <c r="E117" s="40">
        <v>989.93333333333339</v>
      </c>
      <c r="F117" s="40">
        <v>981.56666666666672</v>
      </c>
      <c r="G117" s="40">
        <v>973.03333333333342</v>
      </c>
      <c r="H117" s="40">
        <v>1006.8333333333334</v>
      </c>
      <c r="I117" s="40">
        <v>1015.3666666666667</v>
      </c>
      <c r="J117" s="40">
        <v>1023.7333333333333</v>
      </c>
      <c r="K117" s="31">
        <v>1007</v>
      </c>
      <c r="L117" s="31">
        <v>990.1</v>
      </c>
      <c r="M117" s="31">
        <v>28.526689999999999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123.95</v>
      </c>
      <c r="D118" s="40">
        <v>124.33333333333333</v>
      </c>
      <c r="E118" s="40">
        <v>122.81666666666666</v>
      </c>
      <c r="F118" s="40">
        <v>121.68333333333334</v>
      </c>
      <c r="G118" s="40">
        <v>120.16666666666667</v>
      </c>
      <c r="H118" s="40">
        <v>125.46666666666665</v>
      </c>
      <c r="I118" s="40">
        <v>126.98333333333333</v>
      </c>
      <c r="J118" s="40">
        <v>128.11666666666665</v>
      </c>
      <c r="K118" s="31">
        <v>125.85</v>
      </c>
      <c r="L118" s="31">
        <v>123.2</v>
      </c>
      <c r="M118" s="31">
        <v>25.340389999999999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1362.85</v>
      </c>
      <c r="D119" s="40">
        <v>1361.3166666666666</v>
      </c>
      <c r="E119" s="40">
        <v>1347.6333333333332</v>
      </c>
      <c r="F119" s="40">
        <v>1332.4166666666665</v>
      </c>
      <c r="G119" s="40">
        <v>1318.7333333333331</v>
      </c>
      <c r="H119" s="40">
        <v>1376.5333333333333</v>
      </c>
      <c r="I119" s="40">
        <v>1390.2166666666667</v>
      </c>
      <c r="J119" s="40">
        <v>1405.4333333333334</v>
      </c>
      <c r="K119" s="31">
        <v>1375</v>
      </c>
      <c r="L119" s="31">
        <v>1346.1</v>
      </c>
      <c r="M119" s="31">
        <v>1.2342900000000001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226.95</v>
      </c>
      <c r="D120" s="40">
        <v>227.71666666666667</v>
      </c>
      <c r="E120" s="40">
        <v>225.83333333333334</v>
      </c>
      <c r="F120" s="40">
        <v>224.71666666666667</v>
      </c>
      <c r="G120" s="40">
        <v>222.83333333333334</v>
      </c>
      <c r="H120" s="40">
        <v>228.83333333333334</v>
      </c>
      <c r="I120" s="40">
        <v>230.71666666666667</v>
      </c>
      <c r="J120" s="40">
        <v>231.83333333333334</v>
      </c>
      <c r="K120" s="31">
        <v>229.6</v>
      </c>
      <c r="L120" s="31">
        <v>226.6</v>
      </c>
      <c r="M120" s="31">
        <v>65.669889999999995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584.6</v>
      </c>
      <c r="D121" s="40">
        <v>584.21666666666658</v>
      </c>
      <c r="E121" s="40">
        <v>573.43333333333317</v>
      </c>
      <c r="F121" s="40">
        <v>562.26666666666654</v>
      </c>
      <c r="G121" s="40">
        <v>551.48333333333312</v>
      </c>
      <c r="H121" s="40">
        <v>595.38333333333321</v>
      </c>
      <c r="I121" s="40">
        <v>606.16666666666674</v>
      </c>
      <c r="J121" s="40">
        <v>617.33333333333326</v>
      </c>
      <c r="K121" s="31">
        <v>595</v>
      </c>
      <c r="L121" s="31">
        <v>573.04999999999995</v>
      </c>
      <c r="M121" s="31">
        <v>11.63331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4534.7</v>
      </c>
      <c r="D122" s="40">
        <v>4533.5666666666666</v>
      </c>
      <c r="E122" s="40">
        <v>4481.1333333333332</v>
      </c>
      <c r="F122" s="40">
        <v>4427.5666666666666</v>
      </c>
      <c r="G122" s="40">
        <v>4375.1333333333332</v>
      </c>
      <c r="H122" s="40">
        <v>4587.1333333333332</v>
      </c>
      <c r="I122" s="40">
        <v>4639.5666666666657</v>
      </c>
      <c r="J122" s="40">
        <v>4693.1333333333332</v>
      </c>
      <c r="K122" s="31">
        <v>4586</v>
      </c>
      <c r="L122" s="31">
        <v>4480</v>
      </c>
      <c r="M122" s="31">
        <v>2.79644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1637.15</v>
      </c>
      <c r="D123" s="40">
        <v>1637.7666666666667</v>
      </c>
      <c r="E123" s="40">
        <v>1625.6333333333332</v>
      </c>
      <c r="F123" s="40">
        <v>1614.1166666666666</v>
      </c>
      <c r="G123" s="40">
        <v>1601.9833333333331</v>
      </c>
      <c r="H123" s="40">
        <v>1649.2833333333333</v>
      </c>
      <c r="I123" s="40">
        <v>1661.416666666667</v>
      </c>
      <c r="J123" s="40">
        <v>1672.9333333333334</v>
      </c>
      <c r="K123" s="31">
        <v>1649.9</v>
      </c>
      <c r="L123" s="31">
        <v>1626.25</v>
      </c>
      <c r="M123" s="31">
        <v>1.4505999999999999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2176.85</v>
      </c>
      <c r="D124" s="40">
        <v>2181.9333333333334</v>
      </c>
      <c r="E124" s="40">
        <v>2157.1166666666668</v>
      </c>
      <c r="F124" s="40">
        <v>2137.3833333333332</v>
      </c>
      <c r="G124" s="40">
        <v>2112.5666666666666</v>
      </c>
      <c r="H124" s="40">
        <v>2201.666666666667</v>
      </c>
      <c r="I124" s="40">
        <v>2226.4833333333336</v>
      </c>
      <c r="J124" s="40">
        <v>2246.2166666666672</v>
      </c>
      <c r="K124" s="31">
        <v>2206.75</v>
      </c>
      <c r="L124" s="31">
        <v>2162.1999999999998</v>
      </c>
      <c r="M124" s="31">
        <v>0.62563999999999997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642.45000000000005</v>
      </c>
      <c r="D125" s="40">
        <v>645.48333333333335</v>
      </c>
      <c r="E125" s="40">
        <v>636.9666666666667</v>
      </c>
      <c r="F125" s="40">
        <v>631.48333333333335</v>
      </c>
      <c r="G125" s="40">
        <v>622.9666666666667</v>
      </c>
      <c r="H125" s="40">
        <v>650.9666666666667</v>
      </c>
      <c r="I125" s="40">
        <v>659.48333333333335</v>
      </c>
      <c r="J125" s="40">
        <v>664.9666666666667</v>
      </c>
      <c r="K125" s="31">
        <v>654</v>
      </c>
      <c r="L125" s="31">
        <v>640</v>
      </c>
      <c r="M125" s="31">
        <v>10.73821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950.35</v>
      </c>
      <c r="D126" s="40">
        <v>955.06666666666661</v>
      </c>
      <c r="E126" s="40">
        <v>941.28333333333319</v>
      </c>
      <c r="F126" s="40">
        <v>932.21666666666658</v>
      </c>
      <c r="G126" s="40">
        <v>918.43333333333317</v>
      </c>
      <c r="H126" s="40">
        <v>964.13333333333321</v>
      </c>
      <c r="I126" s="40">
        <v>977.91666666666652</v>
      </c>
      <c r="J126" s="40">
        <v>986.98333333333323</v>
      </c>
      <c r="K126" s="31">
        <v>968.85</v>
      </c>
      <c r="L126" s="31">
        <v>946</v>
      </c>
      <c r="M126" s="31">
        <v>22.257079999999998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1335.4</v>
      </c>
      <c r="D127" s="40">
        <v>1323.5000000000002</v>
      </c>
      <c r="E127" s="40">
        <v>1302.0500000000004</v>
      </c>
      <c r="F127" s="40">
        <v>1268.7000000000003</v>
      </c>
      <c r="G127" s="40">
        <v>1247.2500000000005</v>
      </c>
      <c r="H127" s="40">
        <v>1356.8500000000004</v>
      </c>
      <c r="I127" s="40">
        <v>1378.3000000000002</v>
      </c>
      <c r="J127" s="40">
        <v>1411.6500000000003</v>
      </c>
      <c r="K127" s="31">
        <v>1344.95</v>
      </c>
      <c r="L127" s="31">
        <v>1290.1500000000001</v>
      </c>
      <c r="M127" s="31">
        <v>1.99837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286.3</v>
      </c>
      <c r="D128" s="40">
        <v>288.88333333333333</v>
      </c>
      <c r="E128" s="40">
        <v>283.01666666666665</v>
      </c>
      <c r="F128" s="40">
        <v>279.73333333333335</v>
      </c>
      <c r="G128" s="40">
        <v>273.86666666666667</v>
      </c>
      <c r="H128" s="40">
        <v>292.16666666666663</v>
      </c>
      <c r="I128" s="40">
        <v>298.0333333333333</v>
      </c>
      <c r="J128" s="40">
        <v>301.31666666666661</v>
      </c>
      <c r="K128" s="31">
        <v>294.75</v>
      </c>
      <c r="L128" s="31">
        <v>285.60000000000002</v>
      </c>
      <c r="M128" s="31">
        <v>13.58028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1844.4</v>
      </c>
      <c r="D129" s="40">
        <v>1843.5</v>
      </c>
      <c r="E129" s="40">
        <v>1825</v>
      </c>
      <c r="F129" s="40">
        <v>1805.6</v>
      </c>
      <c r="G129" s="40">
        <v>1787.1</v>
      </c>
      <c r="H129" s="40">
        <v>1862.9</v>
      </c>
      <c r="I129" s="40">
        <v>1881.4</v>
      </c>
      <c r="J129" s="40">
        <v>1900.8000000000002</v>
      </c>
      <c r="K129" s="31">
        <v>1862</v>
      </c>
      <c r="L129" s="31">
        <v>1824.1</v>
      </c>
      <c r="M129" s="31">
        <v>2.8369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1490.8</v>
      </c>
      <c r="D130" s="40">
        <v>1479.05</v>
      </c>
      <c r="E130" s="40">
        <v>1454</v>
      </c>
      <c r="F130" s="40">
        <v>1417.2</v>
      </c>
      <c r="G130" s="40">
        <v>1392.15</v>
      </c>
      <c r="H130" s="40">
        <v>1515.85</v>
      </c>
      <c r="I130" s="40">
        <v>1540.8999999999996</v>
      </c>
      <c r="J130" s="40">
        <v>1577.6999999999998</v>
      </c>
      <c r="K130" s="31">
        <v>1504.1</v>
      </c>
      <c r="L130" s="31">
        <v>1442.25</v>
      </c>
      <c r="M130" s="31">
        <v>4.7670300000000001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866.6</v>
      </c>
      <c r="D131" s="40">
        <v>872.41666666666663</v>
      </c>
      <c r="E131" s="40">
        <v>841.83333333333326</v>
      </c>
      <c r="F131" s="40">
        <v>817.06666666666661</v>
      </c>
      <c r="G131" s="40">
        <v>786.48333333333323</v>
      </c>
      <c r="H131" s="40">
        <v>897.18333333333328</v>
      </c>
      <c r="I131" s="40">
        <v>927.76666666666654</v>
      </c>
      <c r="J131" s="40">
        <v>952.5333333333333</v>
      </c>
      <c r="K131" s="31">
        <v>903</v>
      </c>
      <c r="L131" s="31">
        <v>847.65</v>
      </c>
      <c r="M131" s="31">
        <v>1.57213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481.25</v>
      </c>
      <c r="D132" s="40">
        <v>481.5333333333333</v>
      </c>
      <c r="E132" s="40">
        <v>478.26666666666659</v>
      </c>
      <c r="F132" s="40">
        <v>475.2833333333333</v>
      </c>
      <c r="G132" s="40">
        <v>472.01666666666659</v>
      </c>
      <c r="H132" s="40">
        <v>484.51666666666659</v>
      </c>
      <c r="I132" s="40">
        <v>487.78333333333325</v>
      </c>
      <c r="J132" s="40">
        <v>490.76666666666659</v>
      </c>
      <c r="K132" s="31">
        <v>484.8</v>
      </c>
      <c r="L132" s="31">
        <v>478.55</v>
      </c>
      <c r="M132" s="31">
        <v>32.560650000000003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562.65</v>
      </c>
      <c r="D133" s="40">
        <v>563.91666666666663</v>
      </c>
      <c r="E133" s="40">
        <v>558.7833333333333</v>
      </c>
      <c r="F133" s="40">
        <v>554.91666666666663</v>
      </c>
      <c r="G133" s="40">
        <v>549.7833333333333</v>
      </c>
      <c r="H133" s="40">
        <v>567.7833333333333</v>
      </c>
      <c r="I133" s="40">
        <v>572.91666666666674</v>
      </c>
      <c r="J133" s="40">
        <v>576.7833333333333</v>
      </c>
      <c r="K133" s="31">
        <v>569.04999999999995</v>
      </c>
      <c r="L133" s="31">
        <v>560.04999999999995</v>
      </c>
      <c r="M133" s="31">
        <v>18.15315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2200.4</v>
      </c>
      <c r="D134" s="40">
        <v>2217</v>
      </c>
      <c r="E134" s="40">
        <v>2166.25</v>
      </c>
      <c r="F134" s="40">
        <v>2132.1</v>
      </c>
      <c r="G134" s="40">
        <v>2081.35</v>
      </c>
      <c r="H134" s="40">
        <v>2251.15</v>
      </c>
      <c r="I134" s="40">
        <v>2301.9</v>
      </c>
      <c r="J134" s="40">
        <v>2336.0500000000002</v>
      </c>
      <c r="K134" s="31">
        <v>2267.75</v>
      </c>
      <c r="L134" s="31">
        <v>2182.85</v>
      </c>
      <c r="M134" s="31">
        <v>2.5513599999999999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583.79999999999995</v>
      </c>
      <c r="D135" s="40">
        <v>585.36666666666667</v>
      </c>
      <c r="E135" s="40">
        <v>576.43333333333339</v>
      </c>
      <c r="F135" s="40">
        <v>569.06666666666672</v>
      </c>
      <c r="G135" s="40">
        <v>560.13333333333344</v>
      </c>
      <c r="H135" s="40">
        <v>592.73333333333335</v>
      </c>
      <c r="I135" s="40">
        <v>601.66666666666652</v>
      </c>
      <c r="J135" s="40">
        <v>609.0333333333333</v>
      </c>
      <c r="K135" s="31">
        <v>594.29999999999995</v>
      </c>
      <c r="L135" s="31">
        <v>578</v>
      </c>
      <c r="M135" s="31">
        <v>15.680680000000001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2268</v>
      </c>
      <c r="D136" s="40">
        <v>2258.2166666666667</v>
      </c>
      <c r="E136" s="40">
        <v>2238.4333333333334</v>
      </c>
      <c r="F136" s="40">
        <v>2208.8666666666668</v>
      </c>
      <c r="G136" s="40">
        <v>2189.0833333333335</v>
      </c>
      <c r="H136" s="40">
        <v>2287.7833333333333</v>
      </c>
      <c r="I136" s="40">
        <v>2307.5666666666671</v>
      </c>
      <c r="J136" s="40">
        <v>2337.1333333333332</v>
      </c>
      <c r="K136" s="31">
        <v>2278</v>
      </c>
      <c r="L136" s="31">
        <v>2228.65</v>
      </c>
      <c r="M136" s="31">
        <v>6.5824299999999996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385.05</v>
      </c>
      <c r="D137" s="40">
        <v>393.76666666666665</v>
      </c>
      <c r="E137" s="40">
        <v>371.2833333333333</v>
      </c>
      <c r="F137" s="40">
        <v>357.51666666666665</v>
      </c>
      <c r="G137" s="40">
        <v>335.0333333333333</v>
      </c>
      <c r="H137" s="40">
        <v>407.5333333333333</v>
      </c>
      <c r="I137" s="40">
        <v>430.01666666666665</v>
      </c>
      <c r="J137" s="40">
        <v>443.7833333333333</v>
      </c>
      <c r="K137" s="31">
        <v>416.25</v>
      </c>
      <c r="L137" s="31">
        <v>380</v>
      </c>
      <c r="M137" s="31">
        <v>85.506190000000004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239.75</v>
      </c>
      <c r="D138" s="40">
        <v>240.98333333333335</v>
      </c>
      <c r="E138" s="40">
        <v>235.4666666666667</v>
      </c>
      <c r="F138" s="40">
        <v>231.18333333333334</v>
      </c>
      <c r="G138" s="40">
        <v>225.66666666666669</v>
      </c>
      <c r="H138" s="40">
        <v>245.26666666666671</v>
      </c>
      <c r="I138" s="40">
        <v>250.78333333333336</v>
      </c>
      <c r="J138" s="40">
        <v>255.06666666666672</v>
      </c>
      <c r="K138" s="31">
        <v>246.5</v>
      </c>
      <c r="L138" s="31">
        <v>236.7</v>
      </c>
      <c r="M138" s="31">
        <v>18.984770000000001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190.7</v>
      </c>
      <c r="D139" s="40">
        <v>191.48333333333335</v>
      </c>
      <c r="E139" s="40">
        <v>189.2166666666667</v>
      </c>
      <c r="F139" s="40">
        <v>187.73333333333335</v>
      </c>
      <c r="G139" s="40">
        <v>185.4666666666667</v>
      </c>
      <c r="H139" s="40">
        <v>192.9666666666667</v>
      </c>
      <c r="I139" s="40">
        <v>195.23333333333335</v>
      </c>
      <c r="J139" s="40">
        <v>196.7166666666667</v>
      </c>
      <c r="K139" s="31">
        <v>193.75</v>
      </c>
      <c r="L139" s="31">
        <v>190</v>
      </c>
      <c r="M139" s="31">
        <v>7.4919500000000001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33.799999999999997</v>
      </c>
      <c r="D140" s="40">
        <v>33.800000000000004</v>
      </c>
      <c r="E140" s="40">
        <v>33.250000000000007</v>
      </c>
      <c r="F140" s="40">
        <v>32.700000000000003</v>
      </c>
      <c r="G140" s="40">
        <v>32.150000000000006</v>
      </c>
      <c r="H140" s="40">
        <v>34.350000000000009</v>
      </c>
      <c r="I140" s="40">
        <v>34.900000000000006</v>
      </c>
      <c r="J140" s="40">
        <v>35.45000000000001</v>
      </c>
      <c r="K140" s="31">
        <v>34.35</v>
      </c>
      <c r="L140" s="31">
        <v>33.25</v>
      </c>
      <c r="M140" s="31">
        <v>30.251830000000002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241.35</v>
      </c>
      <c r="D141" s="40">
        <v>243.18333333333331</v>
      </c>
      <c r="E141" s="40">
        <v>234.86666666666662</v>
      </c>
      <c r="F141" s="40">
        <v>228.3833333333333</v>
      </c>
      <c r="G141" s="40">
        <v>220.06666666666661</v>
      </c>
      <c r="H141" s="40">
        <v>249.66666666666663</v>
      </c>
      <c r="I141" s="40">
        <v>257.98333333333329</v>
      </c>
      <c r="J141" s="40">
        <v>264.46666666666664</v>
      </c>
      <c r="K141" s="31">
        <v>251.5</v>
      </c>
      <c r="L141" s="31">
        <v>236.7</v>
      </c>
      <c r="M141" s="31">
        <v>13.102830000000001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3543.85</v>
      </c>
      <c r="D142" s="40">
        <v>3534.9833333333336</v>
      </c>
      <c r="E142" s="40">
        <v>3509.9666666666672</v>
      </c>
      <c r="F142" s="40">
        <v>3476.0833333333335</v>
      </c>
      <c r="G142" s="40">
        <v>3451.0666666666671</v>
      </c>
      <c r="H142" s="40">
        <v>3568.8666666666672</v>
      </c>
      <c r="I142" s="40">
        <v>3593.8833333333337</v>
      </c>
      <c r="J142" s="40">
        <v>3627.7666666666673</v>
      </c>
      <c r="K142" s="31">
        <v>3560</v>
      </c>
      <c r="L142" s="31">
        <v>3501.1</v>
      </c>
      <c r="M142" s="31">
        <v>4.9616600000000002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4446.8999999999996</v>
      </c>
      <c r="D143" s="40">
        <v>4505.166666666667</v>
      </c>
      <c r="E143" s="40">
        <v>4381.7333333333336</v>
      </c>
      <c r="F143" s="40">
        <v>4316.5666666666666</v>
      </c>
      <c r="G143" s="40">
        <v>4193.1333333333332</v>
      </c>
      <c r="H143" s="40">
        <v>4570.3333333333339</v>
      </c>
      <c r="I143" s="40">
        <v>4693.7666666666664</v>
      </c>
      <c r="J143" s="40">
        <v>4758.9333333333343</v>
      </c>
      <c r="K143" s="31">
        <v>4628.6000000000004</v>
      </c>
      <c r="L143" s="31">
        <v>4440</v>
      </c>
      <c r="M143" s="31">
        <v>8.1038999999999994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2180.4499999999998</v>
      </c>
      <c r="D144" s="40">
        <v>2202.8666666666668</v>
      </c>
      <c r="E144" s="40">
        <v>2152.5833333333335</v>
      </c>
      <c r="F144" s="40">
        <v>2124.7166666666667</v>
      </c>
      <c r="G144" s="40">
        <v>2074.4333333333334</v>
      </c>
      <c r="H144" s="40">
        <v>2230.7333333333336</v>
      </c>
      <c r="I144" s="40">
        <v>2281.0166666666664</v>
      </c>
      <c r="J144" s="40">
        <v>2308.8833333333337</v>
      </c>
      <c r="K144" s="31">
        <v>2253.15</v>
      </c>
      <c r="L144" s="31">
        <v>2175</v>
      </c>
      <c r="M144" s="31">
        <v>3.1314000000000002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4899.45</v>
      </c>
      <c r="D145" s="40">
        <v>4905.4666666666662</v>
      </c>
      <c r="E145" s="40">
        <v>4883.9833333333327</v>
      </c>
      <c r="F145" s="40">
        <v>4868.5166666666664</v>
      </c>
      <c r="G145" s="40">
        <v>4847.0333333333328</v>
      </c>
      <c r="H145" s="40">
        <v>4920.9333333333325</v>
      </c>
      <c r="I145" s="40">
        <v>4942.4166666666661</v>
      </c>
      <c r="J145" s="40">
        <v>4957.8833333333323</v>
      </c>
      <c r="K145" s="31">
        <v>4926.95</v>
      </c>
      <c r="L145" s="31">
        <v>4890</v>
      </c>
      <c r="M145" s="31">
        <v>2.4857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482.45</v>
      </c>
      <c r="D146" s="40">
        <v>482.31666666666661</v>
      </c>
      <c r="E146" s="40">
        <v>476.23333333333323</v>
      </c>
      <c r="F146" s="40">
        <v>470.01666666666665</v>
      </c>
      <c r="G146" s="40">
        <v>463.93333333333328</v>
      </c>
      <c r="H146" s="40">
        <v>488.53333333333319</v>
      </c>
      <c r="I146" s="40">
        <v>494.61666666666656</v>
      </c>
      <c r="J146" s="40">
        <v>500.83333333333314</v>
      </c>
      <c r="K146" s="31">
        <v>488.4</v>
      </c>
      <c r="L146" s="31">
        <v>476.1</v>
      </c>
      <c r="M146" s="31">
        <v>5.7450400000000004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208.65</v>
      </c>
      <c r="D147" s="40">
        <v>210.21666666666667</v>
      </c>
      <c r="E147" s="40">
        <v>206.43333333333334</v>
      </c>
      <c r="F147" s="40">
        <v>204.21666666666667</v>
      </c>
      <c r="G147" s="40">
        <v>200.43333333333334</v>
      </c>
      <c r="H147" s="40">
        <v>212.43333333333334</v>
      </c>
      <c r="I147" s="40">
        <v>216.2166666666667</v>
      </c>
      <c r="J147" s="40">
        <v>218.43333333333334</v>
      </c>
      <c r="K147" s="31">
        <v>214</v>
      </c>
      <c r="L147" s="31">
        <v>208</v>
      </c>
      <c r="M147" s="31">
        <v>3.7095400000000001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203.75</v>
      </c>
      <c r="D148" s="40">
        <v>205.21666666666667</v>
      </c>
      <c r="E148" s="40">
        <v>201.93333333333334</v>
      </c>
      <c r="F148" s="40">
        <v>200.11666666666667</v>
      </c>
      <c r="G148" s="40">
        <v>196.83333333333334</v>
      </c>
      <c r="H148" s="40">
        <v>207.03333333333333</v>
      </c>
      <c r="I148" s="40">
        <v>210.31666666666669</v>
      </c>
      <c r="J148" s="40">
        <v>212.13333333333333</v>
      </c>
      <c r="K148" s="31">
        <v>208.5</v>
      </c>
      <c r="L148" s="31">
        <v>203.4</v>
      </c>
      <c r="M148" s="31">
        <v>3.6352699999999998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</v>
      </c>
      <c r="D149" s="40">
        <v>43.15</v>
      </c>
      <c r="E149" s="40">
        <v>42.599999999999994</v>
      </c>
      <c r="F149" s="40">
        <v>42.199999999999996</v>
      </c>
      <c r="G149" s="40">
        <v>41.649999999999991</v>
      </c>
      <c r="H149" s="40">
        <v>43.55</v>
      </c>
      <c r="I149" s="40">
        <v>44.099999999999994</v>
      </c>
      <c r="J149" s="40">
        <v>44.5</v>
      </c>
      <c r="K149" s="31">
        <v>43.7</v>
      </c>
      <c r="L149" s="31">
        <v>42.75</v>
      </c>
      <c r="M149" s="31">
        <v>48.693010000000001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50.8</v>
      </c>
      <c r="D150" s="40">
        <v>50.816666666666663</v>
      </c>
      <c r="E150" s="40">
        <v>50.033333333333324</v>
      </c>
      <c r="F150" s="40">
        <v>49.266666666666659</v>
      </c>
      <c r="G150" s="40">
        <v>48.48333333333332</v>
      </c>
      <c r="H150" s="40">
        <v>51.583333333333329</v>
      </c>
      <c r="I150" s="40">
        <v>52.36666666666666</v>
      </c>
      <c r="J150" s="40">
        <v>53.133333333333333</v>
      </c>
      <c r="K150" s="31">
        <v>51.6</v>
      </c>
      <c r="L150" s="31">
        <v>50.05</v>
      </c>
      <c r="M150" s="31">
        <v>12.447319999999999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3558.6</v>
      </c>
      <c r="D151" s="40">
        <v>3577.8666666666668</v>
      </c>
      <c r="E151" s="40">
        <v>3525.7333333333336</v>
      </c>
      <c r="F151" s="40">
        <v>3492.8666666666668</v>
      </c>
      <c r="G151" s="40">
        <v>3440.7333333333336</v>
      </c>
      <c r="H151" s="40">
        <v>3610.7333333333336</v>
      </c>
      <c r="I151" s="40">
        <v>3662.8666666666668</v>
      </c>
      <c r="J151" s="40">
        <v>3695.7333333333336</v>
      </c>
      <c r="K151" s="31">
        <v>3630</v>
      </c>
      <c r="L151" s="31">
        <v>3545</v>
      </c>
      <c r="M151" s="31">
        <v>5.5968099999999996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531.35</v>
      </c>
      <c r="D152" s="40">
        <v>537.70000000000005</v>
      </c>
      <c r="E152" s="40">
        <v>520.70000000000005</v>
      </c>
      <c r="F152" s="40">
        <v>510.04999999999995</v>
      </c>
      <c r="G152" s="40">
        <v>493.04999999999995</v>
      </c>
      <c r="H152" s="40">
        <v>548.35000000000014</v>
      </c>
      <c r="I152" s="40">
        <v>565.35000000000014</v>
      </c>
      <c r="J152" s="40">
        <v>576.00000000000023</v>
      </c>
      <c r="K152" s="31">
        <v>554.70000000000005</v>
      </c>
      <c r="L152" s="31">
        <v>527.04999999999995</v>
      </c>
      <c r="M152" s="31">
        <v>7.6660199999999996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417.75</v>
      </c>
      <c r="D153" s="40">
        <v>419.15000000000003</v>
      </c>
      <c r="E153" s="40">
        <v>414.05000000000007</v>
      </c>
      <c r="F153" s="40">
        <v>410.35</v>
      </c>
      <c r="G153" s="40">
        <v>405.25000000000006</v>
      </c>
      <c r="H153" s="40">
        <v>422.85000000000008</v>
      </c>
      <c r="I153" s="40">
        <v>427.9500000000001</v>
      </c>
      <c r="J153" s="40">
        <v>431.65000000000009</v>
      </c>
      <c r="K153" s="31">
        <v>424.25</v>
      </c>
      <c r="L153" s="31">
        <v>415.45</v>
      </c>
      <c r="M153" s="31">
        <v>3.9935999999999998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1592.55</v>
      </c>
      <c r="D154" s="40">
        <v>1589.5833333333333</v>
      </c>
      <c r="E154" s="40">
        <v>1567.9666666666665</v>
      </c>
      <c r="F154" s="40">
        <v>1543.3833333333332</v>
      </c>
      <c r="G154" s="40">
        <v>1521.7666666666664</v>
      </c>
      <c r="H154" s="40">
        <v>1614.1666666666665</v>
      </c>
      <c r="I154" s="40">
        <v>1635.7833333333333</v>
      </c>
      <c r="J154" s="40">
        <v>1660.3666666666666</v>
      </c>
      <c r="K154" s="31">
        <v>1611.2</v>
      </c>
      <c r="L154" s="31">
        <v>1565</v>
      </c>
      <c r="M154" s="31">
        <v>0.78695999999999999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114.95</v>
      </c>
      <c r="D155" s="40">
        <v>116.15000000000002</v>
      </c>
      <c r="E155" s="40">
        <v>112.15000000000003</v>
      </c>
      <c r="F155" s="40">
        <v>109.35000000000001</v>
      </c>
      <c r="G155" s="40">
        <v>105.35000000000002</v>
      </c>
      <c r="H155" s="40">
        <v>118.95000000000005</v>
      </c>
      <c r="I155" s="40">
        <v>122.95000000000002</v>
      </c>
      <c r="J155" s="40">
        <v>125.75000000000006</v>
      </c>
      <c r="K155" s="31">
        <v>120.15</v>
      </c>
      <c r="L155" s="31">
        <v>113.35</v>
      </c>
      <c r="M155" s="31">
        <v>50.817830000000001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84.9</v>
      </c>
      <c r="D156" s="40">
        <v>85.666666666666671</v>
      </c>
      <c r="E156" s="40">
        <v>83.233333333333348</v>
      </c>
      <c r="F156" s="40">
        <v>81.566666666666677</v>
      </c>
      <c r="G156" s="40">
        <v>79.133333333333354</v>
      </c>
      <c r="H156" s="40">
        <v>87.333333333333343</v>
      </c>
      <c r="I156" s="40">
        <v>89.766666666666652</v>
      </c>
      <c r="J156" s="40">
        <v>91.433333333333337</v>
      </c>
      <c r="K156" s="31">
        <v>88.1</v>
      </c>
      <c r="L156" s="31">
        <v>84</v>
      </c>
      <c r="M156" s="31">
        <v>64.288570000000007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2162.0500000000002</v>
      </c>
      <c r="D157" s="40">
        <v>2163.5499999999997</v>
      </c>
      <c r="E157" s="40">
        <v>2138.4999999999995</v>
      </c>
      <c r="F157" s="40">
        <v>2114.9499999999998</v>
      </c>
      <c r="G157" s="40">
        <v>2089.8999999999996</v>
      </c>
      <c r="H157" s="40">
        <v>2187.0999999999995</v>
      </c>
      <c r="I157" s="40">
        <v>2212.1499999999996</v>
      </c>
      <c r="J157" s="40">
        <v>2235.6999999999994</v>
      </c>
      <c r="K157" s="31">
        <v>2188.6</v>
      </c>
      <c r="L157" s="31">
        <v>2140</v>
      </c>
      <c r="M157" s="31">
        <v>2.7690700000000001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229.6</v>
      </c>
      <c r="D158" s="40">
        <v>231.13333333333333</v>
      </c>
      <c r="E158" s="40">
        <v>226.56666666666666</v>
      </c>
      <c r="F158" s="40">
        <v>223.53333333333333</v>
      </c>
      <c r="G158" s="40">
        <v>218.96666666666667</v>
      </c>
      <c r="H158" s="40">
        <v>234.16666666666666</v>
      </c>
      <c r="I158" s="40">
        <v>238.73333333333332</v>
      </c>
      <c r="J158" s="40">
        <v>241.76666666666665</v>
      </c>
      <c r="K158" s="31">
        <v>235.7</v>
      </c>
      <c r="L158" s="31">
        <v>228.1</v>
      </c>
      <c r="M158" s="31">
        <v>95.721270000000004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313.2</v>
      </c>
      <c r="D159" s="40">
        <v>313.60000000000002</v>
      </c>
      <c r="E159" s="40">
        <v>310.20000000000005</v>
      </c>
      <c r="F159" s="40">
        <v>307.20000000000005</v>
      </c>
      <c r="G159" s="40">
        <v>303.80000000000007</v>
      </c>
      <c r="H159" s="40">
        <v>316.60000000000002</v>
      </c>
      <c r="I159" s="40">
        <v>320</v>
      </c>
      <c r="J159" s="40">
        <v>323</v>
      </c>
      <c r="K159" s="31">
        <v>317</v>
      </c>
      <c r="L159" s="31">
        <v>310.60000000000002</v>
      </c>
      <c r="M159" s="31">
        <v>2.52623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148.69999999999999</v>
      </c>
      <c r="D160" s="40">
        <v>149.66666666666666</v>
      </c>
      <c r="E160" s="40">
        <v>146.0333333333333</v>
      </c>
      <c r="F160" s="40">
        <v>143.36666666666665</v>
      </c>
      <c r="G160" s="40">
        <v>139.73333333333329</v>
      </c>
      <c r="H160" s="40">
        <v>152.33333333333331</v>
      </c>
      <c r="I160" s="40">
        <v>155.9666666666667</v>
      </c>
      <c r="J160" s="40">
        <v>158.63333333333333</v>
      </c>
      <c r="K160" s="31">
        <v>153.30000000000001</v>
      </c>
      <c r="L160" s="31">
        <v>147</v>
      </c>
      <c r="M160" s="31">
        <v>117.16972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123.8</v>
      </c>
      <c r="D161" s="40">
        <v>123.76666666666665</v>
      </c>
      <c r="E161" s="40">
        <v>123.1333333333333</v>
      </c>
      <c r="F161" s="40">
        <v>122.46666666666664</v>
      </c>
      <c r="G161" s="40">
        <v>121.83333333333329</v>
      </c>
      <c r="H161" s="40">
        <v>124.43333333333331</v>
      </c>
      <c r="I161" s="40">
        <v>125.06666666666666</v>
      </c>
      <c r="J161" s="40">
        <v>125.73333333333332</v>
      </c>
      <c r="K161" s="31">
        <v>124.4</v>
      </c>
      <c r="L161" s="31">
        <v>123.1</v>
      </c>
      <c r="M161" s="31">
        <v>75.226380000000006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423.9</v>
      </c>
      <c r="D162" s="40">
        <v>420.4666666666667</v>
      </c>
      <c r="E162" s="40">
        <v>409.43333333333339</v>
      </c>
      <c r="F162" s="40">
        <v>394.9666666666667</v>
      </c>
      <c r="G162" s="40">
        <v>383.93333333333339</v>
      </c>
      <c r="H162" s="40">
        <v>434.93333333333339</v>
      </c>
      <c r="I162" s="40">
        <v>445.9666666666667</v>
      </c>
      <c r="J162" s="40">
        <v>460.43333333333339</v>
      </c>
      <c r="K162" s="31">
        <v>431.5</v>
      </c>
      <c r="L162" s="31">
        <v>406</v>
      </c>
      <c r="M162" s="31">
        <v>40.184150000000002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4843.05</v>
      </c>
      <c r="D163" s="40">
        <v>4838.5333333333328</v>
      </c>
      <c r="E163" s="40">
        <v>4812.0666666666657</v>
      </c>
      <c r="F163" s="40">
        <v>4781.083333333333</v>
      </c>
      <c r="G163" s="40">
        <v>4754.6166666666659</v>
      </c>
      <c r="H163" s="40">
        <v>4869.5166666666655</v>
      </c>
      <c r="I163" s="40">
        <v>4895.9833333333327</v>
      </c>
      <c r="J163" s="40">
        <v>4926.9666666666653</v>
      </c>
      <c r="K163" s="31">
        <v>4865</v>
      </c>
      <c r="L163" s="31">
        <v>4807.55</v>
      </c>
      <c r="M163" s="31">
        <v>0.26852999999999999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822.9</v>
      </c>
      <c r="D164" s="40">
        <v>824.76666666666677</v>
      </c>
      <c r="E164" s="40">
        <v>813.13333333333355</v>
      </c>
      <c r="F164" s="40">
        <v>803.36666666666679</v>
      </c>
      <c r="G164" s="40">
        <v>791.73333333333358</v>
      </c>
      <c r="H164" s="40">
        <v>834.53333333333353</v>
      </c>
      <c r="I164" s="40">
        <v>846.16666666666674</v>
      </c>
      <c r="J164" s="40">
        <v>855.93333333333351</v>
      </c>
      <c r="K164" s="31">
        <v>836.4</v>
      </c>
      <c r="L164" s="31">
        <v>815</v>
      </c>
      <c r="M164" s="31">
        <v>2.1173299999999999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176.55</v>
      </c>
      <c r="D165" s="40">
        <v>177.21666666666667</v>
      </c>
      <c r="E165" s="40">
        <v>173.93333333333334</v>
      </c>
      <c r="F165" s="40">
        <v>171.31666666666666</v>
      </c>
      <c r="G165" s="40">
        <v>168.03333333333333</v>
      </c>
      <c r="H165" s="40">
        <v>179.83333333333334</v>
      </c>
      <c r="I165" s="40">
        <v>183.1166666666667</v>
      </c>
      <c r="J165" s="40">
        <v>185.73333333333335</v>
      </c>
      <c r="K165" s="31">
        <v>180.5</v>
      </c>
      <c r="L165" s="31">
        <v>174.6</v>
      </c>
      <c r="M165" s="31">
        <v>12.41539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129.4</v>
      </c>
      <c r="D166" s="40">
        <v>129.6</v>
      </c>
      <c r="E166" s="40">
        <v>128.19999999999999</v>
      </c>
      <c r="F166" s="40">
        <v>127</v>
      </c>
      <c r="G166" s="40">
        <v>125.6</v>
      </c>
      <c r="H166" s="40">
        <v>130.79999999999998</v>
      </c>
      <c r="I166" s="40">
        <v>132.20000000000002</v>
      </c>
      <c r="J166" s="40">
        <v>133.39999999999998</v>
      </c>
      <c r="K166" s="31">
        <v>131</v>
      </c>
      <c r="L166" s="31">
        <v>128.4</v>
      </c>
      <c r="M166" s="31">
        <v>7.9097499999999998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309.2</v>
      </c>
      <c r="D167" s="40">
        <v>307.95</v>
      </c>
      <c r="E167" s="40">
        <v>304.89999999999998</v>
      </c>
      <c r="F167" s="40">
        <v>300.59999999999997</v>
      </c>
      <c r="G167" s="40">
        <v>297.54999999999995</v>
      </c>
      <c r="H167" s="40">
        <v>312.25</v>
      </c>
      <c r="I167" s="40">
        <v>315.30000000000007</v>
      </c>
      <c r="J167" s="40">
        <v>319.60000000000002</v>
      </c>
      <c r="K167" s="31">
        <v>311</v>
      </c>
      <c r="L167" s="31">
        <v>303.64999999999998</v>
      </c>
      <c r="M167" s="31">
        <v>27.528680000000001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1290.95</v>
      </c>
      <c r="D168" s="40">
        <v>1291.9666666666669</v>
      </c>
      <c r="E168" s="40">
        <v>1274.0333333333338</v>
      </c>
      <c r="F168" s="40">
        <v>1257.1166666666668</v>
      </c>
      <c r="G168" s="40">
        <v>1239.1833333333336</v>
      </c>
      <c r="H168" s="40">
        <v>1308.8833333333339</v>
      </c>
      <c r="I168" s="40">
        <v>1326.8166666666668</v>
      </c>
      <c r="J168" s="40">
        <v>1343.733333333334</v>
      </c>
      <c r="K168" s="31">
        <v>1309.9000000000001</v>
      </c>
      <c r="L168" s="31">
        <v>1275.05</v>
      </c>
      <c r="M168" s="31">
        <v>0.34943000000000002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104.45</v>
      </c>
      <c r="D169" s="40">
        <v>105.14999999999999</v>
      </c>
      <c r="E169" s="40">
        <v>103.29999999999998</v>
      </c>
      <c r="F169" s="40">
        <v>102.14999999999999</v>
      </c>
      <c r="G169" s="40">
        <v>100.29999999999998</v>
      </c>
      <c r="H169" s="40">
        <v>106.29999999999998</v>
      </c>
      <c r="I169" s="40">
        <v>108.14999999999998</v>
      </c>
      <c r="J169" s="40">
        <v>109.29999999999998</v>
      </c>
      <c r="K169" s="31">
        <v>107</v>
      </c>
      <c r="L169" s="31">
        <v>104</v>
      </c>
      <c r="M169" s="31">
        <v>162.44574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1513.6</v>
      </c>
      <c r="D170" s="40">
        <v>1522.7</v>
      </c>
      <c r="E170" s="40">
        <v>1497.5</v>
      </c>
      <c r="F170" s="40">
        <v>1481.3999999999999</v>
      </c>
      <c r="G170" s="40">
        <v>1456.1999999999998</v>
      </c>
      <c r="H170" s="40">
        <v>1538.8000000000002</v>
      </c>
      <c r="I170" s="40">
        <v>1564.0000000000005</v>
      </c>
      <c r="J170" s="40">
        <v>1580.1000000000004</v>
      </c>
      <c r="K170" s="31">
        <v>1547.9</v>
      </c>
      <c r="L170" s="31">
        <v>1506.6</v>
      </c>
      <c r="M170" s="31">
        <v>0.58508000000000004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42.4</v>
      </c>
      <c r="D171" s="40">
        <v>42.65</v>
      </c>
      <c r="E171" s="40">
        <v>41.599999999999994</v>
      </c>
      <c r="F171" s="40">
        <v>40.799999999999997</v>
      </c>
      <c r="G171" s="40">
        <v>39.749999999999993</v>
      </c>
      <c r="H171" s="40">
        <v>43.449999999999996</v>
      </c>
      <c r="I171" s="40">
        <v>44.499999999999993</v>
      </c>
      <c r="J171" s="40">
        <v>45.3</v>
      </c>
      <c r="K171" s="31">
        <v>43.7</v>
      </c>
      <c r="L171" s="31">
        <v>41.85</v>
      </c>
      <c r="M171" s="31">
        <v>108.36618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2831.05</v>
      </c>
      <c r="D172" s="40">
        <v>2844.8333333333335</v>
      </c>
      <c r="E172" s="40">
        <v>2805.5166666666669</v>
      </c>
      <c r="F172" s="40">
        <v>2779.9833333333336</v>
      </c>
      <c r="G172" s="40">
        <v>2740.666666666667</v>
      </c>
      <c r="H172" s="40">
        <v>2870.3666666666668</v>
      </c>
      <c r="I172" s="40">
        <v>2909.6833333333334</v>
      </c>
      <c r="J172" s="40">
        <v>2935.2166666666667</v>
      </c>
      <c r="K172" s="31">
        <v>2884.15</v>
      </c>
      <c r="L172" s="31">
        <v>2819.3</v>
      </c>
      <c r="M172" s="31">
        <v>0.18926999999999999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3129.7</v>
      </c>
      <c r="D173" s="40">
        <v>3138.35</v>
      </c>
      <c r="E173" s="40">
        <v>3111.7</v>
      </c>
      <c r="F173" s="40">
        <v>3093.7</v>
      </c>
      <c r="G173" s="40">
        <v>3067.0499999999997</v>
      </c>
      <c r="H173" s="40">
        <v>3156.35</v>
      </c>
      <c r="I173" s="40">
        <v>3183.0000000000005</v>
      </c>
      <c r="J173" s="40">
        <v>3201</v>
      </c>
      <c r="K173" s="31">
        <v>3165</v>
      </c>
      <c r="L173" s="31">
        <v>3120.35</v>
      </c>
      <c r="M173" s="31">
        <v>9.919E-2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183.5</v>
      </c>
      <c r="D174" s="40">
        <v>184.31666666666669</v>
      </c>
      <c r="E174" s="40">
        <v>181.23333333333338</v>
      </c>
      <c r="F174" s="40">
        <v>178.9666666666667</v>
      </c>
      <c r="G174" s="40">
        <v>175.88333333333338</v>
      </c>
      <c r="H174" s="40">
        <v>186.58333333333337</v>
      </c>
      <c r="I174" s="40">
        <v>189.66666666666669</v>
      </c>
      <c r="J174" s="40">
        <v>191.93333333333337</v>
      </c>
      <c r="K174" s="31">
        <v>187.4</v>
      </c>
      <c r="L174" s="31">
        <v>182.05</v>
      </c>
      <c r="M174" s="31">
        <v>4.7714400000000001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997.4</v>
      </c>
      <c r="D175" s="40">
        <v>999.25</v>
      </c>
      <c r="E175" s="40">
        <v>986.8</v>
      </c>
      <c r="F175" s="40">
        <v>976.19999999999993</v>
      </c>
      <c r="G175" s="40">
        <v>963.74999999999989</v>
      </c>
      <c r="H175" s="40">
        <v>1009.85</v>
      </c>
      <c r="I175" s="40">
        <v>1022.3000000000001</v>
      </c>
      <c r="J175" s="40">
        <v>1032.9000000000001</v>
      </c>
      <c r="K175" s="31">
        <v>1011.7</v>
      </c>
      <c r="L175" s="31">
        <v>988.65</v>
      </c>
      <c r="M175" s="31">
        <v>7.8200500000000002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1437.75</v>
      </c>
      <c r="D176" s="40">
        <v>1439.6499999999999</v>
      </c>
      <c r="E176" s="40">
        <v>1430.5499999999997</v>
      </c>
      <c r="F176" s="40">
        <v>1423.35</v>
      </c>
      <c r="G176" s="40">
        <v>1414.2499999999998</v>
      </c>
      <c r="H176" s="40">
        <v>1446.8499999999997</v>
      </c>
      <c r="I176" s="40">
        <v>1455.9499999999996</v>
      </c>
      <c r="J176" s="40">
        <v>1463.1499999999996</v>
      </c>
      <c r="K176" s="31">
        <v>1448.75</v>
      </c>
      <c r="L176" s="31">
        <v>1432.45</v>
      </c>
      <c r="M176" s="31">
        <v>0.66866000000000003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627.70000000000005</v>
      </c>
      <c r="D177" s="40">
        <v>629.43333333333328</v>
      </c>
      <c r="E177" s="40">
        <v>620.06666666666661</v>
      </c>
      <c r="F177" s="40">
        <v>612.43333333333328</v>
      </c>
      <c r="G177" s="40">
        <v>603.06666666666661</v>
      </c>
      <c r="H177" s="40">
        <v>637.06666666666661</v>
      </c>
      <c r="I177" s="40">
        <v>646.43333333333317</v>
      </c>
      <c r="J177" s="40">
        <v>654.06666666666661</v>
      </c>
      <c r="K177" s="31">
        <v>638.79999999999995</v>
      </c>
      <c r="L177" s="31">
        <v>621.79999999999995</v>
      </c>
      <c r="M177" s="31">
        <v>13.883509999999999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1116.2</v>
      </c>
      <c r="D178" s="40">
        <v>1118.8999999999999</v>
      </c>
      <c r="E178" s="40">
        <v>1099.2999999999997</v>
      </c>
      <c r="F178" s="40">
        <v>1082.3999999999999</v>
      </c>
      <c r="G178" s="40">
        <v>1062.7999999999997</v>
      </c>
      <c r="H178" s="40">
        <v>1135.7999999999997</v>
      </c>
      <c r="I178" s="40">
        <v>1155.3999999999996</v>
      </c>
      <c r="J178" s="40">
        <v>1172.2999999999997</v>
      </c>
      <c r="K178" s="31">
        <v>1138.5</v>
      </c>
      <c r="L178" s="31">
        <v>1102</v>
      </c>
      <c r="M178" s="31">
        <v>0.59931000000000001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1696.5</v>
      </c>
      <c r="D179" s="40">
        <v>1700.4833333333333</v>
      </c>
      <c r="E179" s="40">
        <v>1686.0666666666666</v>
      </c>
      <c r="F179" s="40">
        <v>1675.6333333333332</v>
      </c>
      <c r="G179" s="40">
        <v>1661.2166666666665</v>
      </c>
      <c r="H179" s="40">
        <v>1710.9166666666667</v>
      </c>
      <c r="I179" s="40">
        <v>1725.3333333333333</v>
      </c>
      <c r="J179" s="40">
        <v>1735.7666666666669</v>
      </c>
      <c r="K179" s="31">
        <v>1714.9</v>
      </c>
      <c r="L179" s="31">
        <v>1690.05</v>
      </c>
      <c r="M179" s="31">
        <v>0.28450999999999999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454.4</v>
      </c>
      <c r="D180" s="40">
        <v>455.14999999999992</v>
      </c>
      <c r="E180" s="40">
        <v>452.34999999999985</v>
      </c>
      <c r="F180" s="40">
        <v>450.29999999999995</v>
      </c>
      <c r="G180" s="40">
        <v>447.49999999999989</v>
      </c>
      <c r="H180" s="40">
        <v>457.19999999999982</v>
      </c>
      <c r="I180" s="40">
        <v>459.99999999999989</v>
      </c>
      <c r="J180" s="40">
        <v>462.04999999999978</v>
      </c>
      <c r="K180" s="31">
        <v>457.95</v>
      </c>
      <c r="L180" s="31">
        <v>453.1</v>
      </c>
      <c r="M180" s="31">
        <v>0.34444000000000002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1040.9000000000001</v>
      </c>
      <c r="D181" s="40">
        <v>1048.3500000000001</v>
      </c>
      <c r="E181" s="40">
        <v>1030.8000000000002</v>
      </c>
      <c r="F181" s="40">
        <v>1020.7</v>
      </c>
      <c r="G181" s="40">
        <v>1003.1500000000001</v>
      </c>
      <c r="H181" s="40">
        <v>1058.4500000000003</v>
      </c>
      <c r="I181" s="40">
        <v>1076</v>
      </c>
      <c r="J181" s="40">
        <v>1086.1000000000004</v>
      </c>
      <c r="K181" s="31">
        <v>1065.9000000000001</v>
      </c>
      <c r="L181" s="31">
        <v>1038.25</v>
      </c>
      <c r="M181" s="31">
        <v>5.7093600000000002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498.15</v>
      </c>
      <c r="D182" s="40">
        <v>497.01666666666665</v>
      </c>
      <c r="E182" s="40">
        <v>493.2833333333333</v>
      </c>
      <c r="F182" s="40">
        <v>488.41666666666663</v>
      </c>
      <c r="G182" s="40">
        <v>484.68333333333328</v>
      </c>
      <c r="H182" s="40">
        <v>501.88333333333333</v>
      </c>
      <c r="I182" s="40">
        <v>505.61666666666667</v>
      </c>
      <c r="J182" s="40">
        <v>510.48333333333335</v>
      </c>
      <c r="K182" s="31">
        <v>500.75</v>
      </c>
      <c r="L182" s="31">
        <v>492.15</v>
      </c>
      <c r="M182" s="31">
        <v>6.7264099999999996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1497.8</v>
      </c>
      <c r="D183" s="40">
        <v>1509.3500000000001</v>
      </c>
      <c r="E183" s="40">
        <v>1480.4500000000003</v>
      </c>
      <c r="F183" s="40">
        <v>1463.1000000000001</v>
      </c>
      <c r="G183" s="40">
        <v>1434.2000000000003</v>
      </c>
      <c r="H183" s="40">
        <v>1526.7000000000003</v>
      </c>
      <c r="I183" s="40">
        <v>1555.6000000000004</v>
      </c>
      <c r="J183" s="40">
        <v>1572.9500000000003</v>
      </c>
      <c r="K183" s="31">
        <v>1538.25</v>
      </c>
      <c r="L183" s="31">
        <v>1492</v>
      </c>
      <c r="M183" s="31">
        <v>4.0616500000000002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287.95</v>
      </c>
      <c r="D184" s="40">
        <v>289.7166666666667</v>
      </c>
      <c r="E184" s="40">
        <v>284.93333333333339</v>
      </c>
      <c r="F184" s="40">
        <v>281.91666666666669</v>
      </c>
      <c r="G184" s="40">
        <v>277.13333333333338</v>
      </c>
      <c r="H184" s="40">
        <v>292.73333333333341</v>
      </c>
      <c r="I184" s="40">
        <v>297.51666666666671</v>
      </c>
      <c r="J184" s="40">
        <v>300.53333333333342</v>
      </c>
      <c r="K184" s="31">
        <v>294.5</v>
      </c>
      <c r="L184" s="31">
        <v>286.7</v>
      </c>
      <c r="M184" s="31">
        <v>9.8512799999999991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408.45</v>
      </c>
      <c r="D185" s="40">
        <v>411.61666666666662</v>
      </c>
      <c r="E185" s="40">
        <v>402.83333333333326</v>
      </c>
      <c r="F185" s="40">
        <v>397.21666666666664</v>
      </c>
      <c r="G185" s="40">
        <v>388.43333333333328</v>
      </c>
      <c r="H185" s="40">
        <v>417.23333333333323</v>
      </c>
      <c r="I185" s="40">
        <v>426.01666666666665</v>
      </c>
      <c r="J185" s="40">
        <v>431.63333333333321</v>
      </c>
      <c r="K185" s="31">
        <v>420.4</v>
      </c>
      <c r="L185" s="31">
        <v>406</v>
      </c>
      <c r="M185" s="31">
        <v>12.37659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1750.3</v>
      </c>
      <c r="D186" s="40">
        <v>1762.3166666666668</v>
      </c>
      <c r="E186" s="40">
        <v>1734.6333333333337</v>
      </c>
      <c r="F186" s="40">
        <v>1718.9666666666669</v>
      </c>
      <c r="G186" s="40">
        <v>1691.2833333333338</v>
      </c>
      <c r="H186" s="40">
        <v>1777.9833333333336</v>
      </c>
      <c r="I186" s="40">
        <v>1805.6666666666665</v>
      </c>
      <c r="J186" s="40">
        <v>1821.3333333333335</v>
      </c>
      <c r="K186" s="31">
        <v>1790</v>
      </c>
      <c r="L186" s="31">
        <v>1746.65</v>
      </c>
      <c r="M186" s="31">
        <v>4.1090999999999998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715.6</v>
      </c>
      <c r="D187" s="40">
        <v>722.35</v>
      </c>
      <c r="E187" s="40">
        <v>704.80000000000007</v>
      </c>
      <c r="F187" s="40">
        <v>694</v>
      </c>
      <c r="G187" s="40">
        <v>676.45</v>
      </c>
      <c r="H187" s="40">
        <v>733.15000000000009</v>
      </c>
      <c r="I187" s="40">
        <v>750.7</v>
      </c>
      <c r="J187" s="40">
        <v>761.50000000000011</v>
      </c>
      <c r="K187" s="31">
        <v>739.9</v>
      </c>
      <c r="L187" s="31">
        <v>711.55</v>
      </c>
      <c r="M187" s="31">
        <v>2.0695600000000001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330.15</v>
      </c>
      <c r="D188" s="40">
        <v>333.06666666666666</v>
      </c>
      <c r="E188" s="40">
        <v>325.08333333333331</v>
      </c>
      <c r="F188" s="40">
        <v>320.01666666666665</v>
      </c>
      <c r="G188" s="40">
        <v>312.0333333333333</v>
      </c>
      <c r="H188" s="40">
        <v>338.13333333333333</v>
      </c>
      <c r="I188" s="40">
        <v>346.11666666666667</v>
      </c>
      <c r="J188" s="40">
        <v>351.18333333333334</v>
      </c>
      <c r="K188" s="31">
        <v>341.05</v>
      </c>
      <c r="L188" s="31">
        <v>328</v>
      </c>
      <c r="M188" s="31">
        <v>3.4893200000000002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2215</v>
      </c>
      <c r="D189" s="40">
        <v>2223.2166666666667</v>
      </c>
      <c r="E189" s="40">
        <v>2187.4333333333334</v>
      </c>
      <c r="F189" s="40">
        <v>2159.8666666666668</v>
      </c>
      <c r="G189" s="40">
        <v>2124.0833333333335</v>
      </c>
      <c r="H189" s="40">
        <v>2250.7833333333333</v>
      </c>
      <c r="I189" s="40">
        <v>2286.5666666666671</v>
      </c>
      <c r="J189" s="40">
        <v>2314.1333333333332</v>
      </c>
      <c r="K189" s="31">
        <v>2259</v>
      </c>
      <c r="L189" s="31">
        <v>2195.65</v>
      </c>
      <c r="M189" s="31">
        <v>0.23633999999999999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683.65</v>
      </c>
      <c r="D190" s="40">
        <v>683.88333333333333</v>
      </c>
      <c r="E190" s="40">
        <v>675.26666666666665</v>
      </c>
      <c r="F190" s="40">
        <v>666.88333333333333</v>
      </c>
      <c r="G190" s="40">
        <v>658.26666666666665</v>
      </c>
      <c r="H190" s="40">
        <v>692.26666666666665</v>
      </c>
      <c r="I190" s="40">
        <v>700.88333333333321</v>
      </c>
      <c r="J190" s="40">
        <v>709.26666666666665</v>
      </c>
      <c r="K190" s="31">
        <v>692.5</v>
      </c>
      <c r="L190" s="31">
        <v>675.5</v>
      </c>
      <c r="M190" s="31">
        <v>0.99173999999999995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247.45</v>
      </c>
      <c r="D191" s="40">
        <v>248.85</v>
      </c>
      <c r="E191" s="40">
        <v>244.79999999999998</v>
      </c>
      <c r="F191" s="40">
        <v>242.14999999999998</v>
      </c>
      <c r="G191" s="40">
        <v>238.09999999999997</v>
      </c>
      <c r="H191" s="40">
        <v>251.5</v>
      </c>
      <c r="I191" s="40">
        <v>255.55</v>
      </c>
      <c r="J191" s="40">
        <v>258.20000000000005</v>
      </c>
      <c r="K191" s="31">
        <v>252.9</v>
      </c>
      <c r="L191" s="31">
        <v>246.2</v>
      </c>
      <c r="M191" s="31">
        <v>2.5649600000000001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3086.85</v>
      </c>
      <c r="D192" s="40">
        <v>3106.2833333333333</v>
      </c>
      <c r="E192" s="40">
        <v>3057.5666666666666</v>
      </c>
      <c r="F192" s="40">
        <v>3028.2833333333333</v>
      </c>
      <c r="G192" s="40">
        <v>2979.5666666666666</v>
      </c>
      <c r="H192" s="40">
        <v>3135.5666666666666</v>
      </c>
      <c r="I192" s="40">
        <v>3184.2833333333328</v>
      </c>
      <c r="J192" s="40">
        <v>3213.5666666666666</v>
      </c>
      <c r="K192" s="31">
        <v>3155</v>
      </c>
      <c r="L192" s="31">
        <v>3077</v>
      </c>
      <c r="M192" s="31">
        <v>0.45161000000000001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468.8</v>
      </c>
      <c r="D193" s="40">
        <v>471.13333333333338</v>
      </c>
      <c r="E193" s="40">
        <v>465.66666666666674</v>
      </c>
      <c r="F193" s="40">
        <v>462.53333333333336</v>
      </c>
      <c r="G193" s="40">
        <v>457.06666666666672</v>
      </c>
      <c r="H193" s="40">
        <v>474.26666666666677</v>
      </c>
      <c r="I193" s="40">
        <v>479.73333333333335</v>
      </c>
      <c r="J193" s="40">
        <v>482.86666666666679</v>
      </c>
      <c r="K193" s="31">
        <v>476.6</v>
      </c>
      <c r="L193" s="31">
        <v>468</v>
      </c>
      <c r="M193" s="31">
        <v>7.2026700000000003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587.65</v>
      </c>
      <c r="D194" s="40">
        <v>595.18333333333339</v>
      </c>
      <c r="E194" s="40">
        <v>576.86666666666679</v>
      </c>
      <c r="F194" s="40">
        <v>566.08333333333337</v>
      </c>
      <c r="G194" s="40">
        <v>547.76666666666677</v>
      </c>
      <c r="H194" s="40">
        <v>605.96666666666681</v>
      </c>
      <c r="I194" s="40">
        <v>624.28333333333342</v>
      </c>
      <c r="J194" s="40">
        <v>635.06666666666683</v>
      </c>
      <c r="K194" s="31">
        <v>613.5</v>
      </c>
      <c r="L194" s="31">
        <v>584.4</v>
      </c>
      <c r="M194" s="31">
        <v>26.243590000000001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113.9</v>
      </c>
      <c r="D195" s="40">
        <v>114.33333333333333</v>
      </c>
      <c r="E195" s="40">
        <v>112.76666666666665</v>
      </c>
      <c r="F195" s="40">
        <v>111.63333333333333</v>
      </c>
      <c r="G195" s="40">
        <v>110.06666666666665</v>
      </c>
      <c r="H195" s="40">
        <v>115.46666666666665</v>
      </c>
      <c r="I195" s="40">
        <v>117.03333333333335</v>
      </c>
      <c r="J195" s="40">
        <v>118.16666666666666</v>
      </c>
      <c r="K195" s="31">
        <v>115.9</v>
      </c>
      <c r="L195" s="31">
        <v>113.2</v>
      </c>
      <c r="M195" s="31">
        <v>5.3181799999999999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162.9</v>
      </c>
      <c r="D196" s="40">
        <v>163.78333333333333</v>
      </c>
      <c r="E196" s="40">
        <v>160.61666666666667</v>
      </c>
      <c r="F196" s="40">
        <v>158.33333333333334</v>
      </c>
      <c r="G196" s="40">
        <v>155.16666666666669</v>
      </c>
      <c r="H196" s="40">
        <v>166.06666666666666</v>
      </c>
      <c r="I196" s="40">
        <v>169.23333333333335</v>
      </c>
      <c r="J196" s="40">
        <v>171.51666666666665</v>
      </c>
      <c r="K196" s="31">
        <v>166.95</v>
      </c>
      <c r="L196" s="31">
        <v>161.5</v>
      </c>
      <c r="M196" s="31">
        <v>32.934040000000003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296.64999999999998</v>
      </c>
      <c r="D197" s="40">
        <v>297.26666666666665</v>
      </c>
      <c r="E197" s="40">
        <v>294.13333333333333</v>
      </c>
      <c r="F197" s="40">
        <v>291.61666666666667</v>
      </c>
      <c r="G197" s="40">
        <v>288.48333333333335</v>
      </c>
      <c r="H197" s="40">
        <v>299.7833333333333</v>
      </c>
      <c r="I197" s="40">
        <v>302.91666666666663</v>
      </c>
      <c r="J197" s="40">
        <v>305.43333333333328</v>
      </c>
      <c r="K197" s="31">
        <v>300.39999999999998</v>
      </c>
      <c r="L197" s="31">
        <v>294.75</v>
      </c>
      <c r="M197" s="31">
        <v>6.9237299999999999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1605.6</v>
      </c>
      <c r="D198" s="40">
        <v>1621.3499999999997</v>
      </c>
      <c r="E198" s="40">
        <v>1570.8499999999995</v>
      </c>
      <c r="F198" s="40">
        <v>1536.0999999999997</v>
      </c>
      <c r="G198" s="40">
        <v>1485.5999999999995</v>
      </c>
      <c r="H198" s="40">
        <v>1656.0999999999995</v>
      </c>
      <c r="I198" s="40">
        <v>1706.6</v>
      </c>
      <c r="J198" s="40">
        <v>1741.3499999999995</v>
      </c>
      <c r="K198" s="31">
        <v>1671.85</v>
      </c>
      <c r="L198" s="31">
        <v>1586.6</v>
      </c>
      <c r="M198" s="31">
        <v>4.1619000000000002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1163.4000000000001</v>
      </c>
      <c r="D199" s="40">
        <v>1164.2333333333333</v>
      </c>
      <c r="E199" s="40">
        <v>1158.0166666666667</v>
      </c>
      <c r="F199" s="40">
        <v>1152.6333333333332</v>
      </c>
      <c r="G199" s="40">
        <v>1146.4166666666665</v>
      </c>
      <c r="H199" s="40">
        <v>1169.6166666666668</v>
      </c>
      <c r="I199" s="40">
        <v>1175.8333333333335</v>
      </c>
      <c r="J199" s="40">
        <v>1181.2166666666669</v>
      </c>
      <c r="K199" s="31">
        <v>1170.45</v>
      </c>
      <c r="L199" s="31">
        <v>1158.8499999999999</v>
      </c>
      <c r="M199" s="31">
        <v>9.7200500000000005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2017.95</v>
      </c>
      <c r="D200" s="40">
        <v>2027.4833333333333</v>
      </c>
      <c r="E200" s="40">
        <v>1991.1666666666665</v>
      </c>
      <c r="F200" s="40">
        <v>1964.3833333333332</v>
      </c>
      <c r="G200" s="40">
        <v>1928.0666666666664</v>
      </c>
      <c r="H200" s="40">
        <v>2054.2666666666664</v>
      </c>
      <c r="I200" s="40">
        <v>2090.5833333333339</v>
      </c>
      <c r="J200" s="40">
        <v>2117.3666666666668</v>
      </c>
      <c r="K200" s="31">
        <v>2063.8000000000002</v>
      </c>
      <c r="L200" s="31">
        <v>2000.7</v>
      </c>
      <c r="M200" s="31">
        <v>14.77183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1643.6</v>
      </c>
      <c r="D201" s="40">
        <v>1646.7333333333333</v>
      </c>
      <c r="E201" s="40">
        <v>1635.9166666666667</v>
      </c>
      <c r="F201" s="40">
        <v>1628.2333333333333</v>
      </c>
      <c r="G201" s="40">
        <v>1617.4166666666667</v>
      </c>
      <c r="H201" s="40">
        <v>1654.4166666666667</v>
      </c>
      <c r="I201" s="40">
        <v>1665.2333333333333</v>
      </c>
      <c r="J201" s="40">
        <v>1672.9166666666667</v>
      </c>
      <c r="K201" s="31">
        <v>1657.55</v>
      </c>
      <c r="L201" s="31">
        <v>1639.05</v>
      </c>
      <c r="M201" s="31">
        <v>282.98070000000001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639</v>
      </c>
      <c r="D202" s="40">
        <v>644.01666666666665</v>
      </c>
      <c r="E202" s="40">
        <v>632.23333333333335</v>
      </c>
      <c r="F202" s="40">
        <v>625.4666666666667</v>
      </c>
      <c r="G202" s="40">
        <v>613.68333333333339</v>
      </c>
      <c r="H202" s="40">
        <v>650.7833333333333</v>
      </c>
      <c r="I202" s="40">
        <v>662.56666666666661</v>
      </c>
      <c r="J202" s="40">
        <v>669.33333333333326</v>
      </c>
      <c r="K202" s="31">
        <v>655.8</v>
      </c>
      <c r="L202" s="31">
        <v>637.25</v>
      </c>
      <c r="M202" s="31">
        <v>45.772329999999997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66.650000000000006</v>
      </c>
      <c r="D203" s="40">
        <v>67.216666666666669</v>
      </c>
      <c r="E203" s="40">
        <v>65.783333333333331</v>
      </c>
      <c r="F203" s="40">
        <v>64.916666666666657</v>
      </c>
      <c r="G203" s="40">
        <v>63.48333333333332</v>
      </c>
      <c r="H203" s="40">
        <v>68.083333333333343</v>
      </c>
      <c r="I203" s="40">
        <v>69.51666666666668</v>
      </c>
      <c r="J203" s="40">
        <v>70.383333333333354</v>
      </c>
      <c r="K203" s="31">
        <v>68.650000000000006</v>
      </c>
      <c r="L203" s="31">
        <v>66.349999999999994</v>
      </c>
      <c r="M203" s="31">
        <v>45.291989999999998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671.9</v>
      </c>
      <c r="D204" s="40">
        <v>668.03333333333342</v>
      </c>
      <c r="E204" s="40">
        <v>662.31666666666683</v>
      </c>
      <c r="F204" s="40">
        <v>652.73333333333346</v>
      </c>
      <c r="G204" s="40">
        <v>647.01666666666688</v>
      </c>
      <c r="H204" s="40">
        <v>677.61666666666679</v>
      </c>
      <c r="I204" s="40">
        <v>683.33333333333326</v>
      </c>
      <c r="J204" s="40">
        <v>692.91666666666674</v>
      </c>
      <c r="K204" s="31">
        <v>673.75</v>
      </c>
      <c r="L204" s="31">
        <v>658.45</v>
      </c>
      <c r="M204" s="31">
        <v>0.56081000000000003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982.35</v>
      </c>
      <c r="D205" s="40">
        <v>994.25</v>
      </c>
      <c r="E205" s="40">
        <v>965.5</v>
      </c>
      <c r="F205" s="40">
        <v>948.65</v>
      </c>
      <c r="G205" s="40">
        <v>919.9</v>
      </c>
      <c r="H205" s="40">
        <v>1011.1</v>
      </c>
      <c r="I205" s="40">
        <v>1039.8499999999999</v>
      </c>
      <c r="J205" s="40">
        <v>1056.7</v>
      </c>
      <c r="K205" s="31">
        <v>1023</v>
      </c>
      <c r="L205" s="31">
        <v>977.4</v>
      </c>
      <c r="M205" s="31">
        <v>9.1986699999999999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924.95</v>
      </c>
      <c r="D206" s="40">
        <v>926.88333333333333</v>
      </c>
      <c r="E206" s="40">
        <v>918.66666666666663</v>
      </c>
      <c r="F206" s="40">
        <v>912.38333333333333</v>
      </c>
      <c r="G206" s="40">
        <v>904.16666666666663</v>
      </c>
      <c r="H206" s="40">
        <v>933.16666666666663</v>
      </c>
      <c r="I206" s="40">
        <v>941.38333333333333</v>
      </c>
      <c r="J206" s="40">
        <v>947.66666666666663</v>
      </c>
      <c r="K206" s="31">
        <v>935.1</v>
      </c>
      <c r="L206" s="31">
        <v>920.6</v>
      </c>
      <c r="M206" s="31">
        <v>0.17804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1325.4</v>
      </c>
      <c r="D207" s="40">
        <v>1331.6666666666667</v>
      </c>
      <c r="E207" s="40">
        <v>1314.9333333333334</v>
      </c>
      <c r="F207" s="40">
        <v>1304.4666666666667</v>
      </c>
      <c r="G207" s="40">
        <v>1287.7333333333333</v>
      </c>
      <c r="H207" s="40">
        <v>1342.1333333333334</v>
      </c>
      <c r="I207" s="40">
        <v>1358.8666666666666</v>
      </c>
      <c r="J207" s="40">
        <v>1369.3333333333335</v>
      </c>
      <c r="K207" s="31">
        <v>1348.4</v>
      </c>
      <c r="L207" s="31">
        <v>1321.2</v>
      </c>
      <c r="M207" s="31">
        <v>3.7776999999999998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2825.05</v>
      </c>
      <c r="D208" s="40">
        <v>2834.6166666666668</v>
      </c>
      <c r="E208" s="40">
        <v>2807.2333333333336</v>
      </c>
      <c r="F208" s="40">
        <v>2789.416666666667</v>
      </c>
      <c r="G208" s="40">
        <v>2762.0333333333338</v>
      </c>
      <c r="H208" s="40">
        <v>2852.4333333333334</v>
      </c>
      <c r="I208" s="40">
        <v>2879.8166666666666</v>
      </c>
      <c r="J208" s="40">
        <v>2897.6333333333332</v>
      </c>
      <c r="K208" s="31">
        <v>2862</v>
      </c>
      <c r="L208" s="31">
        <v>2816.8</v>
      </c>
      <c r="M208" s="31">
        <v>5.7857200000000004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313</v>
      </c>
      <c r="D209" s="40">
        <v>314.38333333333338</v>
      </c>
      <c r="E209" s="40">
        <v>309.06666666666678</v>
      </c>
      <c r="F209" s="40">
        <v>305.13333333333338</v>
      </c>
      <c r="G209" s="40">
        <v>299.81666666666678</v>
      </c>
      <c r="H209" s="40">
        <v>318.31666666666678</v>
      </c>
      <c r="I209" s="40">
        <v>323.63333333333338</v>
      </c>
      <c r="J209" s="40">
        <v>327.56666666666678</v>
      </c>
      <c r="K209" s="31">
        <v>319.7</v>
      </c>
      <c r="L209" s="31">
        <v>310.45</v>
      </c>
      <c r="M209" s="31">
        <v>2.2957900000000002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420.05</v>
      </c>
      <c r="D210" s="40">
        <v>420.55</v>
      </c>
      <c r="E210" s="40">
        <v>415.70000000000005</v>
      </c>
      <c r="F210" s="40">
        <v>411.35</v>
      </c>
      <c r="G210" s="40">
        <v>406.50000000000006</v>
      </c>
      <c r="H210" s="40">
        <v>424.90000000000003</v>
      </c>
      <c r="I210" s="40">
        <v>429.75000000000006</v>
      </c>
      <c r="J210" s="40">
        <v>434.1</v>
      </c>
      <c r="K210" s="31">
        <v>425.4</v>
      </c>
      <c r="L210" s="31">
        <v>416.2</v>
      </c>
      <c r="M210" s="31">
        <v>35.662610000000001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1074.95</v>
      </c>
      <c r="D211" s="40">
        <v>1077.2833333333335</v>
      </c>
      <c r="E211" s="40">
        <v>1070.7166666666672</v>
      </c>
      <c r="F211" s="40">
        <v>1066.4833333333336</v>
      </c>
      <c r="G211" s="40">
        <v>1059.9166666666672</v>
      </c>
      <c r="H211" s="40">
        <v>1081.5166666666671</v>
      </c>
      <c r="I211" s="40">
        <v>1088.0833333333333</v>
      </c>
      <c r="J211" s="40">
        <v>1092.3166666666671</v>
      </c>
      <c r="K211" s="31">
        <v>1083.8499999999999</v>
      </c>
      <c r="L211" s="31">
        <v>1073.05</v>
      </c>
      <c r="M211" s="31">
        <v>0.14388999999999999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3760.45</v>
      </c>
      <c r="D212" s="40">
        <v>3778.6166666666663</v>
      </c>
      <c r="E212" s="40">
        <v>3728.2833333333328</v>
      </c>
      <c r="F212" s="40">
        <v>3696.1166666666663</v>
      </c>
      <c r="G212" s="40">
        <v>3645.7833333333328</v>
      </c>
      <c r="H212" s="40">
        <v>3810.7833333333328</v>
      </c>
      <c r="I212" s="40">
        <v>3861.1166666666659</v>
      </c>
      <c r="J212" s="40">
        <v>3893.2833333333328</v>
      </c>
      <c r="K212" s="31">
        <v>3828.95</v>
      </c>
      <c r="L212" s="31">
        <v>3746.45</v>
      </c>
      <c r="M212" s="31">
        <v>18.32198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115.25</v>
      </c>
      <c r="D213" s="40">
        <v>115.95</v>
      </c>
      <c r="E213" s="40">
        <v>114.10000000000001</v>
      </c>
      <c r="F213" s="40">
        <v>112.95</v>
      </c>
      <c r="G213" s="40">
        <v>111.10000000000001</v>
      </c>
      <c r="H213" s="40">
        <v>117.10000000000001</v>
      </c>
      <c r="I213" s="40">
        <v>118.95</v>
      </c>
      <c r="J213" s="40">
        <v>120.10000000000001</v>
      </c>
      <c r="K213" s="31">
        <v>117.8</v>
      </c>
      <c r="L213" s="31">
        <v>114.8</v>
      </c>
      <c r="M213" s="31">
        <v>45.011490000000002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275</v>
      </c>
      <c r="D214" s="40">
        <v>273.86666666666667</v>
      </c>
      <c r="E214" s="40">
        <v>271.73333333333335</v>
      </c>
      <c r="F214" s="40">
        <v>268.4666666666667</v>
      </c>
      <c r="G214" s="40">
        <v>266.33333333333337</v>
      </c>
      <c r="H214" s="40">
        <v>277.13333333333333</v>
      </c>
      <c r="I214" s="40">
        <v>279.26666666666665</v>
      </c>
      <c r="J214" s="40">
        <v>282.5333333333333</v>
      </c>
      <c r="K214" s="31">
        <v>276</v>
      </c>
      <c r="L214" s="31">
        <v>270.60000000000002</v>
      </c>
      <c r="M214" s="31">
        <v>29.58531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2654.35</v>
      </c>
      <c r="D215" s="40">
        <v>2660.35</v>
      </c>
      <c r="E215" s="40">
        <v>2642.7</v>
      </c>
      <c r="F215" s="40">
        <v>2631.0499999999997</v>
      </c>
      <c r="G215" s="40">
        <v>2613.3999999999996</v>
      </c>
      <c r="H215" s="40">
        <v>2672</v>
      </c>
      <c r="I215" s="40">
        <v>2689.6500000000005</v>
      </c>
      <c r="J215" s="40">
        <v>2701.3</v>
      </c>
      <c r="K215" s="31">
        <v>2678</v>
      </c>
      <c r="L215" s="31">
        <v>2648.7</v>
      </c>
      <c r="M215" s="31">
        <v>8.3005200000000006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310.7</v>
      </c>
      <c r="D216" s="40">
        <v>309.7</v>
      </c>
      <c r="E216" s="40">
        <v>307.95</v>
      </c>
      <c r="F216" s="40">
        <v>305.2</v>
      </c>
      <c r="G216" s="40">
        <v>303.45</v>
      </c>
      <c r="H216" s="40">
        <v>312.45</v>
      </c>
      <c r="I216" s="40">
        <v>314.2</v>
      </c>
      <c r="J216" s="40">
        <v>316.95</v>
      </c>
      <c r="K216" s="31">
        <v>311.45</v>
      </c>
      <c r="L216" s="31">
        <v>306.95</v>
      </c>
      <c r="M216" s="31">
        <v>6.5527899999999999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4123.3999999999996</v>
      </c>
      <c r="D217" s="40">
        <v>4134.45</v>
      </c>
      <c r="E217" s="40">
        <v>4079.0499999999993</v>
      </c>
      <c r="F217" s="40">
        <v>4034.6999999999994</v>
      </c>
      <c r="G217" s="40">
        <v>3979.2999999999988</v>
      </c>
      <c r="H217" s="40">
        <v>4178.7999999999993</v>
      </c>
      <c r="I217" s="40">
        <v>4234.1999999999989</v>
      </c>
      <c r="J217" s="40">
        <v>4278.55</v>
      </c>
      <c r="K217" s="31">
        <v>4189.8500000000004</v>
      </c>
      <c r="L217" s="31">
        <v>4090.1</v>
      </c>
      <c r="M217" s="31">
        <v>0.10383000000000001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752.55</v>
      </c>
      <c r="D218" s="40">
        <v>760.25</v>
      </c>
      <c r="E218" s="40">
        <v>737.5</v>
      </c>
      <c r="F218" s="40">
        <v>722.45</v>
      </c>
      <c r="G218" s="40">
        <v>699.7</v>
      </c>
      <c r="H218" s="40">
        <v>775.3</v>
      </c>
      <c r="I218" s="40">
        <v>798.05</v>
      </c>
      <c r="J218" s="40">
        <v>813.09999999999991</v>
      </c>
      <c r="K218" s="31">
        <v>783</v>
      </c>
      <c r="L218" s="31">
        <v>745.2</v>
      </c>
      <c r="M218" s="31">
        <v>2.4795699999999998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42129.95</v>
      </c>
      <c r="D219" s="40">
        <v>42186.700000000004</v>
      </c>
      <c r="E219" s="40">
        <v>41683.250000000007</v>
      </c>
      <c r="F219" s="40">
        <v>41236.550000000003</v>
      </c>
      <c r="G219" s="40">
        <v>40733.100000000006</v>
      </c>
      <c r="H219" s="40">
        <v>42633.400000000009</v>
      </c>
      <c r="I219" s="40">
        <v>43136.850000000006</v>
      </c>
      <c r="J219" s="40">
        <v>43583.55000000001</v>
      </c>
      <c r="K219" s="31">
        <v>42690.15</v>
      </c>
      <c r="L219" s="31">
        <v>41740</v>
      </c>
      <c r="M219" s="31">
        <v>2.8219999999999999E-2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59.45</v>
      </c>
      <c r="D220" s="40">
        <v>59.85</v>
      </c>
      <c r="E220" s="40">
        <v>58.6</v>
      </c>
      <c r="F220" s="40">
        <v>57.75</v>
      </c>
      <c r="G220" s="40">
        <v>56.5</v>
      </c>
      <c r="H220" s="40">
        <v>60.7</v>
      </c>
      <c r="I220" s="40">
        <v>61.95</v>
      </c>
      <c r="J220" s="40">
        <v>62.800000000000004</v>
      </c>
      <c r="K220" s="31">
        <v>61.1</v>
      </c>
      <c r="L220" s="31">
        <v>59</v>
      </c>
      <c r="M220" s="31">
        <v>85.659530000000004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2715.9</v>
      </c>
      <c r="D221" s="40">
        <v>2721.1333333333337</v>
      </c>
      <c r="E221" s="40">
        <v>2703.3166666666675</v>
      </c>
      <c r="F221" s="40">
        <v>2690.733333333334</v>
      </c>
      <c r="G221" s="40">
        <v>2672.9166666666679</v>
      </c>
      <c r="H221" s="40">
        <v>2733.7166666666672</v>
      </c>
      <c r="I221" s="40">
        <v>2751.5333333333338</v>
      </c>
      <c r="J221" s="40">
        <v>2764.1166666666668</v>
      </c>
      <c r="K221" s="31">
        <v>2738.95</v>
      </c>
      <c r="L221" s="31">
        <v>2708.55</v>
      </c>
      <c r="M221" s="31">
        <v>60.375250000000001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925.75</v>
      </c>
      <c r="D222" s="40">
        <v>927.33333333333337</v>
      </c>
      <c r="E222" s="40">
        <v>919.11666666666679</v>
      </c>
      <c r="F222" s="40">
        <v>912.48333333333346</v>
      </c>
      <c r="G222" s="40">
        <v>904.26666666666688</v>
      </c>
      <c r="H222" s="40">
        <v>933.9666666666667</v>
      </c>
      <c r="I222" s="40">
        <v>942.18333333333317</v>
      </c>
      <c r="J222" s="40">
        <v>948.81666666666661</v>
      </c>
      <c r="K222" s="31">
        <v>935.55</v>
      </c>
      <c r="L222" s="31">
        <v>920.7</v>
      </c>
      <c r="M222" s="31">
        <v>272.91568999999998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1275.95</v>
      </c>
      <c r="D223" s="40">
        <v>1287.55</v>
      </c>
      <c r="E223" s="40">
        <v>1259.0999999999999</v>
      </c>
      <c r="F223" s="40">
        <v>1242.25</v>
      </c>
      <c r="G223" s="40">
        <v>1213.8</v>
      </c>
      <c r="H223" s="40">
        <v>1304.3999999999999</v>
      </c>
      <c r="I223" s="40">
        <v>1332.8500000000001</v>
      </c>
      <c r="J223" s="40">
        <v>1349.6999999999998</v>
      </c>
      <c r="K223" s="31">
        <v>1316</v>
      </c>
      <c r="L223" s="31">
        <v>1270.7</v>
      </c>
      <c r="M223" s="31">
        <v>6.3069600000000001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562.54999999999995</v>
      </c>
      <c r="D224" s="40">
        <v>566.66666666666663</v>
      </c>
      <c r="E224" s="40">
        <v>555.5333333333333</v>
      </c>
      <c r="F224" s="40">
        <v>548.51666666666665</v>
      </c>
      <c r="G224" s="40">
        <v>537.38333333333333</v>
      </c>
      <c r="H224" s="40">
        <v>573.68333333333328</v>
      </c>
      <c r="I224" s="40">
        <v>584.81666666666672</v>
      </c>
      <c r="J224" s="40">
        <v>591.83333333333326</v>
      </c>
      <c r="K224" s="31">
        <v>577.79999999999995</v>
      </c>
      <c r="L224" s="31">
        <v>559.65</v>
      </c>
      <c r="M224" s="31">
        <v>21.719709999999999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526</v>
      </c>
      <c r="D225" s="40">
        <v>530.5</v>
      </c>
      <c r="E225" s="40">
        <v>516.5</v>
      </c>
      <c r="F225" s="40">
        <v>507</v>
      </c>
      <c r="G225" s="40">
        <v>493</v>
      </c>
      <c r="H225" s="40">
        <v>540</v>
      </c>
      <c r="I225" s="40">
        <v>554</v>
      </c>
      <c r="J225" s="40">
        <v>563.5</v>
      </c>
      <c r="K225" s="31">
        <v>544.5</v>
      </c>
      <c r="L225" s="31">
        <v>521</v>
      </c>
      <c r="M225" s="31">
        <v>12.067019999999999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54.5</v>
      </c>
      <c r="D226" s="40">
        <v>54.816666666666663</v>
      </c>
      <c r="E226" s="40">
        <v>53.983333333333327</v>
      </c>
      <c r="F226" s="40">
        <v>53.466666666666661</v>
      </c>
      <c r="G226" s="40">
        <v>52.633333333333326</v>
      </c>
      <c r="H226" s="40">
        <v>55.333333333333329</v>
      </c>
      <c r="I226" s="40">
        <v>56.166666666666671</v>
      </c>
      <c r="J226" s="40">
        <v>56.68333333333333</v>
      </c>
      <c r="K226" s="31">
        <v>55.65</v>
      </c>
      <c r="L226" s="31">
        <v>54.3</v>
      </c>
      <c r="M226" s="31">
        <v>65.451660000000004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77.599999999999994</v>
      </c>
      <c r="D227" s="40">
        <v>78.966666666666654</v>
      </c>
      <c r="E227" s="40">
        <v>75.933333333333309</v>
      </c>
      <c r="F227" s="40">
        <v>74.266666666666652</v>
      </c>
      <c r="G227" s="40">
        <v>71.233333333333306</v>
      </c>
      <c r="H227" s="40">
        <v>80.633333333333312</v>
      </c>
      <c r="I227" s="40">
        <v>83.666666666666643</v>
      </c>
      <c r="J227" s="40">
        <v>85.333333333333314</v>
      </c>
      <c r="K227" s="31">
        <v>82</v>
      </c>
      <c r="L227" s="31">
        <v>77.3</v>
      </c>
      <c r="M227" s="31">
        <v>858.54306999999994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99.9</v>
      </c>
      <c r="D228" s="40">
        <v>100.98333333333335</v>
      </c>
      <c r="E228" s="40">
        <v>98.066666666666691</v>
      </c>
      <c r="F228" s="40">
        <v>96.233333333333348</v>
      </c>
      <c r="G228" s="40">
        <v>93.316666666666691</v>
      </c>
      <c r="H228" s="40">
        <v>102.81666666666669</v>
      </c>
      <c r="I228" s="40">
        <v>105.73333333333335</v>
      </c>
      <c r="J228" s="40">
        <v>107.56666666666669</v>
      </c>
      <c r="K228" s="31">
        <v>103.9</v>
      </c>
      <c r="L228" s="31">
        <v>99.15</v>
      </c>
      <c r="M228" s="31">
        <v>130.99764999999999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810.45</v>
      </c>
      <c r="D229" s="40">
        <v>813.31666666666661</v>
      </c>
      <c r="E229" s="40">
        <v>804.73333333333323</v>
      </c>
      <c r="F229" s="40">
        <v>799.01666666666665</v>
      </c>
      <c r="G229" s="40">
        <v>790.43333333333328</v>
      </c>
      <c r="H229" s="40">
        <v>819.03333333333319</v>
      </c>
      <c r="I229" s="40">
        <v>827.61666666666667</v>
      </c>
      <c r="J229" s="40">
        <v>833.33333333333314</v>
      </c>
      <c r="K229" s="31">
        <v>821.9</v>
      </c>
      <c r="L229" s="31">
        <v>807.6</v>
      </c>
      <c r="M229" s="31">
        <v>0.21041000000000001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478.1</v>
      </c>
      <c r="D230" s="40">
        <v>482.88333333333338</v>
      </c>
      <c r="E230" s="40">
        <v>470.96666666666675</v>
      </c>
      <c r="F230" s="40">
        <v>463.83333333333337</v>
      </c>
      <c r="G230" s="40">
        <v>451.91666666666674</v>
      </c>
      <c r="H230" s="40">
        <v>490.01666666666677</v>
      </c>
      <c r="I230" s="40">
        <v>501.93333333333339</v>
      </c>
      <c r="J230" s="40">
        <v>509.06666666666678</v>
      </c>
      <c r="K230" s="31">
        <v>494.8</v>
      </c>
      <c r="L230" s="31">
        <v>475.75</v>
      </c>
      <c r="M230" s="31">
        <v>6.7405200000000001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26.85</v>
      </c>
      <c r="D231" s="40">
        <v>26.8</v>
      </c>
      <c r="E231" s="40">
        <v>26.450000000000003</v>
      </c>
      <c r="F231" s="40">
        <v>26.05</v>
      </c>
      <c r="G231" s="40">
        <v>25.700000000000003</v>
      </c>
      <c r="H231" s="40">
        <v>27.200000000000003</v>
      </c>
      <c r="I231" s="40">
        <v>27.550000000000004</v>
      </c>
      <c r="J231" s="40">
        <v>27.950000000000003</v>
      </c>
      <c r="K231" s="31">
        <v>27.15</v>
      </c>
      <c r="L231" s="31">
        <v>26.4</v>
      </c>
      <c r="M231" s="31">
        <v>57.973739999999999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447.65</v>
      </c>
      <c r="D232" s="40">
        <v>447.7166666666667</v>
      </c>
      <c r="E232" s="40">
        <v>445.78333333333342</v>
      </c>
      <c r="F232" s="40">
        <v>443.91666666666674</v>
      </c>
      <c r="G232" s="40">
        <v>441.98333333333346</v>
      </c>
      <c r="H232" s="40">
        <v>449.58333333333337</v>
      </c>
      <c r="I232" s="40">
        <v>451.51666666666665</v>
      </c>
      <c r="J232" s="40">
        <v>453.38333333333333</v>
      </c>
      <c r="K232" s="31">
        <v>449.65</v>
      </c>
      <c r="L232" s="31">
        <v>445.85</v>
      </c>
      <c r="M232" s="31">
        <v>66.370990000000006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108.75</v>
      </c>
      <c r="D233" s="40">
        <v>109.25</v>
      </c>
      <c r="E233" s="40">
        <v>108</v>
      </c>
      <c r="F233" s="40">
        <v>107.25</v>
      </c>
      <c r="G233" s="40">
        <v>106</v>
      </c>
      <c r="H233" s="40">
        <v>110</v>
      </c>
      <c r="I233" s="40">
        <v>111.25</v>
      </c>
      <c r="J233" s="40">
        <v>112</v>
      </c>
      <c r="K233" s="31">
        <v>110.5</v>
      </c>
      <c r="L233" s="31">
        <v>108.5</v>
      </c>
      <c r="M233" s="31">
        <v>2.5297700000000001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218.2</v>
      </c>
      <c r="D234" s="40">
        <v>224.13333333333333</v>
      </c>
      <c r="E234" s="40">
        <v>211.46666666666664</v>
      </c>
      <c r="F234" s="40">
        <v>204.73333333333332</v>
      </c>
      <c r="G234" s="40">
        <v>192.06666666666663</v>
      </c>
      <c r="H234" s="40">
        <v>230.86666666666665</v>
      </c>
      <c r="I234" s="40">
        <v>243.53333333333333</v>
      </c>
      <c r="J234" s="40">
        <v>250.26666666666665</v>
      </c>
      <c r="K234" s="31">
        <v>236.8</v>
      </c>
      <c r="L234" s="31">
        <v>217.4</v>
      </c>
      <c r="M234" s="31">
        <v>107.94190999999999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114.55</v>
      </c>
      <c r="D235" s="40">
        <v>116.11666666666667</v>
      </c>
      <c r="E235" s="40">
        <v>112.43333333333335</v>
      </c>
      <c r="F235" s="40">
        <v>110.31666666666668</v>
      </c>
      <c r="G235" s="40">
        <v>106.63333333333335</v>
      </c>
      <c r="H235" s="40">
        <v>118.23333333333335</v>
      </c>
      <c r="I235" s="40">
        <v>121.91666666666669</v>
      </c>
      <c r="J235" s="40">
        <v>124.03333333333335</v>
      </c>
      <c r="K235" s="31">
        <v>119.8</v>
      </c>
      <c r="L235" s="31">
        <v>114</v>
      </c>
      <c r="M235" s="31">
        <v>271.64607000000001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60.05</v>
      </c>
      <c r="D236" s="40">
        <v>60.449999999999996</v>
      </c>
      <c r="E236" s="40">
        <v>59.149999999999991</v>
      </c>
      <c r="F236" s="40">
        <v>58.249999999999993</v>
      </c>
      <c r="G236" s="40">
        <v>56.949999999999989</v>
      </c>
      <c r="H236" s="40">
        <v>61.349999999999994</v>
      </c>
      <c r="I236" s="40">
        <v>62.649999999999991</v>
      </c>
      <c r="J236" s="40">
        <v>63.55</v>
      </c>
      <c r="K236" s="31">
        <v>61.75</v>
      </c>
      <c r="L236" s="31">
        <v>59.55</v>
      </c>
      <c r="M236" s="31">
        <v>60.08437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2928.25</v>
      </c>
      <c r="D237" s="40">
        <v>2939.2666666666664</v>
      </c>
      <c r="E237" s="40">
        <v>2877.0333333333328</v>
      </c>
      <c r="F237" s="40">
        <v>2825.8166666666666</v>
      </c>
      <c r="G237" s="40">
        <v>2763.583333333333</v>
      </c>
      <c r="H237" s="40">
        <v>2990.4833333333327</v>
      </c>
      <c r="I237" s="40">
        <v>3052.7166666666662</v>
      </c>
      <c r="J237" s="40">
        <v>3103.9333333333325</v>
      </c>
      <c r="K237" s="31">
        <v>3001.5</v>
      </c>
      <c r="L237" s="31">
        <v>2888.05</v>
      </c>
      <c r="M237" s="31">
        <v>2.6353200000000001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277.95</v>
      </c>
      <c r="D238" s="40">
        <v>279.66666666666669</v>
      </c>
      <c r="E238" s="40">
        <v>275.78333333333336</v>
      </c>
      <c r="F238" s="40">
        <v>273.61666666666667</v>
      </c>
      <c r="G238" s="40">
        <v>269.73333333333335</v>
      </c>
      <c r="H238" s="40">
        <v>281.83333333333337</v>
      </c>
      <c r="I238" s="40">
        <v>285.7166666666667</v>
      </c>
      <c r="J238" s="40">
        <v>287.88333333333338</v>
      </c>
      <c r="K238" s="31">
        <v>283.55</v>
      </c>
      <c r="L238" s="31">
        <v>277.5</v>
      </c>
      <c r="M238" s="31">
        <v>6.1488300000000002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126.7</v>
      </c>
      <c r="D239" s="40">
        <v>127.43333333333332</v>
      </c>
      <c r="E239" s="40">
        <v>125.61666666666665</v>
      </c>
      <c r="F239" s="40">
        <v>124.53333333333332</v>
      </c>
      <c r="G239" s="40">
        <v>122.71666666666664</v>
      </c>
      <c r="H239" s="40">
        <v>128.51666666666665</v>
      </c>
      <c r="I239" s="40">
        <v>130.33333333333334</v>
      </c>
      <c r="J239" s="40">
        <v>131.41666666666666</v>
      </c>
      <c r="K239" s="31">
        <v>129.25</v>
      </c>
      <c r="L239" s="31">
        <v>126.35</v>
      </c>
      <c r="M239" s="31">
        <v>67.06174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382.65</v>
      </c>
      <c r="D240" s="40">
        <v>387.06666666666661</v>
      </c>
      <c r="E240" s="40">
        <v>377.18333333333322</v>
      </c>
      <c r="F240" s="40">
        <v>371.71666666666664</v>
      </c>
      <c r="G240" s="40">
        <v>361.83333333333326</v>
      </c>
      <c r="H240" s="40">
        <v>392.53333333333319</v>
      </c>
      <c r="I240" s="40">
        <v>402.41666666666663</v>
      </c>
      <c r="J240" s="40">
        <v>407.88333333333316</v>
      </c>
      <c r="K240" s="31">
        <v>396.95</v>
      </c>
      <c r="L240" s="31">
        <v>381.6</v>
      </c>
      <c r="M240" s="31">
        <v>32.448770000000003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92</v>
      </c>
      <c r="D241" s="40">
        <v>92.2</v>
      </c>
      <c r="E241" s="40">
        <v>91.550000000000011</v>
      </c>
      <c r="F241" s="40">
        <v>91.100000000000009</v>
      </c>
      <c r="G241" s="40">
        <v>90.450000000000017</v>
      </c>
      <c r="H241" s="40">
        <v>92.65</v>
      </c>
      <c r="I241" s="40">
        <v>93.300000000000011</v>
      </c>
      <c r="J241" s="40">
        <v>93.75</v>
      </c>
      <c r="K241" s="31">
        <v>92.85</v>
      </c>
      <c r="L241" s="31">
        <v>91.75</v>
      </c>
      <c r="M241" s="31">
        <v>96.949370000000002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24.25</v>
      </c>
      <c r="D242" s="40">
        <v>24.349999999999998</v>
      </c>
      <c r="E242" s="40">
        <v>24.049999999999997</v>
      </c>
      <c r="F242" s="40">
        <v>23.849999999999998</v>
      </c>
      <c r="G242" s="40">
        <v>23.549999999999997</v>
      </c>
      <c r="H242" s="40">
        <v>24.549999999999997</v>
      </c>
      <c r="I242" s="40">
        <v>24.85</v>
      </c>
      <c r="J242" s="40">
        <v>25.049999999999997</v>
      </c>
      <c r="K242" s="31">
        <v>24.65</v>
      </c>
      <c r="L242" s="31">
        <v>24.15</v>
      </c>
      <c r="M242" s="31">
        <v>32.437939999999998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644.9</v>
      </c>
      <c r="D243" s="40">
        <v>651.13333333333333</v>
      </c>
      <c r="E243" s="40">
        <v>635.56666666666661</v>
      </c>
      <c r="F243" s="40">
        <v>626.23333333333323</v>
      </c>
      <c r="G243" s="40">
        <v>610.66666666666652</v>
      </c>
      <c r="H243" s="40">
        <v>660.4666666666667</v>
      </c>
      <c r="I243" s="40">
        <v>676.03333333333353</v>
      </c>
      <c r="J243" s="40">
        <v>685.36666666666679</v>
      </c>
      <c r="K243" s="31">
        <v>666.7</v>
      </c>
      <c r="L243" s="31">
        <v>641.79999999999995</v>
      </c>
      <c r="M243" s="31">
        <v>19.132239999999999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32.799999999999997</v>
      </c>
      <c r="D244" s="40">
        <v>32.866666666666667</v>
      </c>
      <c r="E244" s="40">
        <v>32.583333333333336</v>
      </c>
      <c r="F244" s="40">
        <v>32.366666666666667</v>
      </c>
      <c r="G244" s="40">
        <v>32.083333333333336</v>
      </c>
      <c r="H244" s="40">
        <v>33.083333333333336</v>
      </c>
      <c r="I244" s="40">
        <v>33.366666666666667</v>
      </c>
      <c r="J244" s="40">
        <v>33.583333333333336</v>
      </c>
      <c r="K244" s="31">
        <v>33.15</v>
      </c>
      <c r="L244" s="31">
        <v>32.65</v>
      </c>
      <c r="M244" s="31">
        <v>141.09469000000001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1447.3</v>
      </c>
      <c r="D245" s="40">
        <v>1457.3166666666666</v>
      </c>
      <c r="E245" s="40">
        <v>1434.9833333333331</v>
      </c>
      <c r="F245" s="40">
        <v>1422.6666666666665</v>
      </c>
      <c r="G245" s="40">
        <v>1400.333333333333</v>
      </c>
      <c r="H245" s="40">
        <v>1469.6333333333332</v>
      </c>
      <c r="I245" s="40">
        <v>1491.9666666666667</v>
      </c>
      <c r="J245" s="40">
        <v>1504.2833333333333</v>
      </c>
      <c r="K245" s="31">
        <v>1479.65</v>
      </c>
      <c r="L245" s="31">
        <v>1445</v>
      </c>
      <c r="M245" s="31">
        <v>0.47227000000000002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321.05</v>
      </c>
      <c r="D246" s="40">
        <v>323.65000000000003</v>
      </c>
      <c r="E246" s="40">
        <v>317.40000000000009</v>
      </c>
      <c r="F246" s="40">
        <v>313.75000000000006</v>
      </c>
      <c r="G246" s="40">
        <v>307.50000000000011</v>
      </c>
      <c r="H246" s="40">
        <v>327.30000000000007</v>
      </c>
      <c r="I246" s="40">
        <v>333.54999999999995</v>
      </c>
      <c r="J246" s="40">
        <v>337.20000000000005</v>
      </c>
      <c r="K246" s="31">
        <v>329.9</v>
      </c>
      <c r="L246" s="31">
        <v>320</v>
      </c>
      <c r="M246" s="31">
        <v>0.87243000000000004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486.1</v>
      </c>
      <c r="D247" s="40">
        <v>488.26666666666665</v>
      </c>
      <c r="E247" s="40">
        <v>478.63333333333333</v>
      </c>
      <c r="F247" s="40">
        <v>471.16666666666669</v>
      </c>
      <c r="G247" s="40">
        <v>461.53333333333336</v>
      </c>
      <c r="H247" s="40">
        <v>495.73333333333329</v>
      </c>
      <c r="I247" s="40">
        <v>505.36666666666662</v>
      </c>
      <c r="J247" s="40">
        <v>512.83333333333326</v>
      </c>
      <c r="K247" s="31">
        <v>497.9</v>
      </c>
      <c r="L247" s="31">
        <v>480.8</v>
      </c>
      <c r="M247" s="31">
        <v>35.062429999999999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165.3</v>
      </c>
      <c r="D248" s="40">
        <v>166.56666666666666</v>
      </c>
      <c r="E248" s="40">
        <v>163.43333333333334</v>
      </c>
      <c r="F248" s="40">
        <v>161.56666666666666</v>
      </c>
      <c r="G248" s="40">
        <v>158.43333333333334</v>
      </c>
      <c r="H248" s="40">
        <v>168.43333333333334</v>
      </c>
      <c r="I248" s="40">
        <v>171.56666666666666</v>
      </c>
      <c r="J248" s="40">
        <v>173.43333333333334</v>
      </c>
      <c r="K248" s="31">
        <v>169.7</v>
      </c>
      <c r="L248" s="31">
        <v>164.7</v>
      </c>
      <c r="M248" s="31">
        <v>52.314349999999997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1272.7</v>
      </c>
      <c r="D249" s="40">
        <v>1276.9333333333334</v>
      </c>
      <c r="E249" s="40">
        <v>1264.8166666666668</v>
      </c>
      <c r="F249" s="40">
        <v>1256.9333333333334</v>
      </c>
      <c r="G249" s="40">
        <v>1244.8166666666668</v>
      </c>
      <c r="H249" s="40">
        <v>1284.8166666666668</v>
      </c>
      <c r="I249" s="40">
        <v>1296.9333333333336</v>
      </c>
      <c r="J249" s="40">
        <v>1304.8166666666668</v>
      </c>
      <c r="K249" s="31">
        <v>1289.05</v>
      </c>
      <c r="L249" s="31">
        <v>1269.05</v>
      </c>
      <c r="M249" s="31">
        <v>31.850989999999999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15.55</v>
      </c>
      <c r="D250" s="40">
        <v>15.700000000000001</v>
      </c>
      <c r="E250" s="40">
        <v>15.150000000000002</v>
      </c>
      <c r="F250" s="40">
        <v>14.750000000000002</v>
      </c>
      <c r="G250" s="40">
        <v>14.200000000000003</v>
      </c>
      <c r="H250" s="40">
        <v>16.100000000000001</v>
      </c>
      <c r="I250" s="40">
        <v>16.650000000000002</v>
      </c>
      <c r="J250" s="40">
        <v>17.05</v>
      </c>
      <c r="K250" s="31">
        <v>16.25</v>
      </c>
      <c r="L250" s="31">
        <v>15.3</v>
      </c>
      <c r="M250" s="31">
        <v>127.90899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4404.3500000000004</v>
      </c>
      <c r="D251" s="40">
        <v>4396.8666666666668</v>
      </c>
      <c r="E251" s="40">
        <v>4319.9833333333336</v>
      </c>
      <c r="F251" s="40">
        <v>4235.6166666666668</v>
      </c>
      <c r="G251" s="40">
        <v>4158.7333333333336</v>
      </c>
      <c r="H251" s="40">
        <v>4481.2333333333336</v>
      </c>
      <c r="I251" s="40">
        <v>4558.1166666666668</v>
      </c>
      <c r="J251" s="40">
        <v>4642.4833333333336</v>
      </c>
      <c r="K251" s="31">
        <v>4473.75</v>
      </c>
      <c r="L251" s="31">
        <v>4312.5</v>
      </c>
      <c r="M251" s="31">
        <v>4.7039299999999997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1281.55</v>
      </c>
      <c r="D252" s="40">
        <v>1281.4833333333333</v>
      </c>
      <c r="E252" s="40">
        <v>1273.5666666666666</v>
      </c>
      <c r="F252" s="40">
        <v>1265.5833333333333</v>
      </c>
      <c r="G252" s="40">
        <v>1257.6666666666665</v>
      </c>
      <c r="H252" s="40">
        <v>1289.4666666666667</v>
      </c>
      <c r="I252" s="40">
        <v>1297.3833333333332</v>
      </c>
      <c r="J252" s="40">
        <v>1305.3666666666668</v>
      </c>
      <c r="K252" s="31">
        <v>1289.4000000000001</v>
      </c>
      <c r="L252" s="31">
        <v>1273.5</v>
      </c>
      <c r="M252" s="31">
        <v>66.766069999999999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599.1</v>
      </c>
      <c r="D253" s="40">
        <v>605.69999999999993</v>
      </c>
      <c r="E253" s="40">
        <v>591.39999999999986</v>
      </c>
      <c r="F253" s="40">
        <v>583.69999999999993</v>
      </c>
      <c r="G253" s="40">
        <v>569.39999999999986</v>
      </c>
      <c r="H253" s="40">
        <v>613.39999999999986</v>
      </c>
      <c r="I253" s="40">
        <v>627.69999999999982</v>
      </c>
      <c r="J253" s="40">
        <v>635.39999999999986</v>
      </c>
      <c r="K253" s="31">
        <v>620</v>
      </c>
      <c r="L253" s="31">
        <v>598</v>
      </c>
      <c r="M253" s="31">
        <v>4.7774599999999996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2476.9499999999998</v>
      </c>
      <c r="D254" s="40">
        <v>2471.7000000000003</v>
      </c>
      <c r="E254" s="40">
        <v>2460.9000000000005</v>
      </c>
      <c r="F254" s="40">
        <v>2444.8500000000004</v>
      </c>
      <c r="G254" s="40">
        <v>2434.0500000000006</v>
      </c>
      <c r="H254" s="40">
        <v>2487.7500000000005</v>
      </c>
      <c r="I254" s="40">
        <v>2498.5500000000006</v>
      </c>
      <c r="J254" s="40">
        <v>2514.6000000000004</v>
      </c>
      <c r="K254" s="31">
        <v>2482.5</v>
      </c>
      <c r="L254" s="31">
        <v>2455.65</v>
      </c>
      <c r="M254" s="31">
        <v>4.7285599999999999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730.55</v>
      </c>
      <c r="D255" s="40">
        <v>732.61666666666679</v>
      </c>
      <c r="E255" s="40">
        <v>724.38333333333355</v>
      </c>
      <c r="F255" s="40">
        <v>718.21666666666681</v>
      </c>
      <c r="G255" s="40">
        <v>709.98333333333358</v>
      </c>
      <c r="H255" s="40">
        <v>738.78333333333353</v>
      </c>
      <c r="I255" s="40">
        <v>747.01666666666665</v>
      </c>
      <c r="J255" s="40">
        <v>753.18333333333351</v>
      </c>
      <c r="K255" s="31">
        <v>740.85</v>
      </c>
      <c r="L255" s="31">
        <v>726.45</v>
      </c>
      <c r="M255" s="31">
        <v>4.3898599999999997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2392.9</v>
      </c>
      <c r="D256" s="40">
        <v>2382.2333333333336</v>
      </c>
      <c r="E256" s="40">
        <v>2348.666666666667</v>
      </c>
      <c r="F256" s="40">
        <v>2304.4333333333334</v>
      </c>
      <c r="G256" s="40">
        <v>2270.8666666666668</v>
      </c>
      <c r="H256" s="40">
        <v>2426.4666666666672</v>
      </c>
      <c r="I256" s="40">
        <v>2460.0333333333338</v>
      </c>
      <c r="J256" s="40">
        <v>2504.2666666666673</v>
      </c>
      <c r="K256" s="31">
        <v>2415.8000000000002</v>
      </c>
      <c r="L256" s="31">
        <v>2338</v>
      </c>
      <c r="M256" s="31">
        <v>0.36903000000000002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3405.75</v>
      </c>
      <c r="D257" s="40">
        <v>3410.25</v>
      </c>
      <c r="E257" s="40">
        <v>3375.5</v>
      </c>
      <c r="F257" s="40">
        <v>3345.25</v>
      </c>
      <c r="G257" s="40">
        <v>3310.5</v>
      </c>
      <c r="H257" s="40">
        <v>3440.5</v>
      </c>
      <c r="I257" s="40">
        <v>3475.25</v>
      </c>
      <c r="J257" s="40">
        <v>3505.5</v>
      </c>
      <c r="K257" s="31">
        <v>3445</v>
      </c>
      <c r="L257" s="31">
        <v>3380</v>
      </c>
      <c r="M257" s="31">
        <v>1.097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1040.0999999999999</v>
      </c>
      <c r="D258" s="40">
        <v>1041.7833333333333</v>
      </c>
      <c r="E258" s="40">
        <v>1019.5666666666666</v>
      </c>
      <c r="F258" s="40">
        <v>999.0333333333333</v>
      </c>
      <c r="G258" s="40">
        <v>976.81666666666661</v>
      </c>
      <c r="H258" s="40">
        <v>1062.3166666666666</v>
      </c>
      <c r="I258" s="40">
        <v>1084.5333333333333</v>
      </c>
      <c r="J258" s="40">
        <v>1105.0666666666666</v>
      </c>
      <c r="K258" s="31">
        <v>1064</v>
      </c>
      <c r="L258" s="31">
        <v>1021.25</v>
      </c>
      <c r="M258" s="31">
        <v>6.8765999999999998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723</v>
      </c>
      <c r="D259" s="40">
        <v>723.01666666666677</v>
      </c>
      <c r="E259" s="40">
        <v>716.03333333333353</v>
      </c>
      <c r="F259" s="40">
        <v>709.06666666666672</v>
      </c>
      <c r="G259" s="40">
        <v>702.08333333333348</v>
      </c>
      <c r="H259" s="40">
        <v>729.98333333333358</v>
      </c>
      <c r="I259" s="40">
        <v>736.96666666666692</v>
      </c>
      <c r="J259" s="40">
        <v>743.93333333333362</v>
      </c>
      <c r="K259" s="31">
        <v>730</v>
      </c>
      <c r="L259" s="31">
        <v>716.05</v>
      </c>
      <c r="M259" s="31">
        <v>1.14419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322</v>
      </c>
      <c r="D260" s="40">
        <v>322.7</v>
      </c>
      <c r="E260" s="40">
        <v>320.64999999999998</v>
      </c>
      <c r="F260" s="40">
        <v>319.3</v>
      </c>
      <c r="G260" s="40">
        <v>317.25</v>
      </c>
      <c r="H260" s="40">
        <v>324.04999999999995</v>
      </c>
      <c r="I260" s="40">
        <v>326.10000000000002</v>
      </c>
      <c r="J260" s="40">
        <v>327.44999999999993</v>
      </c>
      <c r="K260" s="31">
        <v>324.75</v>
      </c>
      <c r="L260" s="31">
        <v>321.35000000000002</v>
      </c>
      <c r="M260" s="31">
        <v>3.1415099999999998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72.05</v>
      </c>
      <c r="D261" s="40">
        <v>72.916666666666671</v>
      </c>
      <c r="E261" s="40">
        <v>70.63333333333334</v>
      </c>
      <c r="F261" s="40">
        <v>69.216666666666669</v>
      </c>
      <c r="G261" s="40">
        <v>66.933333333333337</v>
      </c>
      <c r="H261" s="40">
        <v>74.333333333333343</v>
      </c>
      <c r="I261" s="40">
        <v>76.616666666666674</v>
      </c>
      <c r="J261" s="40">
        <v>78.033333333333346</v>
      </c>
      <c r="K261" s="31">
        <v>75.2</v>
      </c>
      <c r="L261" s="31">
        <v>71.5</v>
      </c>
      <c r="M261" s="31">
        <v>21.219809999999999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272.10000000000002</v>
      </c>
      <c r="D262" s="40">
        <v>275.8</v>
      </c>
      <c r="E262" s="40">
        <v>266.60000000000002</v>
      </c>
      <c r="F262" s="40">
        <v>261.10000000000002</v>
      </c>
      <c r="G262" s="40">
        <v>251.90000000000003</v>
      </c>
      <c r="H262" s="40">
        <v>281.3</v>
      </c>
      <c r="I262" s="40">
        <v>290.49999999999994</v>
      </c>
      <c r="J262" s="40">
        <v>296</v>
      </c>
      <c r="K262" s="31">
        <v>285</v>
      </c>
      <c r="L262" s="31">
        <v>270.3</v>
      </c>
      <c r="M262" s="31">
        <v>95.477310000000003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752.35</v>
      </c>
      <c r="D263" s="40">
        <v>754.01666666666677</v>
      </c>
      <c r="E263" s="40">
        <v>744.28333333333353</v>
      </c>
      <c r="F263" s="40">
        <v>736.21666666666681</v>
      </c>
      <c r="G263" s="40">
        <v>726.48333333333358</v>
      </c>
      <c r="H263" s="40">
        <v>762.08333333333348</v>
      </c>
      <c r="I263" s="40">
        <v>771.81666666666683</v>
      </c>
      <c r="J263" s="40">
        <v>779.88333333333344</v>
      </c>
      <c r="K263" s="31">
        <v>763.75</v>
      </c>
      <c r="L263" s="31">
        <v>745.95</v>
      </c>
      <c r="M263" s="31">
        <v>19.724779999999999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100.25</v>
      </c>
      <c r="D264" s="40">
        <v>101.21666666666665</v>
      </c>
      <c r="E264" s="40">
        <v>98.183333333333309</v>
      </c>
      <c r="F264" s="40">
        <v>96.11666666666666</v>
      </c>
      <c r="G264" s="40">
        <v>93.083333333333314</v>
      </c>
      <c r="H264" s="40">
        <v>103.2833333333333</v>
      </c>
      <c r="I264" s="40">
        <v>106.31666666666663</v>
      </c>
      <c r="J264" s="40">
        <v>108.3833333333333</v>
      </c>
      <c r="K264" s="31">
        <v>104.25</v>
      </c>
      <c r="L264" s="31">
        <v>99.15</v>
      </c>
      <c r="M264" s="31">
        <v>49.225070000000002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327.7</v>
      </c>
      <c r="D265" s="40">
        <v>330.08333333333331</v>
      </c>
      <c r="E265" s="40">
        <v>323.26666666666665</v>
      </c>
      <c r="F265" s="40">
        <v>318.83333333333331</v>
      </c>
      <c r="G265" s="40">
        <v>312.01666666666665</v>
      </c>
      <c r="H265" s="40">
        <v>334.51666666666665</v>
      </c>
      <c r="I265" s="40">
        <v>341.33333333333337</v>
      </c>
      <c r="J265" s="40">
        <v>345.76666666666665</v>
      </c>
      <c r="K265" s="31">
        <v>336.9</v>
      </c>
      <c r="L265" s="31">
        <v>325.64999999999998</v>
      </c>
      <c r="M265" s="31">
        <v>2.8120500000000002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584.1</v>
      </c>
      <c r="D266" s="40">
        <v>581.46666666666658</v>
      </c>
      <c r="E266" s="40">
        <v>576.18333333333317</v>
      </c>
      <c r="F266" s="40">
        <v>568.26666666666654</v>
      </c>
      <c r="G266" s="40">
        <v>562.98333333333312</v>
      </c>
      <c r="H266" s="40">
        <v>589.38333333333321</v>
      </c>
      <c r="I266" s="40">
        <v>594.66666666666674</v>
      </c>
      <c r="J266" s="40">
        <v>602.58333333333326</v>
      </c>
      <c r="K266" s="31">
        <v>586.75</v>
      </c>
      <c r="L266" s="31">
        <v>573.54999999999995</v>
      </c>
      <c r="M266" s="31">
        <v>31.84252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495.3</v>
      </c>
      <c r="D267" s="40">
        <v>499.31666666666666</v>
      </c>
      <c r="E267" s="40">
        <v>488.83333333333331</v>
      </c>
      <c r="F267" s="40">
        <v>482.36666666666667</v>
      </c>
      <c r="G267" s="40">
        <v>471.88333333333333</v>
      </c>
      <c r="H267" s="40">
        <v>505.7833333333333</v>
      </c>
      <c r="I267" s="40">
        <v>516.26666666666665</v>
      </c>
      <c r="J267" s="40">
        <v>522.73333333333335</v>
      </c>
      <c r="K267" s="31">
        <v>509.8</v>
      </c>
      <c r="L267" s="31">
        <v>492.85</v>
      </c>
      <c r="M267" s="31">
        <v>39.471269999999997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451.9</v>
      </c>
      <c r="D268" s="40">
        <v>456.90000000000003</v>
      </c>
      <c r="E268" s="40">
        <v>445.00000000000006</v>
      </c>
      <c r="F268" s="40">
        <v>438.1</v>
      </c>
      <c r="G268" s="40">
        <v>426.20000000000005</v>
      </c>
      <c r="H268" s="40">
        <v>463.80000000000007</v>
      </c>
      <c r="I268" s="40">
        <v>475.70000000000005</v>
      </c>
      <c r="J268" s="40">
        <v>482.60000000000008</v>
      </c>
      <c r="K268" s="31">
        <v>468.8</v>
      </c>
      <c r="L268" s="31">
        <v>450</v>
      </c>
      <c r="M268" s="31">
        <v>3.0399400000000001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393.9</v>
      </c>
      <c r="D269" s="40">
        <v>396.65000000000003</v>
      </c>
      <c r="E269" s="40">
        <v>389.30000000000007</v>
      </c>
      <c r="F269" s="40">
        <v>384.70000000000005</v>
      </c>
      <c r="G269" s="40">
        <v>377.35000000000008</v>
      </c>
      <c r="H269" s="40">
        <v>401.25000000000006</v>
      </c>
      <c r="I269" s="40">
        <v>408.60000000000008</v>
      </c>
      <c r="J269" s="40">
        <v>413.20000000000005</v>
      </c>
      <c r="K269" s="31">
        <v>404</v>
      </c>
      <c r="L269" s="31">
        <v>392.05</v>
      </c>
      <c r="M269" s="31">
        <v>2.2707099999999998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756.8</v>
      </c>
      <c r="D270" s="40">
        <v>762.33333333333337</v>
      </c>
      <c r="E270" s="40">
        <v>745.9666666666667</v>
      </c>
      <c r="F270" s="40">
        <v>735.13333333333333</v>
      </c>
      <c r="G270" s="40">
        <v>718.76666666666665</v>
      </c>
      <c r="H270" s="40">
        <v>773.16666666666674</v>
      </c>
      <c r="I270" s="40">
        <v>789.5333333333333</v>
      </c>
      <c r="J270" s="40">
        <v>800.36666666666679</v>
      </c>
      <c r="K270" s="31">
        <v>778.7</v>
      </c>
      <c r="L270" s="31">
        <v>751.5</v>
      </c>
      <c r="M270" s="31">
        <v>1.6607700000000001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213.45</v>
      </c>
      <c r="D271" s="40">
        <v>213.68333333333331</v>
      </c>
      <c r="E271" s="40">
        <v>211.06666666666661</v>
      </c>
      <c r="F271" s="40">
        <v>208.68333333333331</v>
      </c>
      <c r="G271" s="40">
        <v>206.06666666666661</v>
      </c>
      <c r="H271" s="40">
        <v>216.06666666666661</v>
      </c>
      <c r="I271" s="40">
        <v>218.68333333333334</v>
      </c>
      <c r="J271" s="40">
        <v>221.06666666666661</v>
      </c>
      <c r="K271" s="31">
        <v>216.3</v>
      </c>
      <c r="L271" s="31">
        <v>211.3</v>
      </c>
      <c r="M271" s="31">
        <v>6.3605799999999997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676.1</v>
      </c>
      <c r="D272" s="40">
        <v>673.69999999999993</v>
      </c>
      <c r="E272" s="40">
        <v>667.39999999999986</v>
      </c>
      <c r="F272" s="40">
        <v>658.69999999999993</v>
      </c>
      <c r="G272" s="40">
        <v>652.39999999999986</v>
      </c>
      <c r="H272" s="40">
        <v>682.39999999999986</v>
      </c>
      <c r="I272" s="40">
        <v>688.69999999999982</v>
      </c>
      <c r="J272" s="40">
        <v>697.39999999999986</v>
      </c>
      <c r="K272" s="31">
        <v>680</v>
      </c>
      <c r="L272" s="31">
        <v>665</v>
      </c>
      <c r="M272" s="31">
        <v>4.2219800000000003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2353.6</v>
      </c>
      <c r="D273" s="40">
        <v>2329.4</v>
      </c>
      <c r="E273" s="40">
        <v>2266.8000000000002</v>
      </c>
      <c r="F273" s="40">
        <v>2180</v>
      </c>
      <c r="G273" s="40">
        <v>2117.4</v>
      </c>
      <c r="H273" s="40">
        <v>2416.2000000000003</v>
      </c>
      <c r="I273" s="40">
        <v>2478.7999999999997</v>
      </c>
      <c r="J273" s="40">
        <v>2565.6000000000004</v>
      </c>
      <c r="K273" s="31">
        <v>2392</v>
      </c>
      <c r="L273" s="31">
        <v>2242.6</v>
      </c>
      <c r="M273" s="31">
        <v>11.88034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239.1</v>
      </c>
      <c r="D274" s="40">
        <v>240.43333333333331</v>
      </c>
      <c r="E274" s="40">
        <v>236.46666666666661</v>
      </c>
      <c r="F274" s="40">
        <v>233.83333333333331</v>
      </c>
      <c r="G274" s="40">
        <v>229.86666666666662</v>
      </c>
      <c r="H274" s="40">
        <v>243.06666666666661</v>
      </c>
      <c r="I274" s="40">
        <v>247.0333333333333</v>
      </c>
      <c r="J274" s="40">
        <v>249.6666666666666</v>
      </c>
      <c r="K274" s="31">
        <v>244.4</v>
      </c>
      <c r="L274" s="31">
        <v>237.8</v>
      </c>
      <c r="M274" s="31">
        <v>2.0883500000000002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1062.2</v>
      </c>
      <c r="D275" s="40">
        <v>1063.45</v>
      </c>
      <c r="E275" s="40">
        <v>1053.75</v>
      </c>
      <c r="F275" s="40">
        <v>1045.3</v>
      </c>
      <c r="G275" s="40">
        <v>1035.5999999999999</v>
      </c>
      <c r="H275" s="40">
        <v>1071.9000000000001</v>
      </c>
      <c r="I275" s="40">
        <v>1081.6000000000004</v>
      </c>
      <c r="J275" s="40">
        <v>1090.0500000000002</v>
      </c>
      <c r="K275" s="31">
        <v>1073.1500000000001</v>
      </c>
      <c r="L275" s="31">
        <v>1055</v>
      </c>
      <c r="M275" s="31">
        <v>6.7827400000000004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350.8</v>
      </c>
      <c r="D276" s="40">
        <v>350.5333333333333</v>
      </c>
      <c r="E276" s="40">
        <v>346.56666666666661</v>
      </c>
      <c r="F276" s="40">
        <v>342.33333333333331</v>
      </c>
      <c r="G276" s="40">
        <v>338.36666666666662</v>
      </c>
      <c r="H276" s="40">
        <v>354.76666666666659</v>
      </c>
      <c r="I276" s="40">
        <v>358.73333333333329</v>
      </c>
      <c r="J276" s="40">
        <v>362.96666666666658</v>
      </c>
      <c r="K276" s="31">
        <v>354.5</v>
      </c>
      <c r="L276" s="31">
        <v>346.3</v>
      </c>
      <c r="M276" s="31">
        <v>2.6404000000000001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1280.9000000000001</v>
      </c>
      <c r="D277" s="40">
        <v>1286.1166666666668</v>
      </c>
      <c r="E277" s="40">
        <v>1273.7833333333335</v>
      </c>
      <c r="F277" s="40">
        <v>1266.6666666666667</v>
      </c>
      <c r="G277" s="40">
        <v>1254.3333333333335</v>
      </c>
      <c r="H277" s="40">
        <v>1293.2333333333336</v>
      </c>
      <c r="I277" s="40">
        <v>1305.5666666666666</v>
      </c>
      <c r="J277" s="40">
        <v>1312.6833333333336</v>
      </c>
      <c r="K277" s="31">
        <v>1298.45</v>
      </c>
      <c r="L277" s="31">
        <v>1279</v>
      </c>
      <c r="M277" s="31">
        <v>0.49149999999999999</v>
      </c>
      <c r="N277" s="1"/>
      <c r="O277" s="1"/>
    </row>
    <row r="278" spans="1:15" ht="12.75" customHeight="1">
      <c r="A278" s="33">
        <v>268</v>
      </c>
      <c r="B278" s="62" t="s">
        <v>1082</v>
      </c>
      <c r="C278" s="31">
        <v>531.04999999999995</v>
      </c>
      <c r="D278" s="40">
        <v>532.81666666666661</v>
      </c>
      <c r="E278" s="40">
        <v>526.33333333333326</v>
      </c>
      <c r="F278" s="40">
        <v>521.61666666666667</v>
      </c>
      <c r="G278" s="40">
        <v>515.13333333333333</v>
      </c>
      <c r="H278" s="40">
        <v>537.53333333333319</v>
      </c>
      <c r="I278" s="40">
        <v>544.01666666666654</v>
      </c>
      <c r="J278" s="40">
        <v>548.73333333333312</v>
      </c>
      <c r="K278" s="31">
        <v>539.29999999999995</v>
      </c>
      <c r="L278" s="31">
        <v>528.1</v>
      </c>
      <c r="M278" s="31">
        <v>0.87502999999999997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123</v>
      </c>
      <c r="D279" s="40">
        <v>124.28333333333335</v>
      </c>
      <c r="E279" s="40">
        <v>120.2166666666667</v>
      </c>
      <c r="F279" s="40">
        <v>117.43333333333335</v>
      </c>
      <c r="G279" s="40">
        <v>113.3666666666667</v>
      </c>
      <c r="H279" s="40">
        <v>127.06666666666669</v>
      </c>
      <c r="I279" s="40">
        <v>131.13333333333333</v>
      </c>
      <c r="J279" s="40">
        <v>133.91666666666669</v>
      </c>
      <c r="K279" s="31">
        <v>128.35</v>
      </c>
      <c r="L279" s="31">
        <v>121.5</v>
      </c>
      <c r="M279" s="31">
        <v>53.17492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463.55</v>
      </c>
      <c r="D280" s="40">
        <v>464.75</v>
      </c>
      <c r="E280" s="40">
        <v>459.6</v>
      </c>
      <c r="F280" s="40">
        <v>455.65000000000003</v>
      </c>
      <c r="G280" s="40">
        <v>450.50000000000006</v>
      </c>
      <c r="H280" s="40">
        <v>468.7</v>
      </c>
      <c r="I280" s="40">
        <v>473.84999999999997</v>
      </c>
      <c r="J280" s="40">
        <v>477.79999999999995</v>
      </c>
      <c r="K280" s="31">
        <v>469.9</v>
      </c>
      <c r="L280" s="31">
        <v>460.8</v>
      </c>
      <c r="M280" s="31">
        <v>2.5579100000000001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122.3</v>
      </c>
      <c r="D281" s="40">
        <v>123.68333333333334</v>
      </c>
      <c r="E281" s="40">
        <v>120.61666666666667</v>
      </c>
      <c r="F281" s="40">
        <v>118.93333333333334</v>
      </c>
      <c r="G281" s="40">
        <v>115.86666666666667</v>
      </c>
      <c r="H281" s="40">
        <v>125.36666666666667</v>
      </c>
      <c r="I281" s="40">
        <v>128.43333333333334</v>
      </c>
      <c r="J281" s="40">
        <v>130.11666666666667</v>
      </c>
      <c r="K281" s="31">
        <v>126.75</v>
      </c>
      <c r="L281" s="31">
        <v>122</v>
      </c>
      <c r="M281" s="31">
        <v>26.298179999999999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550.20000000000005</v>
      </c>
      <c r="D282" s="40">
        <v>552.06666666666672</v>
      </c>
      <c r="E282" s="40">
        <v>546.13333333333344</v>
      </c>
      <c r="F282" s="40">
        <v>542.06666666666672</v>
      </c>
      <c r="G282" s="40">
        <v>536.13333333333344</v>
      </c>
      <c r="H282" s="40">
        <v>556.13333333333344</v>
      </c>
      <c r="I282" s="40">
        <v>562.06666666666661</v>
      </c>
      <c r="J282" s="40">
        <v>566.13333333333344</v>
      </c>
      <c r="K282" s="31">
        <v>558</v>
      </c>
      <c r="L282" s="31">
        <v>548</v>
      </c>
      <c r="M282" s="31">
        <v>2.1316600000000001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1836.1</v>
      </c>
      <c r="D283" s="40">
        <v>1837.9333333333332</v>
      </c>
      <c r="E283" s="40">
        <v>1828.5666666666664</v>
      </c>
      <c r="F283" s="40">
        <v>1821.0333333333333</v>
      </c>
      <c r="G283" s="40">
        <v>1811.6666666666665</v>
      </c>
      <c r="H283" s="40">
        <v>1845.4666666666662</v>
      </c>
      <c r="I283" s="40">
        <v>1854.833333333333</v>
      </c>
      <c r="J283" s="40">
        <v>1862.3666666666661</v>
      </c>
      <c r="K283" s="31">
        <v>1847.3</v>
      </c>
      <c r="L283" s="31">
        <v>1830.4</v>
      </c>
      <c r="M283" s="31">
        <v>34.2821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1824.3</v>
      </c>
      <c r="D284" s="40">
        <v>1804.2166666666665</v>
      </c>
      <c r="E284" s="40">
        <v>1750.6833333333329</v>
      </c>
      <c r="F284" s="40">
        <v>1677.0666666666664</v>
      </c>
      <c r="G284" s="40">
        <v>1623.5333333333328</v>
      </c>
      <c r="H284" s="40">
        <v>1877.833333333333</v>
      </c>
      <c r="I284" s="40">
        <v>1931.3666666666663</v>
      </c>
      <c r="J284" s="40">
        <v>2004.9833333333331</v>
      </c>
      <c r="K284" s="31">
        <v>1857.75</v>
      </c>
      <c r="L284" s="31">
        <v>1730.6</v>
      </c>
      <c r="M284" s="31">
        <v>2.13245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120.45</v>
      </c>
      <c r="D285" s="40">
        <v>120.25</v>
      </c>
      <c r="E285" s="40">
        <v>116.4</v>
      </c>
      <c r="F285" s="40">
        <v>112.35000000000001</v>
      </c>
      <c r="G285" s="40">
        <v>108.50000000000001</v>
      </c>
      <c r="H285" s="40">
        <v>124.3</v>
      </c>
      <c r="I285" s="40">
        <v>128.14999999999998</v>
      </c>
      <c r="J285" s="40">
        <v>132.19999999999999</v>
      </c>
      <c r="K285" s="31">
        <v>124.1</v>
      </c>
      <c r="L285" s="31">
        <v>116.2</v>
      </c>
      <c r="M285" s="31">
        <v>187.45421999999999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3984.05</v>
      </c>
      <c r="D286" s="40">
        <v>3974.3666666666668</v>
      </c>
      <c r="E286" s="40">
        <v>3949.7333333333336</v>
      </c>
      <c r="F286" s="40">
        <v>3915.416666666667</v>
      </c>
      <c r="G286" s="40">
        <v>3890.7833333333338</v>
      </c>
      <c r="H286" s="40">
        <v>4008.6833333333334</v>
      </c>
      <c r="I286" s="40">
        <v>4033.3166666666666</v>
      </c>
      <c r="J286" s="40">
        <v>4067.6333333333332</v>
      </c>
      <c r="K286" s="31">
        <v>3999</v>
      </c>
      <c r="L286" s="31">
        <v>3940.05</v>
      </c>
      <c r="M286" s="31">
        <v>1.6586700000000001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402.55</v>
      </c>
      <c r="D287" s="40">
        <v>407.83333333333331</v>
      </c>
      <c r="E287" s="40">
        <v>395.26666666666665</v>
      </c>
      <c r="F287" s="40">
        <v>387.98333333333335</v>
      </c>
      <c r="G287" s="40">
        <v>375.41666666666669</v>
      </c>
      <c r="H287" s="40">
        <v>415.11666666666662</v>
      </c>
      <c r="I287" s="40">
        <v>427.68333333333334</v>
      </c>
      <c r="J287" s="40">
        <v>434.96666666666658</v>
      </c>
      <c r="K287" s="31">
        <v>420.4</v>
      </c>
      <c r="L287" s="31">
        <v>400.55</v>
      </c>
      <c r="M287" s="31">
        <v>61.583480000000002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5026.05</v>
      </c>
      <c r="D288" s="40">
        <v>5011.55</v>
      </c>
      <c r="E288" s="40">
        <v>4985.5</v>
      </c>
      <c r="F288" s="40">
        <v>4944.95</v>
      </c>
      <c r="G288" s="40">
        <v>4918.8999999999996</v>
      </c>
      <c r="H288" s="40">
        <v>5052.1000000000004</v>
      </c>
      <c r="I288" s="40">
        <v>5078.1500000000015</v>
      </c>
      <c r="J288" s="40">
        <v>5118.7000000000007</v>
      </c>
      <c r="K288" s="31">
        <v>5037.6000000000004</v>
      </c>
      <c r="L288" s="31">
        <v>4971</v>
      </c>
      <c r="M288" s="31">
        <v>2.4862899999999999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12910.05</v>
      </c>
      <c r="D289" s="40">
        <v>12926.683333333334</v>
      </c>
      <c r="E289" s="40">
        <v>12833.366666666669</v>
      </c>
      <c r="F289" s="40">
        <v>12756.683333333334</v>
      </c>
      <c r="G289" s="40">
        <v>12663.366666666669</v>
      </c>
      <c r="H289" s="40">
        <v>13003.366666666669</v>
      </c>
      <c r="I289" s="40">
        <v>13096.683333333334</v>
      </c>
      <c r="J289" s="40">
        <v>13173.366666666669</v>
      </c>
      <c r="K289" s="31">
        <v>13020</v>
      </c>
      <c r="L289" s="31">
        <v>12850</v>
      </c>
      <c r="M289" s="31">
        <v>4.9820000000000003E-2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2416.25</v>
      </c>
      <c r="D290" s="40">
        <v>2406.75</v>
      </c>
      <c r="E290" s="40">
        <v>2389.5</v>
      </c>
      <c r="F290" s="40">
        <v>2362.75</v>
      </c>
      <c r="G290" s="40">
        <v>2345.5</v>
      </c>
      <c r="H290" s="40">
        <v>2433.5</v>
      </c>
      <c r="I290" s="40">
        <v>2450.75</v>
      </c>
      <c r="J290" s="40">
        <v>2477.5</v>
      </c>
      <c r="K290" s="31">
        <v>2424</v>
      </c>
      <c r="L290" s="31">
        <v>2380</v>
      </c>
      <c r="M290" s="31">
        <v>17.417750000000002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353.85</v>
      </c>
      <c r="D291" s="40">
        <v>357.33333333333331</v>
      </c>
      <c r="E291" s="40">
        <v>347.66666666666663</v>
      </c>
      <c r="F291" s="40">
        <v>341.48333333333329</v>
      </c>
      <c r="G291" s="40">
        <v>331.81666666666661</v>
      </c>
      <c r="H291" s="40">
        <v>363.51666666666665</v>
      </c>
      <c r="I291" s="40">
        <v>373.18333333333328</v>
      </c>
      <c r="J291" s="40">
        <v>379.36666666666667</v>
      </c>
      <c r="K291" s="31">
        <v>367</v>
      </c>
      <c r="L291" s="31">
        <v>351.15</v>
      </c>
      <c r="M291" s="31">
        <v>9.9692799999999995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355.95</v>
      </c>
      <c r="D292" s="40">
        <v>359.08333333333331</v>
      </c>
      <c r="E292" s="40">
        <v>351.06666666666661</v>
      </c>
      <c r="F292" s="40">
        <v>346.18333333333328</v>
      </c>
      <c r="G292" s="40">
        <v>338.16666666666657</v>
      </c>
      <c r="H292" s="40">
        <v>363.96666666666664</v>
      </c>
      <c r="I292" s="40">
        <v>371.98333333333341</v>
      </c>
      <c r="J292" s="40">
        <v>376.86666666666667</v>
      </c>
      <c r="K292" s="31">
        <v>367.1</v>
      </c>
      <c r="L292" s="31">
        <v>354.2</v>
      </c>
      <c r="M292" s="31">
        <v>21.955870000000001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262.60000000000002</v>
      </c>
      <c r="D293" s="40">
        <v>263.95</v>
      </c>
      <c r="E293" s="40">
        <v>260.75</v>
      </c>
      <c r="F293" s="40">
        <v>258.90000000000003</v>
      </c>
      <c r="G293" s="40">
        <v>255.70000000000005</v>
      </c>
      <c r="H293" s="40">
        <v>265.79999999999995</v>
      </c>
      <c r="I293" s="40">
        <v>268.99999999999989</v>
      </c>
      <c r="J293" s="40">
        <v>270.84999999999991</v>
      </c>
      <c r="K293" s="31">
        <v>267.14999999999998</v>
      </c>
      <c r="L293" s="31">
        <v>262.10000000000002</v>
      </c>
      <c r="M293" s="31">
        <v>3.75475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93.9</v>
      </c>
      <c r="D294" s="40">
        <v>94.399999999999991</v>
      </c>
      <c r="E294" s="40">
        <v>92.499999999999986</v>
      </c>
      <c r="F294" s="40">
        <v>91.1</v>
      </c>
      <c r="G294" s="40">
        <v>89.199999999999989</v>
      </c>
      <c r="H294" s="40">
        <v>95.799999999999983</v>
      </c>
      <c r="I294" s="40">
        <v>97.699999999999989</v>
      </c>
      <c r="J294" s="40">
        <v>99.09999999999998</v>
      </c>
      <c r="K294" s="31">
        <v>96.3</v>
      </c>
      <c r="L294" s="31">
        <v>93</v>
      </c>
      <c r="M294" s="31">
        <v>21.345230000000001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641.75</v>
      </c>
      <c r="D295" s="40">
        <v>644.13333333333333</v>
      </c>
      <c r="E295" s="40">
        <v>634.26666666666665</v>
      </c>
      <c r="F295" s="40">
        <v>626.7833333333333</v>
      </c>
      <c r="G295" s="40">
        <v>616.91666666666663</v>
      </c>
      <c r="H295" s="40">
        <v>651.61666666666667</v>
      </c>
      <c r="I295" s="40">
        <v>661.48333333333323</v>
      </c>
      <c r="J295" s="40">
        <v>668.9666666666667</v>
      </c>
      <c r="K295" s="31">
        <v>654</v>
      </c>
      <c r="L295" s="31">
        <v>636.65</v>
      </c>
      <c r="M295" s="31">
        <v>31.20722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4534</v>
      </c>
      <c r="D296" s="40">
        <v>4533.7333333333336</v>
      </c>
      <c r="E296" s="40">
        <v>4444.2666666666673</v>
      </c>
      <c r="F296" s="40">
        <v>4354.5333333333338</v>
      </c>
      <c r="G296" s="40">
        <v>4265.0666666666675</v>
      </c>
      <c r="H296" s="40">
        <v>4623.4666666666672</v>
      </c>
      <c r="I296" s="40">
        <v>4712.9333333333343</v>
      </c>
      <c r="J296" s="40">
        <v>4802.666666666667</v>
      </c>
      <c r="K296" s="31">
        <v>4623.2</v>
      </c>
      <c r="L296" s="31">
        <v>4444</v>
      </c>
      <c r="M296" s="31">
        <v>0.49254999999999999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852.35</v>
      </c>
      <c r="D297" s="40">
        <v>852.1</v>
      </c>
      <c r="E297" s="40">
        <v>835.25</v>
      </c>
      <c r="F297" s="40">
        <v>818.15</v>
      </c>
      <c r="G297" s="40">
        <v>801.3</v>
      </c>
      <c r="H297" s="40">
        <v>869.2</v>
      </c>
      <c r="I297" s="40">
        <v>886.05000000000018</v>
      </c>
      <c r="J297" s="40">
        <v>903.15000000000009</v>
      </c>
      <c r="K297" s="31">
        <v>868.95</v>
      </c>
      <c r="L297" s="31">
        <v>835</v>
      </c>
      <c r="M297" s="31">
        <v>38.686700000000002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1525.45</v>
      </c>
      <c r="D298" s="40">
        <v>1536.6000000000001</v>
      </c>
      <c r="E298" s="40">
        <v>1509.8500000000004</v>
      </c>
      <c r="F298" s="40">
        <v>1494.2500000000002</v>
      </c>
      <c r="G298" s="40">
        <v>1467.5000000000005</v>
      </c>
      <c r="H298" s="40">
        <v>1552.2000000000003</v>
      </c>
      <c r="I298" s="40">
        <v>1578.9499999999998</v>
      </c>
      <c r="J298" s="40">
        <v>1594.5500000000002</v>
      </c>
      <c r="K298" s="31">
        <v>1563.35</v>
      </c>
      <c r="L298" s="31">
        <v>1521</v>
      </c>
      <c r="M298" s="31">
        <v>0.26629000000000003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32.85</v>
      </c>
      <c r="D299" s="40">
        <v>33.033333333333331</v>
      </c>
      <c r="E299" s="40">
        <v>32.416666666666664</v>
      </c>
      <c r="F299" s="40">
        <v>31.983333333333334</v>
      </c>
      <c r="G299" s="40">
        <v>31.366666666666667</v>
      </c>
      <c r="H299" s="40">
        <v>33.466666666666661</v>
      </c>
      <c r="I299" s="40">
        <v>34.083333333333336</v>
      </c>
      <c r="J299" s="40">
        <v>34.516666666666659</v>
      </c>
      <c r="K299" s="31">
        <v>33.65</v>
      </c>
      <c r="L299" s="31">
        <v>32.6</v>
      </c>
      <c r="M299" s="31">
        <v>12.978770000000001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163.6</v>
      </c>
      <c r="D300" s="40">
        <v>163.73333333333332</v>
      </c>
      <c r="E300" s="40">
        <v>161.61666666666665</v>
      </c>
      <c r="F300" s="40">
        <v>159.63333333333333</v>
      </c>
      <c r="G300" s="40">
        <v>157.51666666666665</v>
      </c>
      <c r="H300" s="40">
        <v>165.71666666666664</v>
      </c>
      <c r="I300" s="40">
        <v>167.83333333333331</v>
      </c>
      <c r="J300" s="40">
        <v>169.81666666666663</v>
      </c>
      <c r="K300" s="31">
        <v>165.85</v>
      </c>
      <c r="L300" s="31">
        <v>161.75</v>
      </c>
      <c r="M300" s="31">
        <v>2.1082900000000002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99868.45</v>
      </c>
      <c r="D301" s="40">
        <v>100089.48333333334</v>
      </c>
      <c r="E301" s="40">
        <v>99278.966666666674</v>
      </c>
      <c r="F301" s="40">
        <v>98689.483333333337</v>
      </c>
      <c r="G301" s="40">
        <v>97878.966666666674</v>
      </c>
      <c r="H301" s="40">
        <v>100678.96666666667</v>
      </c>
      <c r="I301" s="40">
        <v>101489.48333333334</v>
      </c>
      <c r="J301" s="40">
        <v>102078.96666666667</v>
      </c>
      <c r="K301" s="31">
        <v>100900</v>
      </c>
      <c r="L301" s="31">
        <v>99500</v>
      </c>
      <c r="M301" s="31">
        <v>5.5640000000000002E-2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1962.65</v>
      </c>
      <c r="D302" s="40">
        <v>1980.55</v>
      </c>
      <c r="E302" s="40">
        <v>1932.1</v>
      </c>
      <c r="F302" s="40">
        <v>1901.55</v>
      </c>
      <c r="G302" s="40">
        <v>1853.1</v>
      </c>
      <c r="H302" s="40">
        <v>2011.1</v>
      </c>
      <c r="I302" s="40">
        <v>2059.5500000000002</v>
      </c>
      <c r="J302" s="40">
        <v>2090.1</v>
      </c>
      <c r="K302" s="31">
        <v>2029</v>
      </c>
      <c r="L302" s="31">
        <v>1950</v>
      </c>
      <c r="M302" s="31">
        <v>2.45906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646.6</v>
      </c>
      <c r="D303" s="40">
        <v>642.88333333333333</v>
      </c>
      <c r="E303" s="40">
        <v>634.26666666666665</v>
      </c>
      <c r="F303" s="40">
        <v>621.93333333333328</v>
      </c>
      <c r="G303" s="40">
        <v>613.31666666666661</v>
      </c>
      <c r="H303" s="40">
        <v>655.2166666666667</v>
      </c>
      <c r="I303" s="40">
        <v>663.83333333333326</v>
      </c>
      <c r="J303" s="40">
        <v>676.16666666666674</v>
      </c>
      <c r="K303" s="31">
        <v>651.5</v>
      </c>
      <c r="L303" s="31">
        <v>630.54999999999995</v>
      </c>
      <c r="M303" s="31">
        <v>7.2214400000000003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1037.6500000000001</v>
      </c>
      <c r="D304" s="40">
        <v>1047.2166666666667</v>
      </c>
      <c r="E304" s="40">
        <v>1025.4333333333334</v>
      </c>
      <c r="F304" s="40">
        <v>1013.2166666666667</v>
      </c>
      <c r="G304" s="40">
        <v>991.43333333333339</v>
      </c>
      <c r="H304" s="40">
        <v>1059.4333333333334</v>
      </c>
      <c r="I304" s="40">
        <v>1081.2166666666667</v>
      </c>
      <c r="J304" s="40">
        <v>1093.4333333333334</v>
      </c>
      <c r="K304" s="31">
        <v>1069</v>
      </c>
      <c r="L304" s="31">
        <v>1035</v>
      </c>
      <c r="M304" s="31">
        <v>6.7902699999999996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312.85000000000002</v>
      </c>
      <c r="D305" s="40">
        <v>316.65000000000003</v>
      </c>
      <c r="E305" s="40">
        <v>305.30000000000007</v>
      </c>
      <c r="F305" s="40">
        <v>297.75000000000006</v>
      </c>
      <c r="G305" s="40">
        <v>286.40000000000009</v>
      </c>
      <c r="H305" s="40">
        <v>324.20000000000005</v>
      </c>
      <c r="I305" s="40">
        <v>335.55000000000007</v>
      </c>
      <c r="J305" s="40">
        <v>343.1</v>
      </c>
      <c r="K305" s="31">
        <v>328</v>
      </c>
      <c r="L305" s="31">
        <v>309.10000000000002</v>
      </c>
      <c r="M305" s="31">
        <v>55.127249999999997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1378.7</v>
      </c>
      <c r="D306" s="40">
        <v>1381.7833333333335</v>
      </c>
      <c r="E306" s="40">
        <v>1371.5666666666671</v>
      </c>
      <c r="F306" s="40">
        <v>1364.4333333333336</v>
      </c>
      <c r="G306" s="40">
        <v>1354.2166666666672</v>
      </c>
      <c r="H306" s="40">
        <v>1388.916666666667</v>
      </c>
      <c r="I306" s="40">
        <v>1399.1333333333337</v>
      </c>
      <c r="J306" s="40">
        <v>1406.2666666666669</v>
      </c>
      <c r="K306" s="31">
        <v>1392</v>
      </c>
      <c r="L306" s="31">
        <v>1374.65</v>
      </c>
      <c r="M306" s="31">
        <v>12.96616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 t="e">
        <v>#N/A</v>
      </c>
      <c r="D307" s="40" t="e">
        <v>#N/A</v>
      </c>
      <c r="E307" s="40" t="e">
        <v>#N/A</v>
      </c>
      <c r="F307" s="40" t="e">
        <v>#N/A</v>
      </c>
      <c r="G307" s="40" t="e">
        <v>#N/A</v>
      </c>
      <c r="H307" s="40" t="e">
        <v>#N/A</v>
      </c>
      <c r="I307" s="40" t="e">
        <v>#N/A</v>
      </c>
      <c r="J307" s="40" t="e">
        <v>#N/A</v>
      </c>
      <c r="K307" s="31" t="e">
        <v>#N/A</v>
      </c>
      <c r="L307" s="31" t="e">
        <v>#N/A</v>
      </c>
      <c r="M307" s="31" t="e">
        <v>#N/A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290.39999999999998</v>
      </c>
      <c r="D308" s="40">
        <v>292.13333333333333</v>
      </c>
      <c r="E308" s="40">
        <v>287.26666666666665</v>
      </c>
      <c r="F308" s="40">
        <v>284.13333333333333</v>
      </c>
      <c r="G308" s="40">
        <v>279.26666666666665</v>
      </c>
      <c r="H308" s="40">
        <v>295.26666666666665</v>
      </c>
      <c r="I308" s="40">
        <v>300.13333333333333</v>
      </c>
      <c r="J308" s="40">
        <v>303.26666666666665</v>
      </c>
      <c r="K308" s="31">
        <v>297</v>
      </c>
      <c r="L308" s="31">
        <v>289</v>
      </c>
      <c r="M308" s="31">
        <v>1.52016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457.05</v>
      </c>
      <c r="D309" s="40">
        <v>455.08333333333331</v>
      </c>
      <c r="E309" s="40">
        <v>450.16666666666663</v>
      </c>
      <c r="F309" s="40">
        <v>443.2833333333333</v>
      </c>
      <c r="G309" s="40">
        <v>438.36666666666662</v>
      </c>
      <c r="H309" s="40">
        <v>461.96666666666664</v>
      </c>
      <c r="I309" s="40">
        <v>466.88333333333327</v>
      </c>
      <c r="J309" s="40">
        <v>473.76666666666665</v>
      </c>
      <c r="K309" s="31">
        <v>460</v>
      </c>
      <c r="L309" s="31">
        <v>448.2</v>
      </c>
      <c r="M309" s="31">
        <v>0.91610000000000003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386.15</v>
      </c>
      <c r="D310" s="40">
        <v>389.25</v>
      </c>
      <c r="E310" s="40">
        <v>381.75</v>
      </c>
      <c r="F310" s="40">
        <v>377.35</v>
      </c>
      <c r="G310" s="40">
        <v>369.85</v>
      </c>
      <c r="H310" s="40">
        <v>393.65</v>
      </c>
      <c r="I310" s="40">
        <v>401.15</v>
      </c>
      <c r="J310" s="40">
        <v>405.54999999999995</v>
      </c>
      <c r="K310" s="31">
        <v>396.75</v>
      </c>
      <c r="L310" s="31">
        <v>384.85</v>
      </c>
      <c r="M310" s="31">
        <v>5.9127999999999998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126.1</v>
      </c>
      <c r="D311" s="40">
        <v>126.48333333333333</v>
      </c>
      <c r="E311" s="40">
        <v>124.16666666666666</v>
      </c>
      <c r="F311" s="40">
        <v>122.23333333333332</v>
      </c>
      <c r="G311" s="40">
        <v>119.91666666666664</v>
      </c>
      <c r="H311" s="40">
        <v>128.41666666666669</v>
      </c>
      <c r="I311" s="40">
        <v>130.73333333333335</v>
      </c>
      <c r="J311" s="40">
        <v>132.66666666666669</v>
      </c>
      <c r="K311" s="31">
        <v>128.80000000000001</v>
      </c>
      <c r="L311" s="31">
        <v>124.55</v>
      </c>
      <c r="M311" s="31">
        <v>96.900469999999999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76.650000000000006</v>
      </c>
      <c r="D312" s="40">
        <v>77.05</v>
      </c>
      <c r="E312" s="40">
        <v>75.199999999999989</v>
      </c>
      <c r="F312" s="40">
        <v>73.749999999999986</v>
      </c>
      <c r="G312" s="40">
        <v>71.899999999999977</v>
      </c>
      <c r="H312" s="40">
        <v>78.5</v>
      </c>
      <c r="I312" s="40">
        <v>80.349999999999994</v>
      </c>
      <c r="J312" s="40">
        <v>81.800000000000011</v>
      </c>
      <c r="K312" s="31">
        <v>78.900000000000006</v>
      </c>
      <c r="L312" s="31">
        <v>75.599999999999994</v>
      </c>
      <c r="M312" s="31">
        <v>82.177250000000001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524.25</v>
      </c>
      <c r="D313" s="40">
        <v>524.13333333333333</v>
      </c>
      <c r="E313" s="40">
        <v>520.51666666666665</v>
      </c>
      <c r="F313" s="40">
        <v>516.7833333333333</v>
      </c>
      <c r="G313" s="40">
        <v>513.16666666666663</v>
      </c>
      <c r="H313" s="40">
        <v>527.86666666666667</v>
      </c>
      <c r="I313" s="40">
        <v>531.48333333333323</v>
      </c>
      <c r="J313" s="40">
        <v>535.2166666666667</v>
      </c>
      <c r="K313" s="31">
        <v>527.75</v>
      </c>
      <c r="L313" s="31">
        <v>520.4</v>
      </c>
      <c r="M313" s="31">
        <v>11.03762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9403.0499999999993</v>
      </c>
      <c r="D314" s="40">
        <v>9423.7333333333336</v>
      </c>
      <c r="E314" s="40">
        <v>9353.1166666666668</v>
      </c>
      <c r="F314" s="40">
        <v>9303.1833333333325</v>
      </c>
      <c r="G314" s="40">
        <v>9232.5666666666657</v>
      </c>
      <c r="H314" s="40">
        <v>9473.6666666666679</v>
      </c>
      <c r="I314" s="40">
        <v>9544.2833333333365</v>
      </c>
      <c r="J314" s="40">
        <v>9594.216666666669</v>
      </c>
      <c r="K314" s="31">
        <v>9494.35</v>
      </c>
      <c r="L314" s="31">
        <v>9373.7999999999993</v>
      </c>
      <c r="M314" s="31">
        <v>2.8848699999999998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1956.15</v>
      </c>
      <c r="D315" s="40">
        <v>1952.7166666666665</v>
      </c>
      <c r="E315" s="40">
        <v>1915.4333333333329</v>
      </c>
      <c r="F315" s="40">
        <v>1874.7166666666665</v>
      </c>
      <c r="G315" s="40">
        <v>1837.4333333333329</v>
      </c>
      <c r="H315" s="40">
        <v>1993.4333333333329</v>
      </c>
      <c r="I315" s="40">
        <v>2030.7166666666662</v>
      </c>
      <c r="J315" s="40">
        <v>2071.4333333333329</v>
      </c>
      <c r="K315" s="31">
        <v>1990</v>
      </c>
      <c r="L315" s="31">
        <v>1912</v>
      </c>
      <c r="M315" s="31">
        <v>0.73860999999999999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762.95</v>
      </c>
      <c r="D316" s="40">
        <v>766.38333333333333</v>
      </c>
      <c r="E316" s="40">
        <v>740.41666666666663</v>
      </c>
      <c r="F316" s="40">
        <v>717.88333333333333</v>
      </c>
      <c r="G316" s="40">
        <v>691.91666666666663</v>
      </c>
      <c r="H316" s="40">
        <v>788.91666666666663</v>
      </c>
      <c r="I316" s="40">
        <v>814.88333333333333</v>
      </c>
      <c r="J316" s="40">
        <v>837.41666666666663</v>
      </c>
      <c r="K316" s="31">
        <v>792.35</v>
      </c>
      <c r="L316" s="31">
        <v>743.85</v>
      </c>
      <c r="M316" s="31">
        <v>57.87706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580.95000000000005</v>
      </c>
      <c r="D317" s="40">
        <v>579.7166666666667</v>
      </c>
      <c r="E317" s="40">
        <v>572.48333333333335</v>
      </c>
      <c r="F317" s="40">
        <v>564.01666666666665</v>
      </c>
      <c r="G317" s="40">
        <v>556.7833333333333</v>
      </c>
      <c r="H317" s="40">
        <v>588.18333333333339</v>
      </c>
      <c r="I317" s="40">
        <v>595.41666666666674</v>
      </c>
      <c r="J317" s="40">
        <v>603.88333333333344</v>
      </c>
      <c r="K317" s="31">
        <v>586.95000000000005</v>
      </c>
      <c r="L317" s="31">
        <v>571.25</v>
      </c>
      <c r="M317" s="31">
        <v>12.883760000000001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1229.8499999999999</v>
      </c>
      <c r="D318" s="40">
        <v>1223.6166666666666</v>
      </c>
      <c r="E318" s="40">
        <v>1190.2333333333331</v>
      </c>
      <c r="F318" s="40">
        <v>1150.6166666666666</v>
      </c>
      <c r="G318" s="40">
        <v>1117.2333333333331</v>
      </c>
      <c r="H318" s="40">
        <v>1263.2333333333331</v>
      </c>
      <c r="I318" s="40">
        <v>1296.6166666666668</v>
      </c>
      <c r="J318" s="40">
        <v>1336.2333333333331</v>
      </c>
      <c r="K318" s="31">
        <v>1257</v>
      </c>
      <c r="L318" s="31">
        <v>1184</v>
      </c>
      <c r="M318" s="31">
        <v>61.744660000000003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794.85</v>
      </c>
      <c r="D319" s="40">
        <v>802</v>
      </c>
      <c r="E319" s="40">
        <v>784.85</v>
      </c>
      <c r="F319" s="40">
        <v>774.85</v>
      </c>
      <c r="G319" s="40">
        <v>757.7</v>
      </c>
      <c r="H319" s="40">
        <v>812</v>
      </c>
      <c r="I319" s="40">
        <v>829.15000000000009</v>
      </c>
      <c r="J319" s="40">
        <v>839.15</v>
      </c>
      <c r="K319" s="31">
        <v>819.15</v>
      </c>
      <c r="L319" s="31">
        <v>792</v>
      </c>
      <c r="M319" s="31">
        <v>0.70347000000000004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1004.3</v>
      </c>
      <c r="D320" s="40">
        <v>1003.8333333333334</v>
      </c>
      <c r="E320" s="40">
        <v>973.36666666666679</v>
      </c>
      <c r="F320" s="40">
        <v>942.43333333333339</v>
      </c>
      <c r="G320" s="40">
        <v>911.96666666666681</v>
      </c>
      <c r="H320" s="40">
        <v>1034.7666666666669</v>
      </c>
      <c r="I320" s="40">
        <v>1065.2333333333331</v>
      </c>
      <c r="J320" s="40">
        <v>1096.1666666666667</v>
      </c>
      <c r="K320" s="31">
        <v>1034.3</v>
      </c>
      <c r="L320" s="31">
        <v>972.9</v>
      </c>
      <c r="M320" s="31">
        <v>1.8063800000000001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1425.6</v>
      </c>
      <c r="D321" s="40">
        <v>1436.4833333333333</v>
      </c>
      <c r="E321" s="40">
        <v>1402.9666666666667</v>
      </c>
      <c r="F321" s="40">
        <v>1380.3333333333333</v>
      </c>
      <c r="G321" s="40">
        <v>1346.8166666666666</v>
      </c>
      <c r="H321" s="40">
        <v>1459.1166666666668</v>
      </c>
      <c r="I321" s="40">
        <v>1492.6333333333337</v>
      </c>
      <c r="J321" s="40">
        <v>1515.2666666666669</v>
      </c>
      <c r="K321" s="31">
        <v>1470</v>
      </c>
      <c r="L321" s="31">
        <v>1413.85</v>
      </c>
      <c r="M321" s="31">
        <v>4.5497300000000003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57.85</v>
      </c>
      <c r="D322" s="40">
        <v>57.583333333333336</v>
      </c>
      <c r="E322" s="40">
        <v>57.166666666666671</v>
      </c>
      <c r="F322" s="40">
        <v>56.483333333333334</v>
      </c>
      <c r="G322" s="40">
        <v>56.06666666666667</v>
      </c>
      <c r="H322" s="40">
        <v>58.266666666666673</v>
      </c>
      <c r="I322" s="40">
        <v>58.683333333333344</v>
      </c>
      <c r="J322" s="40">
        <v>59.366666666666674</v>
      </c>
      <c r="K322" s="31">
        <v>58</v>
      </c>
      <c r="L322" s="31">
        <v>56.9</v>
      </c>
      <c r="M322" s="31">
        <v>37.553939999999997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682</v>
      </c>
      <c r="D323" s="40">
        <v>688.05000000000007</v>
      </c>
      <c r="E323" s="40">
        <v>670.95000000000016</v>
      </c>
      <c r="F323" s="40">
        <v>659.90000000000009</v>
      </c>
      <c r="G323" s="40">
        <v>642.80000000000018</v>
      </c>
      <c r="H323" s="40">
        <v>699.10000000000014</v>
      </c>
      <c r="I323" s="40">
        <v>716.2</v>
      </c>
      <c r="J323" s="40">
        <v>727.25000000000011</v>
      </c>
      <c r="K323" s="31">
        <v>705.15</v>
      </c>
      <c r="L323" s="31">
        <v>677</v>
      </c>
      <c r="M323" s="31">
        <v>1.56199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1855.05</v>
      </c>
      <c r="D324" s="40">
        <v>1858.3666666666668</v>
      </c>
      <c r="E324" s="40">
        <v>1846.7833333333335</v>
      </c>
      <c r="F324" s="40">
        <v>1838.5166666666667</v>
      </c>
      <c r="G324" s="40">
        <v>1826.9333333333334</v>
      </c>
      <c r="H324" s="40">
        <v>1866.6333333333337</v>
      </c>
      <c r="I324" s="40">
        <v>1878.2166666666667</v>
      </c>
      <c r="J324" s="40">
        <v>1886.4833333333338</v>
      </c>
      <c r="K324" s="31">
        <v>1869.95</v>
      </c>
      <c r="L324" s="31">
        <v>1850.1</v>
      </c>
      <c r="M324" s="31">
        <v>5.1703200000000002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1622.1</v>
      </c>
      <c r="D325" s="40">
        <v>1619.0333333333335</v>
      </c>
      <c r="E325" s="40">
        <v>1594.0666666666671</v>
      </c>
      <c r="F325" s="40">
        <v>1566.0333333333335</v>
      </c>
      <c r="G325" s="40">
        <v>1541.0666666666671</v>
      </c>
      <c r="H325" s="40">
        <v>1647.0666666666671</v>
      </c>
      <c r="I325" s="40">
        <v>1672.0333333333338</v>
      </c>
      <c r="J325" s="40">
        <v>1700.0666666666671</v>
      </c>
      <c r="K325" s="31">
        <v>1644</v>
      </c>
      <c r="L325" s="31">
        <v>1591</v>
      </c>
      <c r="M325" s="31">
        <v>5.1880800000000002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1209.9000000000001</v>
      </c>
      <c r="D326" s="40">
        <v>1216.9833333333333</v>
      </c>
      <c r="E326" s="40">
        <v>1195.5166666666667</v>
      </c>
      <c r="F326" s="40">
        <v>1181.1333333333332</v>
      </c>
      <c r="G326" s="40">
        <v>1159.6666666666665</v>
      </c>
      <c r="H326" s="40">
        <v>1231.3666666666668</v>
      </c>
      <c r="I326" s="40">
        <v>1252.8333333333335</v>
      </c>
      <c r="J326" s="40">
        <v>1267.2166666666669</v>
      </c>
      <c r="K326" s="31">
        <v>1238.45</v>
      </c>
      <c r="L326" s="31">
        <v>1202.5999999999999</v>
      </c>
      <c r="M326" s="31">
        <v>3.95547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627</v>
      </c>
      <c r="D327" s="40">
        <v>627.6</v>
      </c>
      <c r="E327" s="40">
        <v>623.40000000000009</v>
      </c>
      <c r="F327" s="40">
        <v>619.80000000000007</v>
      </c>
      <c r="G327" s="40">
        <v>615.60000000000014</v>
      </c>
      <c r="H327" s="40">
        <v>631.20000000000005</v>
      </c>
      <c r="I327" s="40">
        <v>635.40000000000009</v>
      </c>
      <c r="J327" s="40">
        <v>639</v>
      </c>
      <c r="K327" s="31">
        <v>631.79999999999995</v>
      </c>
      <c r="L327" s="31">
        <v>624</v>
      </c>
      <c r="M327" s="31">
        <v>7.3052799999999998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40.450000000000003</v>
      </c>
      <c r="D328" s="40">
        <v>40.6</v>
      </c>
      <c r="E328" s="40">
        <v>40.1</v>
      </c>
      <c r="F328" s="40">
        <v>39.75</v>
      </c>
      <c r="G328" s="40">
        <v>39.25</v>
      </c>
      <c r="H328" s="40">
        <v>40.950000000000003</v>
      </c>
      <c r="I328" s="40">
        <v>41.45</v>
      </c>
      <c r="J328" s="40">
        <v>41.800000000000004</v>
      </c>
      <c r="K328" s="31">
        <v>41.1</v>
      </c>
      <c r="L328" s="31">
        <v>40.25</v>
      </c>
      <c r="M328" s="31">
        <v>38.847929999999998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122.45</v>
      </c>
      <c r="D329" s="40">
        <v>122.68333333333332</v>
      </c>
      <c r="E329" s="40">
        <v>120.86666666666665</v>
      </c>
      <c r="F329" s="40">
        <v>119.28333333333332</v>
      </c>
      <c r="G329" s="40">
        <v>117.46666666666664</v>
      </c>
      <c r="H329" s="40">
        <v>124.26666666666665</v>
      </c>
      <c r="I329" s="40">
        <v>126.08333333333334</v>
      </c>
      <c r="J329" s="40">
        <v>127.66666666666666</v>
      </c>
      <c r="K329" s="31">
        <v>124.5</v>
      </c>
      <c r="L329" s="31">
        <v>121.1</v>
      </c>
      <c r="M329" s="31">
        <v>25.29391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45.5</v>
      </c>
      <c r="D330" s="40">
        <v>45.766666666666673</v>
      </c>
      <c r="E330" s="40">
        <v>44.983333333333348</v>
      </c>
      <c r="F330" s="40">
        <v>44.466666666666676</v>
      </c>
      <c r="G330" s="40">
        <v>43.683333333333351</v>
      </c>
      <c r="H330" s="40">
        <v>46.283333333333346</v>
      </c>
      <c r="I330" s="40">
        <v>47.066666666666663</v>
      </c>
      <c r="J330" s="40">
        <v>47.583333333333343</v>
      </c>
      <c r="K330" s="31">
        <v>46.55</v>
      </c>
      <c r="L330" s="31">
        <v>45.25</v>
      </c>
      <c r="M330" s="31">
        <v>161.45827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97.8</v>
      </c>
      <c r="D331" s="40">
        <v>98.8</v>
      </c>
      <c r="E331" s="40">
        <v>96.25</v>
      </c>
      <c r="F331" s="40">
        <v>94.7</v>
      </c>
      <c r="G331" s="40">
        <v>92.15</v>
      </c>
      <c r="H331" s="40">
        <v>100.35</v>
      </c>
      <c r="I331" s="40">
        <v>102.89999999999998</v>
      </c>
      <c r="J331" s="40">
        <v>104.44999999999999</v>
      </c>
      <c r="K331" s="31">
        <v>101.35</v>
      </c>
      <c r="L331" s="31">
        <v>97.25</v>
      </c>
      <c r="M331" s="31">
        <v>24.270389999999999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222.6</v>
      </c>
      <c r="D332" s="40">
        <v>221.2166666666667</v>
      </c>
      <c r="E332" s="40">
        <v>218.43333333333339</v>
      </c>
      <c r="F332" s="40">
        <v>214.26666666666671</v>
      </c>
      <c r="G332" s="40">
        <v>211.48333333333341</v>
      </c>
      <c r="H332" s="40">
        <v>225.38333333333338</v>
      </c>
      <c r="I332" s="40">
        <v>228.16666666666669</v>
      </c>
      <c r="J332" s="40">
        <v>232.33333333333337</v>
      </c>
      <c r="K332" s="31">
        <v>224</v>
      </c>
      <c r="L332" s="31">
        <v>217.05</v>
      </c>
      <c r="M332" s="31">
        <v>6.3461600000000002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184.5</v>
      </c>
      <c r="D333" s="40">
        <v>185.26666666666665</v>
      </c>
      <c r="E333" s="40">
        <v>182.58333333333331</v>
      </c>
      <c r="F333" s="40">
        <v>180.66666666666666</v>
      </c>
      <c r="G333" s="40">
        <v>177.98333333333332</v>
      </c>
      <c r="H333" s="40">
        <v>187.18333333333331</v>
      </c>
      <c r="I333" s="40">
        <v>189.86666666666665</v>
      </c>
      <c r="J333" s="40">
        <v>191.7833333333333</v>
      </c>
      <c r="K333" s="31">
        <v>187.95</v>
      </c>
      <c r="L333" s="31">
        <v>183.35</v>
      </c>
      <c r="M333" s="31">
        <v>66.831230000000005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1014.75</v>
      </c>
      <c r="D334" s="40">
        <v>1027.1333333333334</v>
      </c>
      <c r="E334" s="40">
        <v>999.61666666666679</v>
      </c>
      <c r="F334" s="40">
        <v>984.48333333333335</v>
      </c>
      <c r="G334" s="40">
        <v>956.9666666666667</v>
      </c>
      <c r="H334" s="40">
        <v>1042.2666666666669</v>
      </c>
      <c r="I334" s="40">
        <v>1069.7833333333338</v>
      </c>
      <c r="J334" s="40">
        <v>1084.916666666667</v>
      </c>
      <c r="K334" s="31">
        <v>1054.6500000000001</v>
      </c>
      <c r="L334" s="31">
        <v>1012</v>
      </c>
      <c r="M334" s="31">
        <v>2.2823799999999999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83.85</v>
      </c>
      <c r="D335" s="40">
        <v>83.633333333333326</v>
      </c>
      <c r="E335" s="40">
        <v>82.766666666666652</v>
      </c>
      <c r="F335" s="40">
        <v>81.683333333333323</v>
      </c>
      <c r="G335" s="40">
        <v>80.816666666666649</v>
      </c>
      <c r="H335" s="40">
        <v>84.716666666666654</v>
      </c>
      <c r="I335" s="40">
        <v>85.583333333333329</v>
      </c>
      <c r="J335" s="40">
        <v>86.666666666666657</v>
      </c>
      <c r="K335" s="31">
        <v>84.5</v>
      </c>
      <c r="L335" s="31">
        <v>82.55</v>
      </c>
      <c r="M335" s="31">
        <v>75.624260000000007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4553.95</v>
      </c>
      <c r="D336" s="40">
        <v>4598.166666666667</v>
      </c>
      <c r="E336" s="40">
        <v>4497.3333333333339</v>
      </c>
      <c r="F336" s="40">
        <v>4440.7166666666672</v>
      </c>
      <c r="G336" s="40">
        <v>4339.8833333333341</v>
      </c>
      <c r="H336" s="40">
        <v>4654.7833333333338</v>
      </c>
      <c r="I336" s="40">
        <v>4755.6166666666677</v>
      </c>
      <c r="J336" s="40">
        <v>4812.2333333333336</v>
      </c>
      <c r="K336" s="31">
        <v>4699</v>
      </c>
      <c r="L336" s="31">
        <v>4541.55</v>
      </c>
      <c r="M336" s="31">
        <v>1.2168300000000001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699.25</v>
      </c>
      <c r="D337" s="40">
        <v>701.58333333333337</v>
      </c>
      <c r="E337" s="40">
        <v>690.06666666666672</v>
      </c>
      <c r="F337" s="40">
        <v>680.88333333333333</v>
      </c>
      <c r="G337" s="40">
        <v>669.36666666666667</v>
      </c>
      <c r="H337" s="40">
        <v>710.76666666666677</v>
      </c>
      <c r="I337" s="40">
        <v>722.28333333333342</v>
      </c>
      <c r="J337" s="40">
        <v>731.46666666666681</v>
      </c>
      <c r="K337" s="31">
        <v>713.1</v>
      </c>
      <c r="L337" s="31">
        <v>692.4</v>
      </c>
      <c r="M337" s="31">
        <v>3.0788899999999999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22532.9</v>
      </c>
      <c r="D338" s="40">
        <v>22638.783333333336</v>
      </c>
      <c r="E338" s="40">
        <v>22386.816666666673</v>
      </c>
      <c r="F338" s="40">
        <v>22240.733333333337</v>
      </c>
      <c r="G338" s="40">
        <v>21988.766666666674</v>
      </c>
      <c r="H338" s="40">
        <v>22784.866666666672</v>
      </c>
      <c r="I338" s="40">
        <v>23036.833333333339</v>
      </c>
      <c r="J338" s="40">
        <v>23182.916666666672</v>
      </c>
      <c r="K338" s="31">
        <v>22890.75</v>
      </c>
      <c r="L338" s="31">
        <v>22492.7</v>
      </c>
      <c r="M338" s="31">
        <v>0.49902999999999997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65.25</v>
      </c>
      <c r="D339" s="40">
        <v>65.61666666666666</v>
      </c>
      <c r="E339" s="40">
        <v>64.133333333333326</v>
      </c>
      <c r="F339" s="40">
        <v>63.016666666666666</v>
      </c>
      <c r="G339" s="40">
        <v>61.533333333333331</v>
      </c>
      <c r="H339" s="40">
        <v>66.73333333333332</v>
      </c>
      <c r="I339" s="40">
        <v>68.21666666666664</v>
      </c>
      <c r="J339" s="40">
        <v>69.333333333333314</v>
      </c>
      <c r="K339" s="31">
        <v>67.099999999999994</v>
      </c>
      <c r="L339" s="31">
        <v>64.5</v>
      </c>
      <c r="M339" s="31">
        <v>12.63151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254.05</v>
      </c>
      <c r="D340" s="40">
        <v>256.26666666666665</v>
      </c>
      <c r="E340" s="40">
        <v>250.5333333333333</v>
      </c>
      <c r="F340" s="40">
        <v>247.01666666666665</v>
      </c>
      <c r="G340" s="40">
        <v>241.2833333333333</v>
      </c>
      <c r="H340" s="40">
        <v>259.7833333333333</v>
      </c>
      <c r="I340" s="40">
        <v>265.51666666666665</v>
      </c>
      <c r="J340" s="40">
        <v>269.0333333333333</v>
      </c>
      <c r="K340" s="31">
        <v>262</v>
      </c>
      <c r="L340" s="31">
        <v>252.75</v>
      </c>
      <c r="M340" s="31">
        <v>12.3058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347.35</v>
      </c>
      <c r="D341" s="40">
        <v>348.7166666666667</v>
      </c>
      <c r="E341" s="40">
        <v>343.48333333333341</v>
      </c>
      <c r="F341" s="40">
        <v>339.61666666666673</v>
      </c>
      <c r="G341" s="40">
        <v>334.38333333333344</v>
      </c>
      <c r="H341" s="40">
        <v>352.58333333333337</v>
      </c>
      <c r="I341" s="40">
        <v>357.81666666666672</v>
      </c>
      <c r="J341" s="40">
        <v>361.68333333333334</v>
      </c>
      <c r="K341" s="31">
        <v>353.95</v>
      </c>
      <c r="L341" s="31">
        <v>344.85</v>
      </c>
      <c r="M341" s="31">
        <v>1.32677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997.85</v>
      </c>
      <c r="D342" s="40">
        <v>1002.3666666666668</v>
      </c>
      <c r="E342" s="40">
        <v>985.78333333333353</v>
      </c>
      <c r="F342" s="40">
        <v>973.7166666666667</v>
      </c>
      <c r="G342" s="40">
        <v>957.13333333333344</v>
      </c>
      <c r="H342" s="40">
        <v>1014.4333333333336</v>
      </c>
      <c r="I342" s="40">
        <v>1031.0166666666669</v>
      </c>
      <c r="J342" s="40">
        <v>1043.0833333333337</v>
      </c>
      <c r="K342" s="31">
        <v>1018.95</v>
      </c>
      <c r="L342" s="31">
        <v>990.3</v>
      </c>
      <c r="M342" s="31">
        <v>3.6017600000000001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158.94999999999999</v>
      </c>
      <c r="D343" s="40">
        <v>159.13333333333333</v>
      </c>
      <c r="E343" s="40">
        <v>157.31666666666666</v>
      </c>
      <c r="F343" s="40">
        <v>155.68333333333334</v>
      </c>
      <c r="G343" s="40">
        <v>153.86666666666667</v>
      </c>
      <c r="H343" s="40">
        <v>160.76666666666665</v>
      </c>
      <c r="I343" s="40">
        <v>162.58333333333331</v>
      </c>
      <c r="J343" s="40">
        <v>164.21666666666664</v>
      </c>
      <c r="K343" s="31">
        <v>160.94999999999999</v>
      </c>
      <c r="L343" s="31">
        <v>157.5</v>
      </c>
      <c r="M343" s="31">
        <v>106.29027000000001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247.45</v>
      </c>
      <c r="D344" s="40">
        <v>248.43333333333331</v>
      </c>
      <c r="E344" s="40">
        <v>245.01666666666662</v>
      </c>
      <c r="F344" s="40">
        <v>242.58333333333331</v>
      </c>
      <c r="G344" s="40">
        <v>239.16666666666663</v>
      </c>
      <c r="H344" s="40">
        <v>250.86666666666662</v>
      </c>
      <c r="I344" s="40">
        <v>254.2833333333333</v>
      </c>
      <c r="J344" s="40">
        <v>256.71666666666658</v>
      </c>
      <c r="K344" s="31">
        <v>251.85</v>
      </c>
      <c r="L344" s="31">
        <v>246</v>
      </c>
      <c r="M344" s="31">
        <v>15.036379999999999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931.9</v>
      </c>
      <c r="D345" s="40">
        <v>939.73333333333323</v>
      </c>
      <c r="E345" s="40">
        <v>915.71666666666647</v>
      </c>
      <c r="F345" s="40">
        <v>899.53333333333319</v>
      </c>
      <c r="G345" s="40">
        <v>875.51666666666642</v>
      </c>
      <c r="H345" s="40">
        <v>955.91666666666652</v>
      </c>
      <c r="I345" s="40">
        <v>979.93333333333317</v>
      </c>
      <c r="J345" s="40">
        <v>996.11666666666656</v>
      </c>
      <c r="K345" s="31">
        <v>963.75</v>
      </c>
      <c r="L345" s="31">
        <v>923.55</v>
      </c>
      <c r="M345" s="31">
        <v>9.6757399999999993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865.95</v>
      </c>
      <c r="D346" s="40">
        <v>870.73333333333323</v>
      </c>
      <c r="E346" s="40">
        <v>856.21666666666647</v>
      </c>
      <c r="F346" s="40">
        <v>846.48333333333323</v>
      </c>
      <c r="G346" s="40">
        <v>831.96666666666647</v>
      </c>
      <c r="H346" s="40">
        <v>880.46666666666647</v>
      </c>
      <c r="I346" s="40">
        <v>894.98333333333312</v>
      </c>
      <c r="J346" s="40">
        <v>904.71666666666647</v>
      </c>
      <c r="K346" s="31">
        <v>885.25</v>
      </c>
      <c r="L346" s="31">
        <v>861</v>
      </c>
      <c r="M346" s="31">
        <v>26.169619999999998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3853.85</v>
      </c>
      <c r="D347" s="40">
        <v>3869.2333333333331</v>
      </c>
      <c r="E347" s="40">
        <v>3827.5166666666664</v>
      </c>
      <c r="F347" s="40">
        <v>3801.1833333333334</v>
      </c>
      <c r="G347" s="40">
        <v>3759.4666666666667</v>
      </c>
      <c r="H347" s="40">
        <v>3895.5666666666662</v>
      </c>
      <c r="I347" s="40">
        <v>3937.2833333333324</v>
      </c>
      <c r="J347" s="40">
        <v>3963.6166666666659</v>
      </c>
      <c r="K347" s="31">
        <v>3910.95</v>
      </c>
      <c r="L347" s="31">
        <v>3842.9</v>
      </c>
      <c r="M347" s="31">
        <v>0.47769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237.4</v>
      </c>
      <c r="D348" s="40">
        <v>238.23333333333335</v>
      </c>
      <c r="E348" s="40">
        <v>234.16666666666669</v>
      </c>
      <c r="F348" s="40">
        <v>230.93333333333334</v>
      </c>
      <c r="G348" s="40">
        <v>226.86666666666667</v>
      </c>
      <c r="H348" s="40">
        <v>241.4666666666667</v>
      </c>
      <c r="I348" s="40">
        <v>245.53333333333336</v>
      </c>
      <c r="J348" s="40">
        <v>248.76666666666671</v>
      </c>
      <c r="K348" s="31">
        <v>242.3</v>
      </c>
      <c r="L348" s="31">
        <v>235</v>
      </c>
      <c r="M348" s="31">
        <v>0.72804999999999997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657.2</v>
      </c>
      <c r="D349" s="40">
        <v>657.35</v>
      </c>
      <c r="E349" s="40">
        <v>648.95000000000005</v>
      </c>
      <c r="F349" s="40">
        <v>640.70000000000005</v>
      </c>
      <c r="G349" s="40">
        <v>632.30000000000007</v>
      </c>
      <c r="H349" s="40">
        <v>665.6</v>
      </c>
      <c r="I349" s="40">
        <v>673.99999999999989</v>
      </c>
      <c r="J349" s="40">
        <v>682.25</v>
      </c>
      <c r="K349" s="31">
        <v>665.75</v>
      </c>
      <c r="L349" s="31">
        <v>649.1</v>
      </c>
      <c r="M349" s="31">
        <v>14.35167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157.1</v>
      </c>
      <c r="D350" s="40">
        <v>157.63333333333333</v>
      </c>
      <c r="E350" s="40">
        <v>155.61666666666665</v>
      </c>
      <c r="F350" s="40">
        <v>154.13333333333333</v>
      </c>
      <c r="G350" s="40">
        <v>152.11666666666665</v>
      </c>
      <c r="H350" s="40">
        <v>159.11666666666665</v>
      </c>
      <c r="I350" s="40">
        <v>161.1333333333333</v>
      </c>
      <c r="J350" s="40">
        <v>162.61666666666665</v>
      </c>
      <c r="K350" s="31">
        <v>159.65</v>
      </c>
      <c r="L350" s="31">
        <v>156.15</v>
      </c>
      <c r="M350" s="31">
        <v>18.98704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3866.25</v>
      </c>
      <c r="D351" s="40">
        <v>3904</v>
      </c>
      <c r="E351" s="40">
        <v>3809.15</v>
      </c>
      <c r="F351" s="40">
        <v>3752.05</v>
      </c>
      <c r="G351" s="40">
        <v>3657.2000000000003</v>
      </c>
      <c r="H351" s="40">
        <v>3961.1</v>
      </c>
      <c r="I351" s="40">
        <v>4055.9500000000003</v>
      </c>
      <c r="J351" s="40">
        <v>4113.0499999999993</v>
      </c>
      <c r="K351" s="31">
        <v>3998.85</v>
      </c>
      <c r="L351" s="31">
        <v>3846.9</v>
      </c>
      <c r="M351" s="31">
        <v>2.5289799999999998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611.1</v>
      </c>
      <c r="D352" s="40">
        <v>607.75</v>
      </c>
      <c r="E352" s="40">
        <v>600.5</v>
      </c>
      <c r="F352" s="40">
        <v>589.9</v>
      </c>
      <c r="G352" s="40">
        <v>582.65</v>
      </c>
      <c r="H352" s="40">
        <v>618.35</v>
      </c>
      <c r="I352" s="40">
        <v>625.6</v>
      </c>
      <c r="J352" s="40">
        <v>636.20000000000005</v>
      </c>
      <c r="K352" s="31">
        <v>615</v>
      </c>
      <c r="L352" s="31">
        <v>597.15</v>
      </c>
      <c r="M352" s="31">
        <v>8.1758699999999997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332.75</v>
      </c>
      <c r="D353" s="40">
        <v>333.75</v>
      </c>
      <c r="E353" s="40">
        <v>329.5</v>
      </c>
      <c r="F353" s="40">
        <v>326.25</v>
      </c>
      <c r="G353" s="40">
        <v>322</v>
      </c>
      <c r="H353" s="40">
        <v>337</v>
      </c>
      <c r="I353" s="40">
        <v>341.25</v>
      </c>
      <c r="J353" s="40">
        <v>344.5</v>
      </c>
      <c r="K353" s="31">
        <v>338</v>
      </c>
      <c r="L353" s="31">
        <v>330.5</v>
      </c>
      <c r="M353" s="31">
        <v>14.712540000000001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1381.5</v>
      </c>
      <c r="D354" s="40">
        <v>1384.9166666666667</v>
      </c>
      <c r="E354" s="40">
        <v>1374.5833333333335</v>
      </c>
      <c r="F354" s="40">
        <v>1367.6666666666667</v>
      </c>
      <c r="G354" s="40">
        <v>1357.3333333333335</v>
      </c>
      <c r="H354" s="40">
        <v>1391.8333333333335</v>
      </c>
      <c r="I354" s="40">
        <v>1402.166666666667</v>
      </c>
      <c r="J354" s="40">
        <v>1409.0833333333335</v>
      </c>
      <c r="K354" s="31">
        <v>1395.25</v>
      </c>
      <c r="L354" s="31">
        <v>1378</v>
      </c>
      <c r="M354" s="31">
        <v>3.2985099999999998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37958.949999999997</v>
      </c>
      <c r="D355" s="40">
        <v>38052.966666666667</v>
      </c>
      <c r="E355" s="40">
        <v>37705.983333333337</v>
      </c>
      <c r="F355" s="40">
        <v>37453.01666666667</v>
      </c>
      <c r="G355" s="40">
        <v>37106.03333333334</v>
      </c>
      <c r="H355" s="40">
        <v>38305.933333333334</v>
      </c>
      <c r="I355" s="40">
        <v>38652.916666666657</v>
      </c>
      <c r="J355" s="40">
        <v>38905.883333333331</v>
      </c>
      <c r="K355" s="31">
        <v>38399.949999999997</v>
      </c>
      <c r="L355" s="31">
        <v>37800</v>
      </c>
      <c r="M355" s="31">
        <v>0.16950000000000001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1182.8</v>
      </c>
      <c r="D356" s="40">
        <v>1171.8</v>
      </c>
      <c r="E356" s="40">
        <v>1156</v>
      </c>
      <c r="F356" s="40">
        <v>1129.2</v>
      </c>
      <c r="G356" s="40">
        <v>1113.4000000000001</v>
      </c>
      <c r="H356" s="40">
        <v>1198.5999999999999</v>
      </c>
      <c r="I356" s="40">
        <v>1214.3999999999996</v>
      </c>
      <c r="J356" s="40">
        <v>1241.1999999999998</v>
      </c>
      <c r="K356" s="31">
        <v>1187.5999999999999</v>
      </c>
      <c r="L356" s="31">
        <v>1145</v>
      </c>
      <c r="M356" s="31">
        <v>2.4235099999999998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4869.8999999999996</v>
      </c>
      <c r="D357" s="40">
        <v>4887.6333333333323</v>
      </c>
      <c r="E357" s="40">
        <v>4838.3166666666648</v>
      </c>
      <c r="F357" s="40">
        <v>4806.7333333333327</v>
      </c>
      <c r="G357" s="40">
        <v>4757.4166666666652</v>
      </c>
      <c r="H357" s="40">
        <v>4919.2166666666644</v>
      </c>
      <c r="I357" s="40">
        <v>4968.5333333333319</v>
      </c>
      <c r="J357" s="40">
        <v>5000.1166666666641</v>
      </c>
      <c r="K357" s="31">
        <v>4936.95</v>
      </c>
      <c r="L357" s="31">
        <v>4856.05</v>
      </c>
      <c r="M357" s="31">
        <v>2.1314500000000001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222.85</v>
      </c>
      <c r="D358" s="40">
        <v>223.81666666666669</v>
      </c>
      <c r="E358" s="40">
        <v>221.13333333333338</v>
      </c>
      <c r="F358" s="40">
        <v>219.41666666666669</v>
      </c>
      <c r="G358" s="40">
        <v>216.73333333333338</v>
      </c>
      <c r="H358" s="40">
        <v>225.53333333333339</v>
      </c>
      <c r="I358" s="40">
        <v>228.21666666666673</v>
      </c>
      <c r="J358" s="40">
        <v>229.93333333333339</v>
      </c>
      <c r="K358" s="31">
        <v>226.5</v>
      </c>
      <c r="L358" s="31">
        <v>222.1</v>
      </c>
      <c r="M358" s="31">
        <v>16.254049999999999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3809.25</v>
      </c>
      <c r="D359" s="40">
        <v>3814.7333333333336</v>
      </c>
      <c r="E359" s="40">
        <v>3794.4666666666672</v>
      </c>
      <c r="F359" s="40">
        <v>3779.6833333333334</v>
      </c>
      <c r="G359" s="40">
        <v>3759.416666666667</v>
      </c>
      <c r="H359" s="40">
        <v>3829.5166666666673</v>
      </c>
      <c r="I359" s="40">
        <v>3849.7833333333338</v>
      </c>
      <c r="J359" s="40">
        <v>3864.5666666666675</v>
      </c>
      <c r="K359" s="31">
        <v>3835</v>
      </c>
      <c r="L359" s="31">
        <v>3799.95</v>
      </c>
      <c r="M359" s="31">
        <v>9.8599999999999993E-2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1546.85</v>
      </c>
      <c r="D360" s="40">
        <v>1559.5333333333335</v>
      </c>
      <c r="E360" s="40">
        <v>1529.3166666666671</v>
      </c>
      <c r="F360" s="40">
        <v>1511.7833333333335</v>
      </c>
      <c r="G360" s="40">
        <v>1481.5666666666671</v>
      </c>
      <c r="H360" s="40">
        <v>1577.0666666666671</v>
      </c>
      <c r="I360" s="40">
        <v>1607.2833333333338</v>
      </c>
      <c r="J360" s="40">
        <v>1624.8166666666671</v>
      </c>
      <c r="K360" s="31">
        <v>1589.75</v>
      </c>
      <c r="L360" s="31">
        <v>1542</v>
      </c>
      <c r="M360" s="31">
        <v>0.56120999999999999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2636.3</v>
      </c>
      <c r="D361" s="40">
        <v>2652.2999999999997</v>
      </c>
      <c r="E361" s="40">
        <v>2616.0999999999995</v>
      </c>
      <c r="F361" s="40">
        <v>2595.8999999999996</v>
      </c>
      <c r="G361" s="40">
        <v>2559.6999999999994</v>
      </c>
      <c r="H361" s="40">
        <v>2672.4999999999995</v>
      </c>
      <c r="I361" s="40">
        <v>2708.6999999999994</v>
      </c>
      <c r="J361" s="40">
        <v>2728.8999999999996</v>
      </c>
      <c r="K361" s="31">
        <v>2688.5</v>
      </c>
      <c r="L361" s="31">
        <v>2632.1</v>
      </c>
      <c r="M361" s="31">
        <v>1.63415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92.6</v>
      </c>
      <c r="D362" s="40">
        <v>93.166666666666671</v>
      </c>
      <c r="E362" s="40">
        <v>91.033333333333346</v>
      </c>
      <c r="F362" s="40">
        <v>89.466666666666669</v>
      </c>
      <c r="G362" s="40">
        <v>87.333333333333343</v>
      </c>
      <c r="H362" s="40">
        <v>94.733333333333348</v>
      </c>
      <c r="I362" s="40">
        <v>96.866666666666674</v>
      </c>
      <c r="J362" s="40">
        <v>98.433333333333351</v>
      </c>
      <c r="K362" s="31">
        <v>95.3</v>
      </c>
      <c r="L362" s="31">
        <v>91.6</v>
      </c>
      <c r="M362" s="31">
        <v>50.0212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1150.2</v>
      </c>
      <c r="D363" s="40">
        <v>1148.9333333333334</v>
      </c>
      <c r="E363" s="40">
        <v>1134.7666666666669</v>
      </c>
      <c r="F363" s="40">
        <v>1119.3333333333335</v>
      </c>
      <c r="G363" s="40">
        <v>1105.166666666667</v>
      </c>
      <c r="H363" s="40">
        <v>1164.3666666666668</v>
      </c>
      <c r="I363" s="40">
        <v>1178.5333333333333</v>
      </c>
      <c r="J363" s="40">
        <v>1193.9666666666667</v>
      </c>
      <c r="K363" s="31">
        <v>1163.0999999999999</v>
      </c>
      <c r="L363" s="31">
        <v>1133.5</v>
      </c>
      <c r="M363" s="31">
        <v>1.27061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3483.95</v>
      </c>
      <c r="D364" s="40">
        <v>3493.35</v>
      </c>
      <c r="E364" s="40">
        <v>3431.7</v>
      </c>
      <c r="F364" s="40">
        <v>3379.45</v>
      </c>
      <c r="G364" s="40">
        <v>3317.7999999999997</v>
      </c>
      <c r="H364" s="40">
        <v>3545.6</v>
      </c>
      <c r="I364" s="40">
        <v>3607.2500000000005</v>
      </c>
      <c r="J364" s="40">
        <v>3659.5</v>
      </c>
      <c r="K364" s="31">
        <v>3555</v>
      </c>
      <c r="L364" s="31">
        <v>3441.1</v>
      </c>
      <c r="M364" s="31">
        <v>8.9966699999999999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1317.1</v>
      </c>
      <c r="D365" s="40">
        <v>1326.3666666666666</v>
      </c>
      <c r="E365" s="40">
        <v>1298.7333333333331</v>
      </c>
      <c r="F365" s="40">
        <v>1280.3666666666666</v>
      </c>
      <c r="G365" s="40">
        <v>1252.7333333333331</v>
      </c>
      <c r="H365" s="40">
        <v>1344.7333333333331</v>
      </c>
      <c r="I365" s="40">
        <v>1372.3666666666668</v>
      </c>
      <c r="J365" s="40">
        <v>1390.7333333333331</v>
      </c>
      <c r="K365" s="31">
        <v>1354</v>
      </c>
      <c r="L365" s="31">
        <v>1308</v>
      </c>
      <c r="M365" s="31">
        <v>0.97491000000000005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347.85</v>
      </c>
      <c r="D366" s="40">
        <v>348.4666666666667</v>
      </c>
      <c r="E366" s="40">
        <v>344.23333333333341</v>
      </c>
      <c r="F366" s="40">
        <v>340.61666666666673</v>
      </c>
      <c r="G366" s="40">
        <v>336.38333333333344</v>
      </c>
      <c r="H366" s="40">
        <v>352.08333333333337</v>
      </c>
      <c r="I366" s="40">
        <v>356.31666666666672</v>
      </c>
      <c r="J366" s="40">
        <v>359.93333333333334</v>
      </c>
      <c r="K366" s="31">
        <v>352.7</v>
      </c>
      <c r="L366" s="31">
        <v>344.85</v>
      </c>
      <c r="M366" s="31">
        <v>13.4794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203.25</v>
      </c>
      <c r="D367" s="40">
        <v>204.54999999999998</v>
      </c>
      <c r="E367" s="40">
        <v>199.69999999999996</v>
      </c>
      <c r="F367" s="40">
        <v>196.14999999999998</v>
      </c>
      <c r="G367" s="40">
        <v>191.29999999999995</v>
      </c>
      <c r="H367" s="40">
        <v>208.09999999999997</v>
      </c>
      <c r="I367" s="40">
        <v>212.95</v>
      </c>
      <c r="J367" s="40">
        <v>216.49999999999997</v>
      </c>
      <c r="K367" s="31">
        <v>209.4</v>
      </c>
      <c r="L367" s="31">
        <v>201</v>
      </c>
      <c r="M367" s="31">
        <v>93.260130000000004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253.55</v>
      </c>
      <c r="D368" s="40">
        <v>254.75</v>
      </c>
      <c r="E368" s="40">
        <v>251.5</v>
      </c>
      <c r="F368" s="40">
        <v>249.45</v>
      </c>
      <c r="G368" s="40">
        <v>246.2</v>
      </c>
      <c r="H368" s="40">
        <v>256.8</v>
      </c>
      <c r="I368" s="40">
        <v>260.05</v>
      </c>
      <c r="J368" s="40">
        <v>262.10000000000002</v>
      </c>
      <c r="K368" s="31">
        <v>258</v>
      </c>
      <c r="L368" s="31">
        <v>252.7</v>
      </c>
      <c r="M368" s="31">
        <v>55.732239999999997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382.9</v>
      </c>
      <c r="D369" s="40">
        <v>385.31666666666666</v>
      </c>
      <c r="E369" s="40">
        <v>379.63333333333333</v>
      </c>
      <c r="F369" s="40">
        <v>376.36666666666667</v>
      </c>
      <c r="G369" s="40">
        <v>370.68333333333334</v>
      </c>
      <c r="H369" s="40">
        <v>388.58333333333331</v>
      </c>
      <c r="I369" s="40">
        <v>394.26666666666659</v>
      </c>
      <c r="J369" s="40">
        <v>397.5333333333333</v>
      </c>
      <c r="K369" s="31">
        <v>391</v>
      </c>
      <c r="L369" s="31">
        <v>382.05</v>
      </c>
      <c r="M369" s="31">
        <v>6.4534799999999999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575.6</v>
      </c>
      <c r="D370" s="40">
        <v>574.93333333333328</v>
      </c>
      <c r="E370" s="40">
        <v>569.86666666666656</v>
      </c>
      <c r="F370" s="40">
        <v>564.13333333333333</v>
      </c>
      <c r="G370" s="40">
        <v>559.06666666666661</v>
      </c>
      <c r="H370" s="40">
        <v>580.66666666666652</v>
      </c>
      <c r="I370" s="40">
        <v>585.73333333333335</v>
      </c>
      <c r="J370" s="40">
        <v>591.46666666666647</v>
      </c>
      <c r="K370" s="31">
        <v>580</v>
      </c>
      <c r="L370" s="31">
        <v>569.20000000000005</v>
      </c>
      <c r="M370" s="31">
        <v>2.89357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657.6</v>
      </c>
      <c r="D371" s="40">
        <v>662.43333333333339</v>
      </c>
      <c r="E371" s="40">
        <v>650.81666666666683</v>
      </c>
      <c r="F371" s="40">
        <v>644.03333333333342</v>
      </c>
      <c r="G371" s="40">
        <v>632.41666666666686</v>
      </c>
      <c r="H371" s="40">
        <v>669.21666666666681</v>
      </c>
      <c r="I371" s="40">
        <v>680.83333333333337</v>
      </c>
      <c r="J371" s="40">
        <v>687.61666666666679</v>
      </c>
      <c r="K371" s="31">
        <v>674.05</v>
      </c>
      <c r="L371" s="31">
        <v>655.65</v>
      </c>
      <c r="M371" s="31">
        <v>1.48383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128.9</v>
      </c>
      <c r="D372" s="40">
        <v>129.31666666666669</v>
      </c>
      <c r="E372" s="40">
        <v>126.73333333333338</v>
      </c>
      <c r="F372" s="40">
        <v>124.56666666666669</v>
      </c>
      <c r="G372" s="40">
        <v>121.98333333333338</v>
      </c>
      <c r="H372" s="40">
        <v>131.48333333333338</v>
      </c>
      <c r="I372" s="40">
        <v>134.06666666666669</v>
      </c>
      <c r="J372" s="40">
        <v>136.23333333333338</v>
      </c>
      <c r="K372" s="31">
        <v>131.9</v>
      </c>
      <c r="L372" s="31">
        <v>127.15</v>
      </c>
      <c r="M372" s="31">
        <v>13.173220000000001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1095.4000000000001</v>
      </c>
      <c r="D373" s="40">
        <v>1096.7</v>
      </c>
      <c r="E373" s="40">
        <v>1083.7</v>
      </c>
      <c r="F373" s="40">
        <v>1072</v>
      </c>
      <c r="G373" s="40">
        <v>1059</v>
      </c>
      <c r="H373" s="40">
        <v>1108.4000000000001</v>
      </c>
      <c r="I373" s="40">
        <v>1121.4000000000001</v>
      </c>
      <c r="J373" s="40">
        <v>1133.1000000000001</v>
      </c>
      <c r="K373" s="31">
        <v>1109.7</v>
      </c>
      <c r="L373" s="31">
        <v>1085</v>
      </c>
      <c r="M373" s="31">
        <v>0.13605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5134.55</v>
      </c>
      <c r="D374" s="40">
        <v>5136.8666666666668</v>
      </c>
      <c r="E374" s="40">
        <v>5097.6833333333334</v>
      </c>
      <c r="F374" s="40">
        <v>5060.8166666666666</v>
      </c>
      <c r="G374" s="40">
        <v>5021.6333333333332</v>
      </c>
      <c r="H374" s="40">
        <v>5173.7333333333336</v>
      </c>
      <c r="I374" s="40">
        <v>5212.9166666666679</v>
      </c>
      <c r="J374" s="40">
        <v>5249.7833333333338</v>
      </c>
      <c r="K374" s="31">
        <v>5176.05</v>
      </c>
      <c r="L374" s="31">
        <v>5100</v>
      </c>
      <c r="M374" s="31">
        <v>8.2869999999999999E-2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14033.1</v>
      </c>
      <c r="D375" s="40">
        <v>13992.016666666668</v>
      </c>
      <c r="E375" s="40">
        <v>13921.133333333337</v>
      </c>
      <c r="F375" s="40">
        <v>13809.166666666668</v>
      </c>
      <c r="G375" s="40">
        <v>13738.283333333336</v>
      </c>
      <c r="H375" s="40">
        <v>14103.983333333337</v>
      </c>
      <c r="I375" s="40">
        <v>14174.866666666669</v>
      </c>
      <c r="J375" s="40">
        <v>14286.833333333338</v>
      </c>
      <c r="K375" s="31">
        <v>14062.9</v>
      </c>
      <c r="L375" s="31">
        <v>13880.05</v>
      </c>
      <c r="M375" s="31">
        <v>5.391E-2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51</v>
      </c>
      <c r="D376" s="40">
        <v>51.65</v>
      </c>
      <c r="E376" s="40">
        <v>50.099999999999994</v>
      </c>
      <c r="F376" s="40">
        <v>49.199999999999996</v>
      </c>
      <c r="G376" s="40">
        <v>47.649999999999991</v>
      </c>
      <c r="H376" s="40">
        <v>52.55</v>
      </c>
      <c r="I376" s="40">
        <v>54.099999999999994</v>
      </c>
      <c r="J376" s="40">
        <v>55</v>
      </c>
      <c r="K376" s="31">
        <v>53.2</v>
      </c>
      <c r="L376" s="31">
        <v>50.75</v>
      </c>
      <c r="M376" s="31">
        <v>530.46984999999995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433.15</v>
      </c>
      <c r="D377" s="40">
        <v>434.23333333333335</v>
      </c>
      <c r="E377" s="40">
        <v>430.91666666666669</v>
      </c>
      <c r="F377" s="40">
        <v>428.68333333333334</v>
      </c>
      <c r="G377" s="40">
        <v>425.36666666666667</v>
      </c>
      <c r="H377" s="40">
        <v>436.4666666666667</v>
      </c>
      <c r="I377" s="40">
        <v>439.7833333333333</v>
      </c>
      <c r="J377" s="40">
        <v>442.01666666666671</v>
      </c>
      <c r="K377" s="31">
        <v>437.55</v>
      </c>
      <c r="L377" s="31">
        <v>432</v>
      </c>
      <c r="M377" s="31">
        <v>1.63852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166.95</v>
      </c>
      <c r="D378" s="40">
        <v>168.56666666666666</v>
      </c>
      <c r="E378" s="40">
        <v>164.63333333333333</v>
      </c>
      <c r="F378" s="40">
        <v>162.31666666666666</v>
      </c>
      <c r="G378" s="40">
        <v>158.38333333333333</v>
      </c>
      <c r="H378" s="40">
        <v>170.88333333333333</v>
      </c>
      <c r="I378" s="40">
        <v>174.81666666666666</v>
      </c>
      <c r="J378" s="40">
        <v>177.13333333333333</v>
      </c>
      <c r="K378" s="31">
        <v>172.5</v>
      </c>
      <c r="L378" s="31">
        <v>166.25</v>
      </c>
      <c r="M378" s="31">
        <v>72.495469999999997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159.05000000000001</v>
      </c>
      <c r="D379" s="40">
        <v>159.81666666666669</v>
      </c>
      <c r="E379" s="40">
        <v>155.73333333333338</v>
      </c>
      <c r="F379" s="40">
        <v>152.41666666666669</v>
      </c>
      <c r="G379" s="40">
        <v>148.33333333333337</v>
      </c>
      <c r="H379" s="40">
        <v>163.13333333333338</v>
      </c>
      <c r="I379" s="40">
        <v>167.2166666666667</v>
      </c>
      <c r="J379" s="40">
        <v>170.53333333333339</v>
      </c>
      <c r="K379" s="31">
        <v>163.9</v>
      </c>
      <c r="L379" s="31">
        <v>156.5</v>
      </c>
      <c r="M379" s="31">
        <v>140.09571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669.65</v>
      </c>
      <c r="D380" s="40">
        <v>671.63333333333333</v>
      </c>
      <c r="E380" s="40">
        <v>663.26666666666665</v>
      </c>
      <c r="F380" s="40">
        <v>656.88333333333333</v>
      </c>
      <c r="G380" s="40">
        <v>648.51666666666665</v>
      </c>
      <c r="H380" s="40">
        <v>678.01666666666665</v>
      </c>
      <c r="I380" s="40">
        <v>686.38333333333321</v>
      </c>
      <c r="J380" s="40">
        <v>692.76666666666665</v>
      </c>
      <c r="K380" s="31">
        <v>680</v>
      </c>
      <c r="L380" s="31">
        <v>665.25</v>
      </c>
      <c r="M380" s="31">
        <v>1.6321099999999999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380.45</v>
      </c>
      <c r="D381" s="40">
        <v>382.93333333333334</v>
      </c>
      <c r="E381" s="40">
        <v>375.81666666666666</v>
      </c>
      <c r="F381" s="40">
        <v>371.18333333333334</v>
      </c>
      <c r="G381" s="40">
        <v>364.06666666666666</v>
      </c>
      <c r="H381" s="40">
        <v>387.56666666666666</v>
      </c>
      <c r="I381" s="40">
        <v>394.68333333333334</v>
      </c>
      <c r="J381" s="40">
        <v>399.31666666666666</v>
      </c>
      <c r="K381" s="31">
        <v>390.05</v>
      </c>
      <c r="L381" s="31">
        <v>378.3</v>
      </c>
      <c r="M381" s="31">
        <v>4.0165100000000002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1217.5999999999999</v>
      </c>
      <c r="D382" s="40">
        <v>1221.2</v>
      </c>
      <c r="E382" s="40">
        <v>1206.4000000000001</v>
      </c>
      <c r="F382" s="40">
        <v>1195.2</v>
      </c>
      <c r="G382" s="40">
        <v>1180.4000000000001</v>
      </c>
      <c r="H382" s="40">
        <v>1232.4000000000001</v>
      </c>
      <c r="I382" s="40">
        <v>1247.1999999999998</v>
      </c>
      <c r="J382" s="40">
        <v>1258.4000000000001</v>
      </c>
      <c r="K382" s="31">
        <v>1236</v>
      </c>
      <c r="L382" s="31">
        <v>1210</v>
      </c>
      <c r="M382" s="31">
        <v>1.8961300000000001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123.45</v>
      </c>
      <c r="D383" s="40">
        <v>123.21666666666668</v>
      </c>
      <c r="E383" s="40">
        <v>122.03333333333336</v>
      </c>
      <c r="F383" s="40">
        <v>120.61666666666667</v>
      </c>
      <c r="G383" s="40">
        <v>119.43333333333335</v>
      </c>
      <c r="H383" s="40">
        <v>124.63333333333337</v>
      </c>
      <c r="I383" s="40">
        <v>125.81666666666668</v>
      </c>
      <c r="J383" s="40">
        <v>127.23333333333338</v>
      </c>
      <c r="K383" s="31">
        <v>124.4</v>
      </c>
      <c r="L383" s="31">
        <v>121.8</v>
      </c>
      <c r="M383" s="31">
        <v>82.590549999999993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165.1</v>
      </c>
      <c r="D384" s="40">
        <v>166.83333333333331</v>
      </c>
      <c r="E384" s="40">
        <v>161.71666666666664</v>
      </c>
      <c r="F384" s="40">
        <v>158.33333333333331</v>
      </c>
      <c r="G384" s="40">
        <v>153.21666666666664</v>
      </c>
      <c r="H384" s="40">
        <v>170.21666666666664</v>
      </c>
      <c r="I384" s="40">
        <v>175.33333333333331</v>
      </c>
      <c r="J384" s="40">
        <v>178.71666666666664</v>
      </c>
      <c r="K384" s="31">
        <v>171.95</v>
      </c>
      <c r="L384" s="31">
        <v>163.44999999999999</v>
      </c>
      <c r="M384" s="31">
        <v>24.541979999999999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964.75</v>
      </c>
      <c r="D385" s="40">
        <v>966.55000000000007</v>
      </c>
      <c r="E385" s="40">
        <v>953.20000000000016</v>
      </c>
      <c r="F385" s="40">
        <v>941.65000000000009</v>
      </c>
      <c r="G385" s="40">
        <v>928.30000000000018</v>
      </c>
      <c r="H385" s="40">
        <v>978.10000000000014</v>
      </c>
      <c r="I385" s="40">
        <v>991.45</v>
      </c>
      <c r="J385" s="40">
        <v>1003.0000000000001</v>
      </c>
      <c r="K385" s="31">
        <v>979.9</v>
      </c>
      <c r="L385" s="31">
        <v>955</v>
      </c>
      <c r="M385" s="31">
        <v>2.3412299999999999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572.95000000000005</v>
      </c>
      <c r="D386" s="40">
        <v>566.65</v>
      </c>
      <c r="E386" s="40">
        <v>554.29999999999995</v>
      </c>
      <c r="F386" s="40">
        <v>535.65</v>
      </c>
      <c r="G386" s="40">
        <v>523.29999999999995</v>
      </c>
      <c r="H386" s="40">
        <v>585.29999999999995</v>
      </c>
      <c r="I386" s="40">
        <v>597.65000000000009</v>
      </c>
      <c r="J386" s="40">
        <v>616.29999999999995</v>
      </c>
      <c r="K386" s="31">
        <v>579</v>
      </c>
      <c r="L386" s="31">
        <v>548</v>
      </c>
      <c r="M386" s="31">
        <v>45.514009999999999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195.3</v>
      </c>
      <c r="D387" s="40">
        <v>196.51666666666665</v>
      </c>
      <c r="E387" s="40">
        <v>193.73333333333329</v>
      </c>
      <c r="F387" s="40">
        <v>192.16666666666663</v>
      </c>
      <c r="G387" s="40">
        <v>189.38333333333327</v>
      </c>
      <c r="H387" s="40">
        <v>198.08333333333331</v>
      </c>
      <c r="I387" s="40">
        <v>200.86666666666667</v>
      </c>
      <c r="J387" s="40">
        <v>202.43333333333334</v>
      </c>
      <c r="K387" s="31">
        <v>199.3</v>
      </c>
      <c r="L387" s="31">
        <v>194.95</v>
      </c>
      <c r="M387" s="31">
        <v>7.1758899999999999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110.4</v>
      </c>
      <c r="D388" s="40">
        <v>110.91666666666667</v>
      </c>
      <c r="E388" s="40">
        <v>108.58333333333334</v>
      </c>
      <c r="F388" s="40">
        <v>106.76666666666667</v>
      </c>
      <c r="G388" s="40">
        <v>104.43333333333334</v>
      </c>
      <c r="H388" s="40">
        <v>112.73333333333335</v>
      </c>
      <c r="I388" s="40">
        <v>115.06666666666669</v>
      </c>
      <c r="J388" s="40">
        <v>116.88333333333335</v>
      </c>
      <c r="K388" s="31">
        <v>113.25</v>
      </c>
      <c r="L388" s="31">
        <v>109.1</v>
      </c>
      <c r="M388" s="31">
        <v>30.827649999999998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2334.0500000000002</v>
      </c>
      <c r="D389" s="40">
        <v>2332.2166666666667</v>
      </c>
      <c r="E389" s="40">
        <v>2314.4333333333334</v>
      </c>
      <c r="F389" s="40">
        <v>2294.8166666666666</v>
      </c>
      <c r="G389" s="40">
        <v>2277.0333333333333</v>
      </c>
      <c r="H389" s="40">
        <v>2351.8333333333335</v>
      </c>
      <c r="I389" s="40">
        <v>2369.6166666666672</v>
      </c>
      <c r="J389" s="40">
        <v>2389.2333333333336</v>
      </c>
      <c r="K389" s="31">
        <v>2350</v>
      </c>
      <c r="L389" s="31">
        <v>2312.6</v>
      </c>
      <c r="M389" s="31">
        <v>0.18790999999999999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39.450000000000003</v>
      </c>
      <c r="D390" s="40">
        <v>39.333333333333336</v>
      </c>
      <c r="E390" s="40">
        <v>37.666666666666671</v>
      </c>
      <c r="F390" s="40">
        <v>35.883333333333333</v>
      </c>
      <c r="G390" s="40">
        <v>34.216666666666669</v>
      </c>
      <c r="H390" s="40">
        <v>41.116666666666674</v>
      </c>
      <c r="I390" s="40">
        <v>42.783333333333346</v>
      </c>
      <c r="J390" s="40">
        <v>44.566666666666677</v>
      </c>
      <c r="K390" s="31">
        <v>41</v>
      </c>
      <c r="L390" s="31">
        <v>37.549999999999997</v>
      </c>
      <c r="M390" s="31">
        <v>26.59722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1673.25</v>
      </c>
      <c r="D391" s="40">
        <v>1692.0666666666666</v>
      </c>
      <c r="E391" s="40">
        <v>1645.1833333333332</v>
      </c>
      <c r="F391" s="40">
        <v>1617.1166666666666</v>
      </c>
      <c r="G391" s="40">
        <v>1570.2333333333331</v>
      </c>
      <c r="H391" s="40">
        <v>1720.1333333333332</v>
      </c>
      <c r="I391" s="40">
        <v>1767.0166666666664</v>
      </c>
      <c r="J391" s="40">
        <v>1795.0833333333333</v>
      </c>
      <c r="K391" s="31">
        <v>1738.95</v>
      </c>
      <c r="L391" s="31">
        <v>1664</v>
      </c>
      <c r="M391" s="31">
        <v>1.43452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190.65</v>
      </c>
      <c r="D392" s="40">
        <v>191.36666666666667</v>
      </c>
      <c r="E392" s="40">
        <v>187.33333333333334</v>
      </c>
      <c r="F392" s="40">
        <v>184.01666666666668</v>
      </c>
      <c r="G392" s="40">
        <v>179.98333333333335</v>
      </c>
      <c r="H392" s="40">
        <v>194.68333333333334</v>
      </c>
      <c r="I392" s="40">
        <v>198.71666666666664</v>
      </c>
      <c r="J392" s="40">
        <v>202.03333333333333</v>
      </c>
      <c r="K392" s="31">
        <v>195.4</v>
      </c>
      <c r="L392" s="31">
        <v>188.05</v>
      </c>
      <c r="M392" s="31">
        <v>26.994700000000002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905.1</v>
      </c>
      <c r="D393" s="40">
        <v>908.33333333333337</v>
      </c>
      <c r="E393" s="40">
        <v>899.76666666666677</v>
      </c>
      <c r="F393" s="40">
        <v>894.43333333333339</v>
      </c>
      <c r="G393" s="40">
        <v>885.86666666666679</v>
      </c>
      <c r="H393" s="40">
        <v>913.66666666666674</v>
      </c>
      <c r="I393" s="40">
        <v>922.23333333333335</v>
      </c>
      <c r="J393" s="40">
        <v>927.56666666666672</v>
      </c>
      <c r="K393" s="31">
        <v>916.9</v>
      </c>
      <c r="L393" s="31">
        <v>903</v>
      </c>
      <c r="M393" s="31">
        <v>0.65278999999999998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2535.5</v>
      </c>
      <c r="D394" s="40">
        <v>2546.9333333333334</v>
      </c>
      <c r="E394" s="40">
        <v>2520.5666666666666</v>
      </c>
      <c r="F394" s="40">
        <v>2505.6333333333332</v>
      </c>
      <c r="G394" s="40">
        <v>2479.2666666666664</v>
      </c>
      <c r="H394" s="40">
        <v>2561.8666666666668</v>
      </c>
      <c r="I394" s="40">
        <v>2588.2333333333336</v>
      </c>
      <c r="J394" s="40">
        <v>2603.166666666667</v>
      </c>
      <c r="K394" s="31">
        <v>2573.3000000000002</v>
      </c>
      <c r="L394" s="31">
        <v>2532</v>
      </c>
      <c r="M394" s="31">
        <v>35.162439999999997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115</v>
      </c>
      <c r="D395" s="40">
        <v>115.05</v>
      </c>
      <c r="E395" s="40">
        <v>114.44999999999999</v>
      </c>
      <c r="F395" s="40">
        <v>113.89999999999999</v>
      </c>
      <c r="G395" s="40">
        <v>113.29999999999998</v>
      </c>
      <c r="H395" s="40">
        <v>115.6</v>
      </c>
      <c r="I395" s="40">
        <v>116.19999999999999</v>
      </c>
      <c r="J395" s="40">
        <v>116.75</v>
      </c>
      <c r="K395" s="31">
        <v>115.65</v>
      </c>
      <c r="L395" s="31">
        <v>114.5</v>
      </c>
      <c r="M395" s="31">
        <v>8.6246700000000001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845.2</v>
      </c>
      <c r="D396" s="40">
        <v>847.75</v>
      </c>
      <c r="E396" s="40">
        <v>833.5</v>
      </c>
      <c r="F396" s="40">
        <v>821.8</v>
      </c>
      <c r="G396" s="40">
        <v>807.55</v>
      </c>
      <c r="H396" s="40">
        <v>859.45</v>
      </c>
      <c r="I396" s="40">
        <v>873.7</v>
      </c>
      <c r="J396" s="40">
        <v>885.40000000000009</v>
      </c>
      <c r="K396" s="31">
        <v>862</v>
      </c>
      <c r="L396" s="31">
        <v>836.05</v>
      </c>
      <c r="M396" s="31">
        <v>0.71899999999999997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1575.3</v>
      </c>
      <c r="D397" s="40">
        <v>1589.5</v>
      </c>
      <c r="E397" s="40">
        <v>1551.85</v>
      </c>
      <c r="F397" s="40">
        <v>1528.3999999999999</v>
      </c>
      <c r="G397" s="40">
        <v>1490.7499999999998</v>
      </c>
      <c r="H397" s="40">
        <v>1612.95</v>
      </c>
      <c r="I397" s="40">
        <v>1650.6000000000001</v>
      </c>
      <c r="J397" s="40">
        <v>1674.0500000000002</v>
      </c>
      <c r="K397" s="31">
        <v>1627.15</v>
      </c>
      <c r="L397" s="31">
        <v>1566.05</v>
      </c>
      <c r="M397" s="31">
        <v>1.5392399999999999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880.3</v>
      </c>
      <c r="D398" s="40">
        <v>879.80000000000007</v>
      </c>
      <c r="E398" s="40">
        <v>871.75000000000011</v>
      </c>
      <c r="F398" s="40">
        <v>863.2</v>
      </c>
      <c r="G398" s="40">
        <v>855.15000000000009</v>
      </c>
      <c r="H398" s="40">
        <v>888.35000000000014</v>
      </c>
      <c r="I398" s="40">
        <v>896.40000000000009</v>
      </c>
      <c r="J398" s="40">
        <v>904.95000000000016</v>
      </c>
      <c r="K398" s="31">
        <v>887.85</v>
      </c>
      <c r="L398" s="31">
        <v>871.25</v>
      </c>
      <c r="M398" s="31">
        <v>10.71782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1276.5</v>
      </c>
      <c r="D399" s="40">
        <v>1285.1499999999999</v>
      </c>
      <c r="E399" s="40">
        <v>1264.2999999999997</v>
      </c>
      <c r="F399" s="40">
        <v>1252.0999999999999</v>
      </c>
      <c r="G399" s="40">
        <v>1231.2499999999998</v>
      </c>
      <c r="H399" s="40">
        <v>1297.3499999999997</v>
      </c>
      <c r="I399" s="40">
        <v>1318.1999999999996</v>
      </c>
      <c r="J399" s="40">
        <v>1330.3999999999996</v>
      </c>
      <c r="K399" s="31">
        <v>1306</v>
      </c>
      <c r="L399" s="31">
        <v>1272.95</v>
      </c>
      <c r="M399" s="31">
        <v>5.5650500000000003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419.7</v>
      </c>
      <c r="D400" s="40">
        <v>419.89999999999992</v>
      </c>
      <c r="E400" s="40">
        <v>415.64999999999986</v>
      </c>
      <c r="F400" s="40">
        <v>411.59999999999997</v>
      </c>
      <c r="G400" s="40">
        <v>407.34999999999991</v>
      </c>
      <c r="H400" s="40">
        <v>423.94999999999982</v>
      </c>
      <c r="I400" s="40">
        <v>428.19999999999993</v>
      </c>
      <c r="J400" s="40">
        <v>432.24999999999977</v>
      </c>
      <c r="K400" s="31">
        <v>424.15</v>
      </c>
      <c r="L400" s="31">
        <v>415.85</v>
      </c>
      <c r="M400" s="31">
        <v>1.1834100000000001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40.200000000000003</v>
      </c>
      <c r="D401" s="40">
        <v>40.35</v>
      </c>
      <c r="E401" s="40">
        <v>39.35</v>
      </c>
      <c r="F401" s="40">
        <v>38.5</v>
      </c>
      <c r="G401" s="40">
        <v>37.5</v>
      </c>
      <c r="H401" s="40">
        <v>41.2</v>
      </c>
      <c r="I401" s="40">
        <v>42.2</v>
      </c>
      <c r="J401" s="40">
        <v>43.050000000000004</v>
      </c>
      <c r="K401" s="31">
        <v>41.35</v>
      </c>
      <c r="L401" s="31">
        <v>39.5</v>
      </c>
      <c r="M401" s="31">
        <v>128.94555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4893.8500000000004</v>
      </c>
      <c r="D402" s="40">
        <v>4885.3499999999995</v>
      </c>
      <c r="E402" s="40">
        <v>4828.5499999999993</v>
      </c>
      <c r="F402" s="40">
        <v>4763.25</v>
      </c>
      <c r="G402" s="40">
        <v>4706.45</v>
      </c>
      <c r="H402" s="40">
        <v>4950.6499999999987</v>
      </c>
      <c r="I402" s="40">
        <v>5007.45</v>
      </c>
      <c r="J402" s="40">
        <v>5072.7499999999982</v>
      </c>
      <c r="K402" s="31">
        <v>4942.1499999999996</v>
      </c>
      <c r="L402" s="31">
        <v>4820.05</v>
      </c>
      <c r="M402" s="31">
        <v>0.16289000000000001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2366.6</v>
      </c>
      <c r="D403" s="40">
        <v>2377.2000000000003</v>
      </c>
      <c r="E403" s="40">
        <v>2339.4000000000005</v>
      </c>
      <c r="F403" s="40">
        <v>2312.2000000000003</v>
      </c>
      <c r="G403" s="40">
        <v>2274.4000000000005</v>
      </c>
      <c r="H403" s="40">
        <v>2404.4000000000005</v>
      </c>
      <c r="I403" s="40">
        <v>2442.2000000000007</v>
      </c>
      <c r="J403" s="40">
        <v>2469.4000000000005</v>
      </c>
      <c r="K403" s="31">
        <v>2415</v>
      </c>
      <c r="L403" s="31">
        <v>2350</v>
      </c>
      <c r="M403" s="31">
        <v>4.1019199999999998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84.75</v>
      </c>
      <c r="D404" s="40">
        <v>85.816666666666663</v>
      </c>
      <c r="E404" s="40">
        <v>83.383333333333326</v>
      </c>
      <c r="F404" s="40">
        <v>82.016666666666666</v>
      </c>
      <c r="G404" s="40">
        <v>79.583333333333329</v>
      </c>
      <c r="H404" s="40">
        <v>87.183333333333323</v>
      </c>
      <c r="I404" s="40">
        <v>89.61666666666666</v>
      </c>
      <c r="J404" s="40">
        <v>90.98333333333332</v>
      </c>
      <c r="K404" s="31">
        <v>88.25</v>
      </c>
      <c r="L404" s="31">
        <v>84.45</v>
      </c>
      <c r="M404" s="31">
        <v>273.00806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6843.85</v>
      </c>
      <c r="D405" s="40">
        <v>6858.5166666666664</v>
      </c>
      <c r="E405" s="40">
        <v>6807.333333333333</v>
      </c>
      <c r="F405" s="40">
        <v>6770.8166666666666</v>
      </c>
      <c r="G405" s="40">
        <v>6719.6333333333332</v>
      </c>
      <c r="H405" s="40">
        <v>6895.0333333333328</v>
      </c>
      <c r="I405" s="40">
        <v>6946.2166666666672</v>
      </c>
      <c r="J405" s="40">
        <v>6982.7333333333327</v>
      </c>
      <c r="K405" s="31">
        <v>6909.7</v>
      </c>
      <c r="L405" s="31">
        <v>6822</v>
      </c>
      <c r="M405" s="31">
        <v>5.8310000000000001E-2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1389.65</v>
      </c>
      <c r="D406" s="40">
        <v>1398.05</v>
      </c>
      <c r="E406" s="40">
        <v>1366.6</v>
      </c>
      <c r="F406" s="40">
        <v>1343.55</v>
      </c>
      <c r="G406" s="40">
        <v>1312.1</v>
      </c>
      <c r="H406" s="40">
        <v>1421.1</v>
      </c>
      <c r="I406" s="40">
        <v>1452.5500000000002</v>
      </c>
      <c r="J406" s="40">
        <v>1475.6</v>
      </c>
      <c r="K406" s="31">
        <v>1429.5</v>
      </c>
      <c r="L406" s="31">
        <v>1375</v>
      </c>
      <c r="M406" s="31">
        <v>0.16445000000000001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3208.75</v>
      </c>
      <c r="D407" s="40">
        <v>3217.9166666666665</v>
      </c>
      <c r="E407" s="40">
        <v>3185.833333333333</v>
      </c>
      <c r="F407" s="40">
        <v>3162.9166666666665</v>
      </c>
      <c r="G407" s="40">
        <v>3130.833333333333</v>
      </c>
      <c r="H407" s="40">
        <v>3240.833333333333</v>
      </c>
      <c r="I407" s="40">
        <v>3272.9166666666661</v>
      </c>
      <c r="J407" s="40">
        <v>3295.833333333333</v>
      </c>
      <c r="K407" s="31">
        <v>3250</v>
      </c>
      <c r="L407" s="31">
        <v>3195</v>
      </c>
      <c r="M407" s="31">
        <v>0.46683999999999998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539</v>
      </c>
      <c r="D408" s="40">
        <v>541.35</v>
      </c>
      <c r="E408" s="40">
        <v>532.70000000000005</v>
      </c>
      <c r="F408" s="40">
        <v>526.4</v>
      </c>
      <c r="G408" s="40">
        <v>517.75</v>
      </c>
      <c r="H408" s="40">
        <v>547.65000000000009</v>
      </c>
      <c r="I408" s="40">
        <v>556.29999999999995</v>
      </c>
      <c r="J408" s="40">
        <v>562.60000000000014</v>
      </c>
      <c r="K408" s="31">
        <v>550</v>
      </c>
      <c r="L408" s="31">
        <v>535.04999999999995</v>
      </c>
      <c r="M408" s="31">
        <v>1.1164099999999999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1160.4000000000001</v>
      </c>
      <c r="D409" s="40">
        <v>1165.25</v>
      </c>
      <c r="E409" s="40">
        <v>1149.8499999999999</v>
      </c>
      <c r="F409" s="40">
        <v>1139.3</v>
      </c>
      <c r="G409" s="40">
        <v>1123.8999999999999</v>
      </c>
      <c r="H409" s="40">
        <v>1175.8</v>
      </c>
      <c r="I409" s="40">
        <v>1191.2</v>
      </c>
      <c r="J409" s="40">
        <v>1201.75</v>
      </c>
      <c r="K409" s="31">
        <v>1180.6500000000001</v>
      </c>
      <c r="L409" s="31">
        <v>1154.7</v>
      </c>
      <c r="M409" s="31">
        <v>0.22142999999999999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254.05</v>
      </c>
      <c r="D410" s="40">
        <v>255.43333333333331</v>
      </c>
      <c r="E410" s="40">
        <v>249.11666666666662</v>
      </c>
      <c r="F410" s="40">
        <v>244.18333333333331</v>
      </c>
      <c r="G410" s="40">
        <v>237.86666666666662</v>
      </c>
      <c r="H410" s="40">
        <v>260.36666666666662</v>
      </c>
      <c r="I410" s="40">
        <v>266.68333333333328</v>
      </c>
      <c r="J410" s="40">
        <v>271.61666666666662</v>
      </c>
      <c r="K410" s="31">
        <v>261.75</v>
      </c>
      <c r="L410" s="31">
        <v>250.5</v>
      </c>
      <c r="M410" s="31">
        <v>11.639860000000001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807.1</v>
      </c>
      <c r="D411" s="40">
        <v>810.06666666666661</v>
      </c>
      <c r="E411" s="40">
        <v>792.13333333333321</v>
      </c>
      <c r="F411" s="40">
        <v>777.16666666666663</v>
      </c>
      <c r="G411" s="40">
        <v>759.23333333333323</v>
      </c>
      <c r="H411" s="40">
        <v>825.03333333333319</v>
      </c>
      <c r="I411" s="40">
        <v>842.96666666666658</v>
      </c>
      <c r="J411" s="40">
        <v>857.93333333333317</v>
      </c>
      <c r="K411" s="31">
        <v>828</v>
      </c>
      <c r="L411" s="31">
        <v>795.1</v>
      </c>
      <c r="M411" s="31">
        <v>0.84957000000000005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25656.35</v>
      </c>
      <c r="D412" s="40">
        <v>25715.466666666664</v>
      </c>
      <c r="E412" s="40">
        <v>25455.933333333327</v>
      </c>
      <c r="F412" s="40">
        <v>25255.516666666663</v>
      </c>
      <c r="G412" s="40">
        <v>24995.983333333326</v>
      </c>
      <c r="H412" s="40">
        <v>25915.883333333328</v>
      </c>
      <c r="I412" s="40">
        <v>26175.416666666661</v>
      </c>
      <c r="J412" s="40">
        <v>26375.833333333328</v>
      </c>
      <c r="K412" s="31">
        <v>25975</v>
      </c>
      <c r="L412" s="31">
        <v>25515.05</v>
      </c>
      <c r="M412" s="31">
        <v>0.35342000000000001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45.55</v>
      </c>
      <c r="D413" s="40">
        <v>45.133333333333333</v>
      </c>
      <c r="E413" s="40">
        <v>44.266666666666666</v>
      </c>
      <c r="F413" s="40">
        <v>42.983333333333334</v>
      </c>
      <c r="G413" s="40">
        <v>42.116666666666667</v>
      </c>
      <c r="H413" s="40">
        <v>46.416666666666664</v>
      </c>
      <c r="I413" s="40">
        <v>47.283333333333324</v>
      </c>
      <c r="J413" s="40">
        <v>48.566666666666663</v>
      </c>
      <c r="K413" s="31">
        <v>46</v>
      </c>
      <c r="L413" s="31">
        <v>43.85</v>
      </c>
      <c r="M413" s="31">
        <v>326.97753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1718.75</v>
      </c>
      <c r="D414" s="40">
        <v>1725.1499999999999</v>
      </c>
      <c r="E414" s="40">
        <v>1685.2999999999997</v>
      </c>
      <c r="F414" s="40">
        <v>1651.85</v>
      </c>
      <c r="G414" s="40">
        <v>1611.9999999999998</v>
      </c>
      <c r="H414" s="40">
        <v>1758.5999999999997</v>
      </c>
      <c r="I414" s="40">
        <v>1798.4499999999996</v>
      </c>
      <c r="J414" s="40">
        <v>1831.8999999999996</v>
      </c>
      <c r="K414" s="31">
        <v>1765</v>
      </c>
      <c r="L414" s="31">
        <v>1691.7</v>
      </c>
      <c r="M414" s="31">
        <v>41.390569999999997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342.45</v>
      </c>
      <c r="D415" s="40">
        <v>346.15000000000003</v>
      </c>
      <c r="E415" s="40">
        <v>336.30000000000007</v>
      </c>
      <c r="F415" s="40">
        <v>330.15000000000003</v>
      </c>
      <c r="G415" s="40">
        <v>320.30000000000007</v>
      </c>
      <c r="H415" s="40">
        <v>352.30000000000007</v>
      </c>
      <c r="I415" s="40">
        <v>362.15000000000009</v>
      </c>
      <c r="J415" s="40">
        <v>368.30000000000007</v>
      </c>
      <c r="K415" s="31">
        <v>356</v>
      </c>
      <c r="L415" s="31">
        <v>340</v>
      </c>
      <c r="M415" s="31">
        <v>3.1125099999999999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3688.85</v>
      </c>
      <c r="D416" s="40">
        <v>3726.4166666666665</v>
      </c>
      <c r="E416" s="40">
        <v>3642.833333333333</v>
      </c>
      <c r="F416" s="40">
        <v>3596.8166666666666</v>
      </c>
      <c r="G416" s="40">
        <v>3513.2333333333331</v>
      </c>
      <c r="H416" s="40">
        <v>3772.4333333333329</v>
      </c>
      <c r="I416" s="40">
        <v>3856.016666666666</v>
      </c>
      <c r="J416" s="40">
        <v>3902.0333333333328</v>
      </c>
      <c r="K416" s="31">
        <v>3810</v>
      </c>
      <c r="L416" s="31">
        <v>3680.4</v>
      </c>
      <c r="M416" s="31">
        <v>3.4735399999999998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535.35</v>
      </c>
      <c r="D417" s="40">
        <v>537.68333333333328</v>
      </c>
      <c r="E417" s="40">
        <v>530.36666666666656</v>
      </c>
      <c r="F417" s="40">
        <v>525.38333333333333</v>
      </c>
      <c r="G417" s="40">
        <v>518.06666666666661</v>
      </c>
      <c r="H417" s="40">
        <v>542.66666666666652</v>
      </c>
      <c r="I417" s="40">
        <v>549.98333333333335</v>
      </c>
      <c r="J417" s="40">
        <v>554.96666666666647</v>
      </c>
      <c r="K417" s="31">
        <v>545</v>
      </c>
      <c r="L417" s="31">
        <v>532.70000000000005</v>
      </c>
      <c r="M417" s="31">
        <v>2.9154399999999998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3832.6</v>
      </c>
      <c r="D418" s="40">
        <v>3849.2000000000003</v>
      </c>
      <c r="E418" s="40">
        <v>3804.4000000000005</v>
      </c>
      <c r="F418" s="40">
        <v>3776.2000000000003</v>
      </c>
      <c r="G418" s="40">
        <v>3731.4000000000005</v>
      </c>
      <c r="H418" s="40">
        <v>3877.4000000000005</v>
      </c>
      <c r="I418" s="40">
        <v>3922.2000000000007</v>
      </c>
      <c r="J418" s="40">
        <v>3950.4000000000005</v>
      </c>
      <c r="K418" s="31">
        <v>3894</v>
      </c>
      <c r="L418" s="31">
        <v>3821</v>
      </c>
      <c r="M418" s="31">
        <v>0.35944999999999999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514</v>
      </c>
      <c r="D419" s="40">
        <v>515.7833333333333</v>
      </c>
      <c r="E419" s="40">
        <v>510.56666666666661</v>
      </c>
      <c r="F419" s="40">
        <v>507.13333333333333</v>
      </c>
      <c r="G419" s="40">
        <v>501.91666666666663</v>
      </c>
      <c r="H419" s="40">
        <v>519.21666666666658</v>
      </c>
      <c r="I419" s="40">
        <v>524.43333333333328</v>
      </c>
      <c r="J419" s="40">
        <v>527.86666666666656</v>
      </c>
      <c r="K419" s="31">
        <v>521</v>
      </c>
      <c r="L419" s="31">
        <v>512.35</v>
      </c>
      <c r="M419" s="31">
        <v>7.25732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997.1</v>
      </c>
      <c r="D420" s="40">
        <v>1001.0500000000001</v>
      </c>
      <c r="E420" s="40">
        <v>978.05000000000018</v>
      </c>
      <c r="F420" s="40">
        <v>959.00000000000011</v>
      </c>
      <c r="G420" s="40">
        <v>936.00000000000023</v>
      </c>
      <c r="H420" s="40">
        <v>1020.1000000000001</v>
      </c>
      <c r="I420" s="40">
        <v>1043.0999999999999</v>
      </c>
      <c r="J420" s="40">
        <v>1062.1500000000001</v>
      </c>
      <c r="K420" s="31">
        <v>1024.05</v>
      </c>
      <c r="L420" s="31">
        <v>982</v>
      </c>
      <c r="M420" s="31">
        <v>1.46611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543.15</v>
      </c>
      <c r="D421" s="40">
        <v>547.08333333333337</v>
      </c>
      <c r="E421" s="40">
        <v>534.16666666666674</v>
      </c>
      <c r="F421" s="40">
        <v>525.18333333333339</v>
      </c>
      <c r="G421" s="40">
        <v>512.26666666666677</v>
      </c>
      <c r="H421" s="40">
        <v>556.06666666666672</v>
      </c>
      <c r="I421" s="40">
        <v>568.98333333333346</v>
      </c>
      <c r="J421" s="40">
        <v>577.9666666666667</v>
      </c>
      <c r="K421" s="31">
        <v>560</v>
      </c>
      <c r="L421" s="31">
        <v>538.1</v>
      </c>
      <c r="M421" s="31">
        <v>9.5884999999999998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562.95000000000005</v>
      </c>
      <c r="D422" s="40">
        <v>564.33333333333337</v>
      </c>
      <c r="E422" s="40">
        <v>559.66666666666674</v>
      </c>
      <c r="F422" s="40">
        <v>556.38333333333333</v>
      </c>
      <c r="G422" s="40">
        <v>551.7166666666667</v>
      </c>
      <c r="H422" s="40">
        <v>567.61666666666679</v>
      </c>
      <c r="I422" s="40">
        <v>572.28333333333353</v>
      </c>
      <c r="J422" s="40">
        <v>575.56666666666683</v>
      </c>
      <c r="K422" s="31">
        <v>569</v>
      </c>
      <c r="L422" s="31">
        <v>561.04999999999995</v>
      </c>
      <c r="M422" s="31">
        <v>149.79062999999999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85.15</v>
      </c>
      <c r="D423" s="40">
        <v>85.25</v>
      </c>
      <c r="E423" s="40">
        <v>84.4</v>
      </c>
      <c r="F423" s="40">
        <v>83.65</v>
      </c>
      <c r="G423" s="40">
        <v>82.800000000000011</v>
      </c>
      <c r="H423" s="40">
        <v>86</v>
      </c>
      <c r="I423" s="40">
        <v>86.85</v>
      </c>
      <c r="J423" s="40">
        <v>87.6</v>
      </c>
      <c r="K423" s="31">
        <v>86.1</v>
      </c>
      <c r="L423" s="31">
        <v>84.5</v>
      </c>
      <c r="M423" s="31">
        <v>109.84829000000001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298</v>
      </c>
      <c r="D424" s="40">
        <v>302.83333333333331</v>
      </c>
      <c r="E424" s="40">
        <v>291.66666666666663</v>
      </c>
      <c r="F424" s="40">
        <v>285.33333333333331</v>
      </c>
      <c r="G424" s="40">
        <v>274.16666666666663</v>
      </c>
      <c r="H424" s="40">
        <v>309.16666666666663</v>
      </c>
      <c r="I424" s="40">
        <v>320.33333333333326</v>
      </c>
      <c r="J424" s="40">
        <v>326.66666666666663</v>
      </c>
      <c r="K424" s="31">
        <v>314</v>
      </c>
      <c r="L424" s="31">
        <v>296.5</v>
      </c>
      <c r="M424" s="31">
        <v>6.6995800000000001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150.15</v>
      </c>
      <c r="D425" s="40">
        <v>150.71666666666667</v>
      </c>
      <c r="E425" s="40">
        <v>148.73333333333335</v>
      </c>
      <c r="F425" s="40">
        <v>147.31666666666669</v>
      </c>
      <c r="G425" s="40">
        <v>145.33333333333337</v>
      </c>
      <c r="H425" s="40">
        <v>152.13333333333333</v>
      </c>
      <c r="I425" s="40">
        <v>154.11666666666662</v>
      </c>
      <c r="J425" s="40">
        <v>155.5333333333333</v>
      </c>
      <c r="K425" s="31">
        <v>152.69999999999999</v>
      </c>
      <c r="L425" s="31">
        <v>149.30000000000001</v>
      </c>
      <c r="M425" s="31">
        <v>3.9261699999999999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490.25</v>
      </c>
      <c r="D426" s="40">
        <v>496.9666666666667</v>
      </c>
      <c r="E426" s="40">
        <v>479.88333333333344</v>
      </c>
      <c r="F426" s="40">
        <v>469.51666666666677</v>
      </c>
      <c r="G426" s="40">
        <v>452.43333333333351</v>
      </c>
      <c r="H426" s="40">
        <v>507.33333333333337</v>
      </c>
      <c r="I426" s="40">
        <v>524.41666666666663</v>
      </c>
      <c r="J426" s="40">
        <v>534.7833333333333</v>
      </c>
      <c r="K426" s="31">
        <v>514.04999999999995</v>
      </c>
      <c r="L426" s="31">
        <v>486.6</v>
      </c>
      <c r="M426" s="31">
        <v>3.29183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426.5</v>
      </c>
      <c r="D427" s="40">
        <v>428.8</v>
      </c>
      <c r="E427" s="40">
        <v>422.70000000000005</v>
      </c>
      <c r="F427" s="40">
        <v>418.90000000000003</v>
      </c>
      <c r="G427" s="40">
        <v>412.80000000000007</v>
      </c>
      <c r="H427" s="40">
        <v>432.6</v>
      </c>
      <c r="I427" s="40">
        <v>438.70000000000005</v>
      </c>
      <c r="J427" s="40">
        <v>442.5</v>
      </c>
      <c r="K427" s="31">
        <v>434.9</v>
      </c>
      <c r="L427" s="31">
        <v>425</v>
      </c>
      <c r="M427" s="31">
        <v>2.3961000000000001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195.85</v>
      </c>
      <c r="D428" s="40">
        <v>198.68333333333331</v>
      </c>
      <c r="E428" s="40">
        <v>192.16666666666663</v>
      </c>
      <c r="F428" s="40">
        <v>188.48333333333332</v>
      </c>
      <c r="G428" s="40">
        <v>181.96666666666664</v>
      </c>
      <c r="H428" s="40">
        <v>202.36666666666662</v>
      </c>
      <c r="I428" s="40">
        <v>208.88333333333333</v>
      </c>
      <c r="J428" s="40">
        <v>212.56666666666661</v>
      </c>
      <c r="K428" s="31">
        <v>205.2</v>
      </c>
      <c r="L428" s="31">
        <v>195</v>
      </c>
      <c r="M428" s="31">
        <v>6.6787599999999996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990.3</v>
      </c>
      <c r="D429" s="40">
        <v>991.19999999999993</v>
      </c>
      <c r="E429" s="40">
        <v>986.19999999999982</v>
      </c>
      <c r="F429" s="40">
        <v>982.09999999999991</v>
      </c>
      <c r="G429" s="40">
        <v>977.0999999999998</v>
      </c>
      <c r="H429" s="40">
        <v>995.29999999999984</v>
      </c>
      <c r="I429" s="40">
        <v>1000.3000000000001</v>
      </c>
      <c r="J429" s="40">
        <v>1004.3999999999999</v>
      </c>
      <c r="K429" s="31">
        <v>996.2</v>
      </c>
      <c r="L429" s="31">
        <v>987.1</v>
      </c>
      <c r="M429" s="31">
        <v>53.841430000000003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439.75</v>
      </c>
      <c r="D430" s="40">
        <v>440.7833333333333</v>
      </c>
      <c r="E430" s="40">
        <v>433.96666666666658</v>
      </c>
      <c r="F430" s="40">
        <v>428.18333333333328</v>
      </c>
      <c r="G430" s="40">
        <v>421.36666666666656</v>
      </c>
      <c r="H430" s="40">
        <v>446.56666666666661</v>
      </c>
      <c r="I430" s="40">
        <v>453.38333333333333</v>
      </c>
      <c r="J430" s="40">
        <v>459.16666666666663</v>
      </c>
      <c r="K430" s="31">
        <v>447.6</v>
      </c>
      <c r="L430" s="31">
        <v>435</v>
      </c>
      <c r="M430" s="31">
        <v>5.4390900000000002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2598.85</v>
      </c>
      <c r="D431" s="40">
        <v>2601.6999999999998</v>
      </c>
      <c r="E431" s="40">
        <v>2578.4499999999998</v>
      </c>
      <c r="F431" s="40">
        <v>2558.0500000000002</v>
      </c>
      <c r="G431" s="40">
        <v>2534.8000000000002</v>
      </c>
      <c r="H431" s="40">
        <v>2622.0999999999995</v>
      </c>
      <c r="I431" s="40">
        <v>2645.3499999999995</v>
      </c>
      <c r="J431" s="40">
        <v>2665.7499999999991</v>
      </c>
      <c r="K431" s="31">
        <v>2624.95</v>
      </c>
      <c r="L431" s="31">
        <v>2581.3000000000002</v>
      </c>
      <c r="M431" s="31">
        <v>0.36370999999999998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1166.9000000000001</v>
      </c>
      <c r="D432" s="40">
        <v>1172.3</v>
      </c>
      <c r="E432" s="40">
        <v>1155.5999999999999</v>
      </c>
      <c r="F432" s="40">
        <v>1144.3</v>
      </c>
      <c r="G432" s="40">
        <v>1127.5999999999999</v>
      </c>
      <c r="H432" s="40">
        <v>1183.5999999999999</v>
      </c>
      <c r="I432" s="40">
        <v>1200.3000000000002</v>
      </c>
      <c r="J432" s="40">
        <v>1211.5999999999999</v>
      </c>
      <c r="K432" s="31">
        <v>1189</v>
      </c>
      <c r="L432" s="31">
        <v>1161</v>
      </c>
      <c r="M432" s="31">
        <v>0.39602999999999999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275.39999999999998</v>
      </c>
      <c r="D433" s="40">
        <v>276.2833333333333</v>
      </c>
      <c r="E433" s="40">
        <v>270.61666666666662</v>
      </c>
      <c r="F433" s="40">
        <v>265.83333333333331</v>
      </c>
      <c r="G433" s="40">
        <v>260.16666666666663</v>
      </c>
      <c r="H433" s="40">
        <v>281.06666666666661</v>
      </c>
      <c r="I433" s="40">
        <v>286.73333333333335</v>
      </c>
      <c r="J433" s="40">
        <v>291.51666666666659</v>
      </c>
      <c r="K433" s="31">
        <v>281.95</v>
      </c>
      <c r="L433" s="31">
        <v>271.5</v>
      </c>
      <c r="M433" s="31">
        <v>3.89317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389.95</v>
      </c>
      <c r="D434" s="40">
        <v>393.7166666666667</v>
      </c>
      <c r="E434" s="40">
        <v>385.23333333333341</v>
      </c>
      <c r="F434" s="40">
        <v>380.51666666666671</v>
      </c>
      <c r="G434" s="40">
        <v>372.03333333333342</v>
      </c>
      <c r="H434" s="40">
        <v>398.43333333333339</v>
      </c>
      <c r="I434" s="40">
        <v>406.91666666666674</v>
      </c>
      <c r="J434" s="40">
        <v>411.63333333333338</v>
      </c>
      <c r="K434" s="31">
        <v>402.2</v>
      </c>
      <c r="L434" s="31">
        <v>389</v>
      </c>
      <c r="M434" s="31">
        <v>1.65777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3174.45</v>
      </c>
      <c r="D435" s="40">
        <v>3135.0333333333328</v>
      </c>
      <c r="E435" s="40">
        <v>3080.1166666666659</v>
      </c>
      <c r="F435" s="40">
        <v>2985.7833333333328</v>
      </c>
      <c r="G435" s="40">
        <v>2930.8666666666659</v>
      </c>
      <c r="H435" s="40">
        <v>3229.3666666666659</v>
      </c>
      <c r="I435" s="40">
        <v>3284.2833333333328</v>
      </c>
      <c r="J435" s="40">
        <v>3378.6166666666659</v>
      </c>
      <c r="K435" s="31">
        <v>3189.95</v>
      </c>
      <c r="L435" s="31">
        <v>3040.7</v>
      </c>
      <c r="M435" s="31">
        <v>2.75583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485.1</v>
      </c>
      <c r="D436" s="40">
        <v>485.7833333333333</v>
      </c>
      <c r="E436" s="40">
        <v>483.31666666666661</v>
      </c>
      <c r="F436" s="40">
        <v>481.5333333333333</v>
      </c>
      <c r="G436" s="40">
        <v>479.06666666666661</v>
      </c>
      <c r="H436" s="40">
        <v>487.56666666666661</v>
      </c>
      <c r="I436" s="40">
        <v>490.0333333333333</v>
      </c>
      <c r="J436" s="40">
        <v>491.81666666666661</v>
      </c>
      <c r="K436" s="31">
        <v>488.25</v>
      </c>
      <c r="L436" s="31">
        <v>484</v>
      </c>
      <c r="M436" s="31">
        <v>1.3876299999999999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13.6</v>
      </c>
      <c r="D437" s="40">
        <v>13.666666666666666</v>
      </c>
      <c r="E437" s="40">
        <v>13.233333333333333</v>
      </c>
      <c r="F437" s="40">
        <v>12.866666666666667</v>
      </c>
      <c r="G437" s="40">
        <v>12.433333333333334</v>
      </c>
      <c r="H437" s="40">
        <v>14.033333333333331</v>
      </c>
      <c r="I437" s="40">
        <v>14.466666666666665</v>
      </c>
      <c r="J437" s="40">
        <v>14.83333333333333</v>
      </c>
      <c r="K437" s="31">
        <v>14.1</v>
      </c>
      <c r="L437" s="31">
        <v>13.3</v>
      </c>
      <c r="M437" s="31">
        <v>1507.87608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266.35000000000002</v>
      </c>
      <c r="D438" s="40">
        <v>263.11666666666667</v>
      </c>
      <c r="E438" s="40">
        <v>253.23333333333335</v>
      </c>
      <c r="F438" s="40">
        <v>240.11666666666667</v>
      </c>
      <c r="G438" s="40">
        <v>230.23333333333335</v>
      </c>
      <c r="H438" s="40">
        <v>276.23333333333335</v>
      </c>
      <c r="I438" s="40">
        <v>286.11666666666667</v>
      </c>
      <c r="J438" s="40">
        <v>299.23333333333335</v>
      </c>
      <c r="K438" s="31">
        <v>273</v>
      </c>
      <c r="L438" s="31">
        <v>250</v>
      </c>
      <c r="M438" s="31">
        <v>78.006590000000003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918.25</v>
      </c>
      <c r="D439" s="40">
        <v>920.58333333333337</v>
      </c>
      <c r="E439" s="40">
        <v>914.16666666666674</v>
      </c>
      <c r="F439" s="40">
        <v>910.08333333333337</v>
      </c>
      <c r="G439" s="40">
        <v>903.66666666666674</v>
      </c>
      <c r="H439" s="40">
        <v>924.66666666666674</v>
      </c>
      <c r="I439" s="40">
        <v>931.08333333333348</v>
      </c>
      <c r="J439" s="40">
        <v>935.16666666666674</v>
      </c>
      <c r="K439" s="31">
        <v>927</v>
      </c>
      <c r="L439" s="31">
        <v>916.5</v>
      </c>
      <c r="M439" s="31">
        <v>0.33715000000000001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728.2</v>
      </c>
      <c r="D440" s="40">
        <v>733.43333333333339</v>
      </c>
      <c r="E440" s="40">
        <v>721.41666666666674</v>
      </c>
      <c r="F440" s="40">
        <v>714.63333333333333</v>
      </c>
      <c r="G440" s="40">
        <v>702.61666666666667</v>
      </c>
      <c r="H440" s="40">
        <v>740.21666666666681</v>
      </c>
      <c r="I440" s="40">
        <v>752.23333333333346</v>
      </c>
      <c r="J440" s="40">
        <v>759.01666666666688</v>
      </c>
      <c r="K440" s="31">
        <v>745.45</v>
      </c>
      <c r="L440" s="31">
        <v>726.65</v>
      </c>
      <c r="M440" s="31">
        <v>3.1851699999999998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1635.3</v>
      </c>
      <c r="D441" s="40">
        <v>1635.9333333333334</v>
      </c>
      <c r="E441" s="40">
        <v>1628.0666666666668</v>
      </c>
      <c r="F441" s="40">
        <v>1620.8333333333335</v>
      </c>
      <c r="G441" s="40">
        <v>1612.9666666666669</v>
      </c>
      <c r="H441" s="40">
        <v>1643.1666666666667</v>
      </c>
      <c r="I441" s="40">
        <v>1651.0333333333335</v>
      </c>
      <c r="J441" s="40">
        <v>1658.2666666666667</v>
      </c>
      <c r="K441" s="31">
        <v>1643.8</v>
      </c>
      <c r="L441" s="31">
        <v>1628.7</v>
      </c>
      <c r="M441" s="31">
        <v>9.6549999999999997E-2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420</v>
      </c>
      <c r="D442" s="40">
        <v>418.8</v>
      </c>
      <c r="E442" s="40">
        <v>415.75</v>
      </c>
      <c r="F442" s="40">
        <v>411.5</v>
      </c>
      <c r="G442" s="40">
        <v>408.45</v>
      </c>
      <c r="H442" s="40">
        <v>423.05</v>
      </c>
      <c r="I442" s="40">
        <v>426.10000000000008</v>
      </c>
      <c r="J442" s="40">
        <v>430.35</v>
      </c>
      <c r="K442" s="31">
        <v>421.85</v>
      </c>
      <c r="L442" s="31">
        <v>414.55</v>
      </c>
      <c r="M442" s="31">
        <v>5.1304600000000002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747.55</v>
      </c>
      <c r="D443" s="40">
        <v>753.83333333333337</v>
      </c>
      <c r="E443" s="40">
        <v>738.7166666666667</v>
      </c>
      <c r="F443" s="40">
        <v>729.88333333333333</v>
      </c>
      <c r="G443" s="40">
        <v>714.76666666666665</v>
      </c>
      <c r="H443" s="40">
        <v>762.66666666666674</v>
      </c>
      <c r="I443" s="40">
        <v>777.7833333333333</v>
      </c>
      <c r="J443" s="40">
        <v>786.61666666666679</v>
      </c>
      <c r="K443" s="31">
        <v>768.95</v>
      </c>
      <c r="L443" s="31">
        <v>745</v>
      </c>
      <c r="M443" s="31">
        <v>0.65241000000000005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39.799999999999997</v>
      </c>
      <c r="D444" s="40">
        <v>40.283333333333331</v>
      </c>
      <c r="E444" s="40">
        <v>39.11666666666666</v>
      </c>
      <c r="F444" s="40">
        <v>38.43333333333333</v>
      </c>
      <c r="G444" s="40">
        <v>37.266666666666659</v>
      </c>
      <c r="H444" s="40">
        <v>40.966666666666661</v>
      </c>
      <c r="I444" s="40">
        <v>42.133333333333333</v>
      </c>
      <c r="J444" s="40">
        <v>42.816666666666663</v>
      </c>
      <c r="K444" s="31">
        <v>41.45</v>
      </c>
      <c r="L444" s="31">
        <v>39.6</v>
      </c>
      <c r="M444" s="31">
        <v>101.43003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1326.15</v>
      </c>
      <c r="D445" s="40">
        <v>1332.7</v>
      </c>
      <c r="E445" s="40">
        <v>1316.45</v>
      </c>
      <c r="F445" s="40">
        <v>1306.75</v>
      </c>
      <c r="G445" s="40">
        <v>1290.5</v>
      </c>
      <c r="H445" s="40">
        <v>1342.4</v>
      </c>
      <c r="I445" s="40">
        <v>1358.65</v>
      </c>
      <c r="J445" s="40">
        <v>1368.3500000000001</v>
      </c>
      <c r="K445" s="31">
        <v>1348.95</v>
      </c>
      <c r="L445" s="31">
        <v>1323</v>
      </c>
      <c r="M445" s="31">
        <v>5.5869900000000001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1018</v>
      </c>
      <c r="D446" s="40">
        <v>1028.8999999999999</v>
      </c>
      <c r="E446" s="40">
        <v>997.09999999999968</v>
      </c>
      <c r="F446" s="40">
        <v>976.19999999999982</v>
      </c>
      <c r="G446" s="40">
        <v>944.39999999999964</v>
      </c>
      <c r="H446" s="40">
        <v>1049.7999999999997</v>
      </c>
      <c r="I446" s="40">
        <v>1081.5999999999999</v>
      </c>
      <c r="J446" s="40">
        <v>1102.4999999999998</v>
      </c>
      <c r="K446" s="31">
        <v>1060.7</v>
      </c>
      <c r="L446" s="31">
        <v>1008</v>
      </c>
      <c r="M446" s="31">
        <v>7.6947299999999998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1004.55</v>
      </c>
      <c r="D447" s="40">
        <v>1002.1833333333334</v>
      </c>
      <c r="E447" s="40">
        <v>994.56666666666683</v>
      </c>
      <c r="F447" s="40">
        <v>984.58333333333348</v>
      </c>
      <c r="G447" s="40">
        <v>976.96666666666692</v>
      </c>
      <c r="H447" s="40">
        <v>1012.1666666666667</v>
      </c>
      <c r="I447" s="40">
        <v>1019.7833333333333</v>
      </c>
      <c r="J447" s="40">
        <v>1029.7666666666667</v>
      </c>
      <c r="K447" s="31">
        <v>1009.8</v>
      </c>
      <c r="L447" s="31">
        <v>992.2</v>
      </c>
      <c r="M447" s="31">
        <v>16.852910000000001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241.85</v>
      </c>
      <c r="D448" s="40">
        <v>243.83333333333334</v>
      </c>
      <c r="E448" s="40">
        <v>239.16666666666669</v>
      </c>
      <c r="F448" s="40">
        <v>236.48333333333335</v>
      </c>
      <c r="G448" s="40">
        <v>231.81666666666669</v>
      </c>
      <c r="H448" s="40">
        <v>246.51666666666668</v>
      </c>
      <c r="I448" s="40">
        <v>251.18333333333337</v>
      </c>
      <c r="J448" s="40">
        <v>253.86666666666667</v>
      </c>
      <c r="K448" s="31">
        <v>248.5</v>
      </c>
      <c r="L448" s="31">
        <v>241.15</v>
      </c>
      <c r="M448" s="31">
        <v>4.44529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1577.6</v>
      </c>
      <c r="D449" s="40">
        <v>1590.7166666666665</v>
      </c>
      <c r="E449" s="40">
        <v>1557.883333333333</v>
      </c>
      <c r="F449" s="40">
        <v>1538.1666666666665</v>
      </c>
      <c r="G449" s="40">
        <v>1505.333333333333</v>
      </c>
      <c r="H449" s="40">
        <v>1610.4333333333329</v>
      </c>
      <c r="I449" s="40">
        <v>1643.2666666666664</v>
      </c>
      <c r="J449" s="40">
        <v>1662.9833333333329</v>
      </c>
      <c r="K449" s="31">
        <v>1623.55</v>
      </c>
      <c r="L449" s="31">
        <v>1571</v>
      </c>
      <c r="M449" s="31">
        <v>5.2564299999999999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3238.5</v>
      </c>
      <c r="D450" s="40">
        <v>3245.4166666666665</v>
      </c>
      <c r="E450" s="40">
        <v>3223.1833333333329</v>
      </c>
      <c r="F450" s="40">
        <v>3207.8666666666663</v>
      </c>
      <c r="G450" s="40">
        <v>3185.6333333333328</v>
      </c>
      <c r="H450" s="40">
        <v>3260.7333333333331</v>
      </c>
      <c r="I450" s="40">
        <v>3282.9666666666667</v>
      </c>
      <c r="J450" s="40">
        <v>3298.2833333333333</v>
      </c>
      <c r="K450" s="31">
        <v>3267.65</v>
      </c>
      <c r="L450" s="31">
        <v>3230.1</v>
      </c>
      <c r="M450" s="31">
        <v>15.29603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841.9</v>
      </c>
      <c r="D451" s="40">
        <v>848.16666666666663</v>
      </c>
      <c r="E451" s="40">
        <v>834.33333333333326</v>
      </c>
      <c r="F451" s="40">
        <v>826.76666666666665</v>
      </c>
      <c r="G451" s="40">
        <v>812.93333333333328</v>
      </c>
      <c r="H451" s="40">
        <v>855.73333333333323</v>
      </c>
      <c r="I451" s="40">
        <v>869.56666666666649</v>
      </c>
      <c r="J451" s="40">
        <v>877.13333333333321</v>
      </c>
      <c r="K451" s="31">
        <v>862</v>
      </c>
      <c r="L451" s="31">
        <v>840.6</v>
      </c>
      <c r="M451" s="31">
        <v>9.8865099999999995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7667.25</v>
      </c>
      <c r="D452" s="40">
        <v>7692.416666666667</v>
      </c>
      <c r="E452" s="40">
        <v>7614.8333333333339</v>
      </c>
      <c r="F452" s="40">
        <v>7562.416666666667</v>
      </c>
      <c r="G452" s="40">
        <v>7484.8333333333339</v>
      </c>
      <c r="H452" s="40">
        <v>7744.8333333333339</v>
      </c>
      <c r="I452" s="40">
        <v>7822.4166666666679</v>
      </c>
      <c r="J452" s="40">
        <v>7874.8333333333339</v>
      </c>
      <c r="K452" s="31">
        <v>7770</v>
      </c>
      <c r="L452" s="31">
        <v>7640</v>
      </c>
      <c r="M452" s="31">
        <v>1.0227299999999999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2387.8000000000002</v>
      </c>
      <c r="D453" s="40">
        <v>2411.4666666666667</v>
      </c>
      <c r="E453" s="40">
        <v>2350.9333333333334</v>
      </c>
      <c r="F453" s="40">
        <v>2314.0666666666666</v>
      </c>
      <c r="G453" s="40">
        <v>2253.5333333333333</v>
      </c>
      <c r="H453" s="40">
        <v>2448.3333333333335</v>
      </c>
      <c r="I453" s="40">
        <v>2508.8666666666672</v>
      </c>
      <c r="J453" s="40">
        <v>2545.7333333333336</v>
      </c>
      <c r="K453" s="31">
        <v>2472</v>
      </c>
      <c r="L453" s="31">
        <v>2374.6</v>
      </c>
      <c r="M453" s="31">
        <v>0.60782000000000003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307.75</v>
      </c>
      <c r="D454" s="40">
        <v>310.38333333333338</v>
      </c>
      <c r="E454" s="40">
        <v>303.41666666666674</v>
      </c>
      <c r="F454" s="40">
        <v>299.08333333333337</v>
      </c>
      <c r="G454" s="40">
        <v>292.11666666666673</v>
      </c>
      <c r="H454" s="40">
        <v>314.71666666666675</v>
      </c>
      <c r="I454" s="40">
        <v>321.68333333333334</v>
      </c>
      <c r="J454" s="40">
        <v>326.01666666666677</v>
      </c>
      <c r="K454" s="31">
        <v>317.35000000000002</v>
      </c>
      <c r="L454" s="31">
        <v>306.05</v>
      </c>
      <c r="M454" s="31">
        <v>18.961500000000001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569.35</v>
      </c>
      <c r="D455" s="40">
        <v>574.08333333333337</v>
      </c>
      <c r="E455" s="40">
        <v>563.4666666666667</v>
      </c>
      <c r="F455" s="40">
        <v>557.58333333333337</v>
      </c>
      <c r="G455" s="40">
        <v>546.9666666666667</v>
      </c>
      <c r="H455" s="40">
        <v>579.9666666666667</v>
      </c>
      <c r="I455" s="40">
        <v>590.58333333333326</v>
      </c>
      <c r="J455" s="40">
        <v>596.4666666666667</v>
      </c>
      <c r="K455" s="31">
        <v>584.70000000000005</v>
      </c>
      <c r="L455" s="31">
        <v>568.20000000000005</v>
      </c>
      <c r="M455" s="31">
        <v>112.29179000000001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221.1</v>
      </c>
      <c r="D456" s="40">
        <v>222.25</v>
      </c>
      <c r="E456" s="40">
        <v>219.35</v>
      </c>
      <c r="F456" s="40">
        <v>217.6</v>
      </c>
      <c r="G456" s="40">
        <v>214.7</v>
      </c>
      <c r="H456" s="40">
        <v>224</v>
      </c>
      <c r="I456" s="40">
        <v>226.89999999999998</v>
      </c>
      <c r="J456" s="40">
        <v>228.65</v>
      </c>
      <c r="K456" s="31">
        <v>225.15</v>
      </c>
      <c r="L456" s="31">
        <v>220.5</v>
      </c>
      <c r="M456" s="31">
        <v>68.570070000000001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111.1</v>
      </c>
      <c r="D457" s="40">
        <v>111.28333333333335</v>
      </c>
      <c r="E457" s="40">
        <v>110.36666666666669</v>
      </c>
      <c r="F457" s="40">
        <v>109.63333333333334</v>
      </c>
      <c r="G457" s="40">
        <v>108.71666666666668</v>
      </c>
      <c r="H457" s="40">
        <v>112.01666666666669</v>
      </c>
      <c r="I457" s="40">
        <v>112.93333333333335</v>
      </c>
      <c r="J457" s="40">
        <v>113.6666666666667</v>
      </c>
      <c r="K457" s="31">
        <v>112.2</v>
      </c>
      <c r="L457" s="31">
        <v>110.55</v>
      </c>
      <c r="M457" s="31">
        <v>347.69986999999998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73.849999999999994</v>
      </c>
      <c r="D458" s="40">
        <v>74.383333333333326</v>
      </c>
      <c r="E458" s="40">
        <v>72.266666666666652</v>
      </c>
      <c r="F458" s="40">
        <v>70.683333333333323</v>
      </c>
      <c r="G458" s="40">
        <v>68.566666666666649</v>
      </c>
      <c r="H458" s="40">
        <v>75.966666666666654</v>
      </c>
      <c r="I458" s="40">
        <v>78.083333333333329</v>
      </c>
      <c r="J458" s="40">
        <v>79.666666666666657</v>
      </c>
      <c r="K458" s="31">
        <v>76.5</v>
      </c>
      <c r="L458" s="31">
        <v>72.8</v>
      </c>
      <c r="M458" s="31">
        <v>49.691189999999999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2421.6</v>
      </c>
      <c r="D459" s="40">
        <v>2417.0333333333333</v>
      </c>
      <c r="E459" s="40">
        <v>2398.0666666666666</v>
      </c>
      <c r="F459" s="40">
        <v>2374.5333333333333</v>
      </c>
      <c r="G459" s="40">
        <v>2355.5666666666666</v>
      </c>
      <c r="H459" s="40">
        <v>2440.5666666666666</v>
      </c>
      <c r="I459" s="40">
        <v>2459.5333333333328</v>
      </c>
      <c r="J459" s="40">
        <v>2483.0666666666666</v>
      </c>
      <c r="K459" s="31">
        <v>2436</v>
      </c>
      <c r="L459" s="31">
        <v>2393.5</v>
      </c>
      <c r="M459" s="31">
        <v>0.22675999999999999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1119.05</v>
      </c>
      <c r="D460" s="40">
        <v>1118.5666666666668</v>
      </c>
      <c r="E460" s="40">
        <v>1110.8833333333337</v>
      </c>
      <c r="F460" s="40">
        <v>1102.7166666666669</v>
      </c>
      <c r="G460" s="40">
        <v>1095.0333333333338</v>
      </c>
      <c r="H460" s="40">
        <v>1126.7333333333336</v>
      </c>
      <c r="I460" s="40">
        <v>1134.4166666666665</v>
      </c>
      <c r="J460" s="40">
        <v>1142.5833333333335</v>
      </c>
      <c r="K460" s="31">
        <v>1126.25</v>
      </c>
      <c r="L460" s="31">
        <v>1110.4000000000001</v>
      </c>
      <c r="M460" s="31">
        <v>23.607949999999999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742.55</v>
      </c>
      <c r="D461" s="40">
        <v>745.81666666666661</v>
      </c>
      <c r="E461" s="40">
        <v>734.23333333333323</v>
      </c>
      <c r="F461" s="40">
        <v>725.91666666666663</v>
      </c>
      <c r="G461" s="40">
        <v>714.33333333333326</v>
      </c>
      <c r="H461" s="40">
        <v>754.13333333333321</v>
      </c>
      <c r="I461" s="40">
        <v>765.7166666666667</v>
      </c>
      <c r="J461" s="40">
        <v>774.03333333333319</v>
      </c>
      <c r="K461" s="31">
        <v>757.4</v>
      </c>
      <c r="L461" s="31">
        <v>737.5</v>
      </c>
      <c r="M461" s="31">
        <v>4.4742600000000001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118.35</v>
      </c>
      <c r="D462" s="40">
        <v>119.25</v>
      </c>
      <c r="E462" s="40">
        <v>116.85</v>
      </c>
      <c r="F462" s="40">
        <v>115.35</v>
      </c>
      <c r="G462" s="40">
        <v>112.94999999999999</v>
      </c>
      <c r="H462" s="40">
        <v>120.75</v>
      </c>
      <c r="I462" s="40">
        <v>123.15</v>
      </c>
      <c r="J462" s="40">
        <v>124.65</v>
      </c>
      <c r="K462" s="31">
        <v>121.65</v>
      </c>
      <c r="L462" s="31">
        <v>117.75</v>
      </c>
      <c r="M462" s="31">
        <v>4.5372000000000003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932.8</v>
      </c>
      <c r="D463" s="40">
        <v>935.31666666666661</v>
      </c>
      <c r="E463" s="40">
        <v>921.63333333333321</v>
      </c>
      <c r="F463" s="40">
        <v>910.46666666666658</v>
      </c>
      <c r="G463" s="40">
        <v>896.78333333333319</v>
      </c>
      <c r="H463" s="40">
        <v>946.48333333333323</v>
      </c>
      <c r="I463" s="40">
        <v>960.16666666666663</v>
      </c>
      <c r="J463" s="40">
        <v>971.33333333333326</v>
      </c>
      <c r="K463" s="31">
        <v>949</v>
      </c>
      <c r="L463" s="31">
        <v>924.15</v>
      </c>
      <c r="M463" s="31">
        <v>4.8215399999999997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2254.9499999999998</v>
      </c>
      <c r="D464" s="40">
        <v>2271.6833333333329</v>
      </c>
      <c r="E464" s="40">
        <v>2233.3666666666659</v>
      </c>
      <c r="F464" s="40">
        <v>2211.7833333333328</v>
      </c>
      <c r="G464" s="40">
        <v>2173.4666666666658</v>
      </c>
      <c r="H464" s="40">
        <v>2293.266666666666</v>
      </c>
      <c r="I464" s="40">
        <v>2331.5833333333326</v>
      </c>
      <c r="J464" s="40">
        <v>2353.1666666666661</v>
      </c>
      <c r="K464" s="31">
        <v>2310</v>
      </c>
      <c r="L464" s="31">
        <v>2250.1</v>
      </c>
      <c r="M464" s="31">
        <v>0.28494000000000003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521.20000000000005</v>
      </c>
      <c r="D465" s="40">
        <v>524.08333333333337</v>
      </c>
      <c r="E465" s="40">
        <v>511.4666666666667</v>
      </c>
      <c r="F465" s="40">
        <v>501.73333333333335</v>
      </c>
      <c r="G465" s="40">
        <v>489.11666666666667</v>
      </c>
      <c r="H465" s="40">
        <v>533.81666666666672</v>
      </c>
      <c r="I465" s="40">
        <v>546.43333333333328</v>
      </c>
      <c r="J465" s="40">
        <v>556.16666666666674</v>
      </c>
      <c r="K465" s="31">
        <v>536.70000000000005</v>
      </c>
      <c r="L465" s="31">
        <v>514.35</v>
      </c>
      <c r="M465" s="31">
        <v>2.84246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3249.1</v>
      </c>
      <c r="D466" s="40">
        <v>3250.5833333333335</v>
      </c>
      <c r="E466" s="40">
        <v>3203.7166666666672</v>
      </c>
      <c r="F466" s="40">
        <v>3158.3333333333335</v>
      </c>
      <c r="G466" s="40">
        <v>3111.4666666666672</v>
      </c>
      <c r="H466" s="40">
        <v>3295.9666666666672</v>
      </c>
      <c r="I466" s="40">
        <v>3342.833333333333</v>
      </c>
      <c r="J466" s="40">
        <v>3388.2166666666672</v>
      </c>
      <c r="K466" s="31">
        <v>3297.45</v>
      </c>
      <c r="L466" s="31">
        <v>3205.2</v>
      </c>
      <c r="M466" s="31">
        <v>2.2386699999999999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2970.25</v>
      </c>
      <c r="D467" s="40">
        <v>2970.2666666666664</v>
      </c>
      <c r="E467" s="40">
        <v>2955.7833333333328</v>
      </c>
      <c r="F467" s="40">
        <v>2941.3166666666666</v>
      </c>
      <c r="G467" s="40">
        <v>2926.833333333333</v>
      </c>
      <c r="H467" s="40">
        <v>2984.7333333333327</v>
      </c>
      <c r="I467" s="40">
        <v>2999.2166666666662</v>
      </c>
      <c r="J467" s="40">
        <v>3013.6833333333325</v>
      </c>
      <c r="K467" s="31">
        <v>2984.75</v>
      </c>
      <c r="L467" s="31">
        <v>2955.8</v>
      </c>
      <c r="M467" s="31">
        <v>4.96441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1862.65</v>
      </c>
      <c r="D468" s="40">
        <v>1865.9333333333334</v>
      </c>
      <c r="E468" s="40">
        <v>1853.8666666666668</v>
      </c>
      <c r="F468" s="40">
        <v>1845.0833333333335</v>
      </c>
      <c r="G468" s="40">
        <v>1833.0166666666669</v>
      </c>
      <c r="H468" s="40">
        <v>1874.7166666666667</v>
      </c>
      <c r="I468" s="40">
        <v>1886.7833333333333</v>
      </c>
      <c r="J468" s="40">
        <v>1895.5666666666666</v>
      </c>
      <c r="K468" s="31">
        <v>1878</v>
      </c>
      <c r="L468" s="31">
        <v>1857.15</v>
      </c>
      <c r="M468" s="31">
        <v>1.95794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652.75</v>
      </c>
      <c r="D469" s="40">
        <v>658.58333333333337</v>
      </c>
      <c r="E469" s="40">
        <v>644.16666666666674</v>
      </c>
      <c r="F469" s="40">
        <v>635.58333333333337</v>
      </c>
      <c r="G469" s="40">
        <v>621.16666666666674</v>
      </c>
      <c r="H469" s="40">
        <v>667.16666666666674</v>
      </c>
      <c r="I469" s="40">
        <v>681.58333333333348</v>
      </c>
      <c r="J469" s="40">
        <v>690.16666666666674</v>
      </c>
      <c r="K469" s="31">
        <v>673</v>
      </c>
      <c r="L469" s="31">
        <v>650</v>
      </c>
      <c r="M469" s="31">
        <v>3.4514800000000001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715.95</v>
      </c>
      <c r="D470" s="40">
        <v>718.33333333333337</v>
      </c>
      <c r="E470" s="40">
        <v>708.66666666666674</v>
      </c>
      <c r="F470" s="40">
        <v>701.38333333333333</v>
      </c>
      <c r="G470" s="40">
        <v>691.7166666666667</v>
      </c>
      <c r="H470" s="40">
        <v>725.61666666666679</v>
      </c>
      <c r="I470" s="40">
        <v>735.28333333333353</v>
      </c>
      <c r="J470" s="40">
        <v>742.56666666666683</v>
      </c>
      <c r="K470" s="31">
        <v>728</v>
      </c>
      <c r="L470" s="31">
        <v>711.05</v>
      </c>
      <c r="M470" s="31">
        <v>0.33923999999999999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1710.7</v>
      </c>
      <c r="D471" s="40">
        <v>1708.8166666666666</v>
      </c>
      <c r="E471" s="40">
        <v>1698.1333333333332</v>
      </c>
      <c r="F471" s="40">
        <v>1685.5666666666666</v>
      </c>
      <c r="G471" s="40">
        <v>1674.8833333333332</v>
      </c>
      <c r="H471" s="40">
        <v>1721.3833333333332</v>
      </c>
      <c r="I471" s="40">
        <v>1732.0666666666666</v>
      </c>
      <c r="J471" s="40">
        <v>1744.6333333333332</v>
      </c>
      <c r="K471" s="31">
        <v>1719.5</v>
      </c>
      <c r="L471" s="31">
        <v>1696.25</v>
      </c>
      <c r="M471" s="31">
        <v>2.1338900000000001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34.15</v>
      </c>
      <c r="D472" s="40">
        <v>34.333333333333336</v>
      </c>
      <c r="E472" s="40">
        <v>33.266666666666673</v>
      </c>
      <c r="F472" s="40">
        <v>32.38333333333334</v>
      </c>
      <c r="G472" s="40">
        <v>31.316666666666677</v>
      </c>
      <c r="H472" s="40">
        <v>35.216666666666669</v>
      </c>
      <c r="I472" s="40">
        <v>36.283333333333331</v>
      </c>
      <c r="J472" s="40">
        <v>37.166666666666664</v>
      </c>
      <c r="K472" s="31">
        <v>35.4</v>
      </c>
      <c r="L472" s="31">
        <v>33.450000000000003</v>
      </c>
      <c r="M472" s="31">
        <v>354.75256000000002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288.85000000000002</v>
      </c>
      <c r="D473" s="40">
        <v>290.31666666666666</v>
      </c>
      <c r="E473" s="40">
        <v>284.13333333333333</v>
      </c>
      <c r="F473" s="40">
        <v>279.41666666666669</v>
      </c>
      <c r="G473" s="40">
        <v>273.23333333333335</v>
      </c>
      <c r="H473" s="40">
        <v>295.0333333333333</v>
      </c>
      <c r="I473" s="40">
        <v>301.21666666666658</v>
      </c>
      <c r="J473" s="40">
        <v>305.93333333333328</v>
      </c>
      <c r="K473" s="31">
        <v>296.5</v>
      </c>
      <c r="L473" s="31">
        <v>285.60000000000002</v>
      </c>
      <c r="M473" s="31">
        <v>14.9528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391.9</v>
      </c>
      <c r="D474" s="40">
        <v>397.11666666666662</v>
      </c>
      <c r="E474" s="40">
        <v>384.78333333333325</v>
      </c>
      <c r="F474" s="40">
        <v>377.66666666666663</v>
      </c>
      <c r="G474" s="40">
        <v>365.33333333333326</v>
      </c>
      <c r="H474" s="40">
        <v>404.23333333333323</v>
      </c>
      <c r="I474" s="40">
        <v>416.56666666666661</v>
      </c>
      <c r="J474" s="40">
        <v>423.68333333333322</v>
      </c>
      <c r="K474" s="31">
        <v>409.45</v>
      </c>
      <c r="L474" s="31">
        <v>390</v>
      </c>
      <c r="M474" s="31">
        <v>12.41006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3220.45</v>
      </c>
      <c r="D475" s="40">
        <v>3205.1666666666665</v>
      </c>
      <c r="E475" s="40">
        <v>3161.6333333333332</v>
      </c>
      <c r="F475" s="40">
        <v>3102.8166666666666</v>
      </c>
      <c r="G475" s="40">
        <v>3059.2833333333333</v>
      </c>
      <c r="H475" s="40">
        <v>3263.9833333333331</v>
      </c>
      <c r="I475" s="40">
        <v>3307.5166666666669</v>
      </c>
      <c r="J475" s="40">
        <v>3366.333333333333</v>
      </c>
      <c r="K475" s="31">
        <v>3248.7</v>
      </c>
      <c r="L475" s="31">
        <v>3146.35</v>
      </c>
      <c r="M475" s="31">
        <v>2.5372300000000001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27</v>
      </c>
      <c r="D476" s="40">
        <v>27.116666666666664</v>
      </c>
      <c r="E476" s="40">
        <v>26.633333333333326</v>
      </c>
      <c r="F476" s="40">
        <v>26.266666666666662</v>
      </c>
      <c r="G476" s="40">
        <v>25.783333333333324</v>
      </c>
      <c r="H476" s="40">
        <v>27.483333333333327</v>
      </c>
      <c r="I476" s="40">
        <v>27.966666666666669</v>
      </c>
      <c r="J476" s="40">
        <v>28.333333333333329</v>
      </c>
      <c r="K476" s="31">
        <v>27.6</v>
      </c>
      <c r="L476" s="31">
        <v>26.75</v>
      </c>
      <c r="M476" s="31">
        <v>56.90249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418.6</v>
      </c>
      <c r="D477" s="40">
        <v>420.93333333333339</v>
      </c>
      <c r="E477" s="40">
        <v>412.51666666666677</v>
      </c>
      <c r="F477" s="40">
        <v>406.43333333333339</v>
      </c>
      <c r="G477" s="40">
        <v>398.01666666666677</v>
      </c>
      <c r="H477" s="40">
        <v>427.01666666666677</v>
      </c>
      <c r="I477" s="40">
        <v>435.43333333333339</v>
      </c>
      <c r="J477" s="40">
        <v>441.51666666666677</v>
      </c>
      <c r="K477" s="31">
        <v>429.35</v>
      </c>
      <c r="L477" s="31">
        <v>414.85</v>
      </c>
      <c r="M477" s="31">
        <v>1.1201700000000001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586.04999999999995</v>
      </c>
      <c r="D478" s="40">
        <v>591.51666666666677</v>
      </c>
      <c r="E478" s="40">
        <v>578.43333333333351</v>
      </c>
      <c r="F478" s="40">
        <v>570.81666666666672</v>
      </c>
      <c r="G478" s="40">
        <v>557.73333333333346</v>
      </c>
      <c r="H478" s="40">
        <v>599.13333333333355</v>
      </c>
      <c r="I478" s="40">
        <v>612.21666666666681</v>
      </c>
      <c r="J478" s="40">
        <v>619.8333333333336</v>
      </c>
      <c r="K478" s="31">
        <v>604.6</v>
      </c>
      <c r="L478" s="31">
        <v>583.9</v>
      </c>
      <c r="M478" s="31">
        <v>6.1640800000000002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674.4</v>
      </c>
      <c r="D479" s="40">
        <v>677.18333333333328</v>
      </c>
      <c r="E479" s="40">
        <v>668.26666666666654</v>
      </c>
      <c r="F479" s="40">
        <v>662.13333333333321</v>
      </c>
      <c r="G479" s="40">
        <v>653.21666666666647</v>
      </c>
      <c r="H479" s="40">
        <v>683.31666666666661</v>
      </c>
      <c r="I479" s="40">
        <v>692.23333333333335</v>
      </c>
      <c r="J479" s="40">
        <v>698.36666666666667</v>
      </c>
      <c r="K479" s="31">
        <v>686.1</v>
      </c>
      <c r="L479" s="31">
        <v>671.05</v>
      </c>
      <c r="M479" s="31">
        <v>21.658750000000001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684.9</v>
      </c>
      <c r="D480" s="40">
        <v>687.19999999999993</v>
      </c>
      <c r="E480" s="40">
        <v>680.69999999999982</v>
      </c>
      <c r="F480" s="40">
        <v>676.49999999999989</v>
      </c>
      <c r="G480" s="40">
        <v>669.99999999999977</v>
      </c>
      <c r="H480" s="40">
        <v>691.39999999999986</v>
      </c>
      <c r="I480" s="40">
        <v>697.90000000000009</v>
      </c>
      <c r="J480" s="40">
        <v>702.09999999999991</v>
      </c>
      <c r="K480" s="31">
        <v>693.7</v>
      </c>
      <c r="L480" s="31">
        <v>683</v>
      </c>
      <c r="M480" s="31">
        <v>2.67916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8162.75</v>
      </c>
      <c r="D481" s="40">
        <v>8195.8166666666675</v>
      </c>
      <c r="E481" s="40">
        <v>8112.633333333335</v>
      </c>
      <c r="F481" s="40">
        <v>8062.5166666666673</v>
      </c>
      <c r="G481" s="40">
        <v>7979.3333333333348</v>
      </c>
      <c r="H481" s="40">
        <v>8245.9333333333343</v>
      </c>
      <c r="I481" s="40">
        <v>8329.116666666665</v>
      </c>
      <c r="J481" s="40">
        <v>8379.2333333333354</v>
      </c>
      <c r="K481" s="31">
        <v>8279</v>
      </c>
      <c r="L481" s="31">
        <v>8145.7</v>
      </c>
      <c r="M481" s="31">
        <v>2.26654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70.099999999999994</v>
      </c>
      <c r="D482" s="40">
        <v>70.316666666666677</v>
      </c>
      <c r="E482" s="40">
        <v>69.683333333333351</v>
      </c>
      <c r="F482" s="40">
        <v>69.26666666666668</v>
      </c>
      <c r="G482" s="40">
        <v>68.633333333333354</v>
      </c>
      <c r="H482" s="40">
        <v>70.733333333333348</v>
      </c>
      <c r="I482" s="40">
        <v>71.366666666666674</v>
      </c>
      <c r="J482" s="40">
        <v>71.783333333333346</v>
      </c>
      <c r="K482" s="31">
        <v>70.95</v>
      </c>
      <c r="L482" s="31">
        <v>69.900000000000006</v>
      </c>
      <c r="M482" s="31">
        <v>52.037739999999999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1508.1</v>
      </c>
      <c r="D483" s="40">
        <v>1498.4166666666667</v>
      </c>
      <c r="E483" s="40">
        <v>1483.2833333333335</v>
      </c>
      <c r="F483" s="40">
        <v>1458.4666666666667</v>
      </c>
      <c r="G483" s="40">
        <v>1443.3333333333335</v>
      </c>
      <c r="H483" s="40">
        <v>1523.2333333333336</v>
      </c>
      <c r="I483" s="40">
        <v>1538.3666666666668</v>
      </c>
      <c r="J483" s="31">
        <v>1563.1833333333336</v>
      </c>
      <c r="K483" s="31">
        <v>1513.55</v>
      </c>
      <c r="L483" s="31">
        <v>1473.6</v>
      </c>
      <c r="M483" s="62">
        <v>6.4470900000000002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894.25</v>
      </c>
      <c r="D484" s="40">
        <v>897.25</v>
      </c>
      <c r="E484" s="40">
        <v>889.4</v>
      </c>
      <c r="F484" s="40">
        <v>884.55</v>
      </c>
      <c r="G484" s="40">
        <v>876.69999999999993</v>
      </c>
      <c r="H484" s="40">
        <v>902.1</v>
      </c>
      <c r="I484" s="40">
        <v>909.94999999999993</v>
      </c>
      <c r="J484" s="31">
        <v>914.80000000000007</v>
      </c>
      <c r="K484" s="31">
        <v>905.1</v>
      </c>
      <c r="L484" s="31">
        <v>892.4</v>
      </c>
      <c r="M484" s="62">
        <v>5.3886399999999997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264.2</v>
      </c>
      <c r="D485" s="40">
        <v>266.2166666666667</v>
      </c>
      <c r="E485" s="40">
        <v>259.93333333333339</v>
      </c>
      <c r="F485" s="40">
        <v>255.66666666666669</v>
      </c>
      <c r="G485" s="40">
        <v>249.38333333333338</v>
      </c>
      <c r="H485" s="40">
        <v>270.48333333333341</v>
      </c>
      <c r="I485" s="40">
        <v>276.76666666666671</v>
      </c>
      <c r="J485" s="40">
        <v>281.03333333333342</v>
      </c>
      <c r="K485" s="31">
        <v>272.5</v>
      </c>
      <c r="L485" s="31">
        <v>261.95</v>
      </c>
      <c r="M485" s="31">
        <v>8.2768200000000007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2116</v>
      </c>
      <c r="D486" s="40">
        <v>2115.3666666666668</v>
      </c>
      <c r="E486" s="40">
        <v>2095.9333333333334</v>
      </c>
      <c r="F486" s="40">
        <v>2075.8666666666668</v>
      </c>
      <c r="G486" s="40">
        <v>2056.4333333333334</v>
      </c>
      <c r="H486" s="40">
        <v>2135.4333333333334</v>
      </c>
      <c r="I486" s="40">
        <v>2154.8666666666668</v>
      </c>
      <c r="J486" s="31">
        <v>2174.9333333333334</v>
      </c>
      <c r="K486" s="31">
        <v>2134.8000000000002</v>
      </c>
      <c r="L486" s="31">
        <v>2095.3000000000002</v>
      </c>
      <c r="M486" s="62">
        <v>0.1767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631.1</v>
      </c>
      <c r="D487" s="40">
        <v>635.9</v>
      </c>
      <c r="E487" s="40">
        <v>622.79999999999995</v>
      </c>
      <c r="F487" s="40">
        <v>614.5</v>
      </c>
      <c r="G487" s="40">
        <v>601.4</v>
      </c>
      <c r="H487" s="40">
        <v>644.19999999999993</v>
      </c>
      <c r="I487" s="40">
        <v>657.30000000000007</v>
      </c>
      <c r="J487" s="40">
        <v>665.59999999999991</v>
      </c>
      <c r="K487" s="31">
        <v>649</v>
      </c>
      <c r="L487" s="31">
        <v>627.6</v>
      </c>
      <c r="M487" s="31">
        <v>1.82589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312.75</v>
      </c>
      <c r="D488" s="40">
        <v>314.0333333333333</v>
      </c>
      <c r="E488" s="40">
        <v>310.16666666666663</v>
      </c>
      <c r="F488" s="40">
        <v>307.58333333333331</v>
      </c>
      <c r="G488" s="40">
        <v>303.71666666666664</v>
      </c>
      <c r="H488" s="40">
        <v>316.61666666666662</v>
      </c>
      <c r="I488" s="40">
        <v>320.48333333333329</v>
      </c>
      <c r="J488" s="40">
        <v>323.06666666666661</v>
      </c>
      <c r="K488" s="31">
        <v>317.89999999999998</v>
      </c>
      <c r="L488" s="31">
        <v>311.45</v>
      </c>
      <c r="M488" s="31">
        <v>1.1021700000000001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361.2</v>
      </c>
      <c r="D489" s="40">
        <v>366.5333333333333</v>
      </c>
      <c r="E489" s="40">
        <v>353.06666666666661</v>
      </c>
      <c r="F489" s="40">
        <v>344.93333333333328</v>
      </c>
      <c r="G489" s="40">
        <v>331.46666666666658</v>
      </c>
      <c r="H489" s="40">
        <v>374.66666666666663</v>
      </c>
      <c r="I489" s="40">
        <v>388.13333333333333</v>
      </c>
      <c r="J489" s="40">
        <v>396.26666666666665</v>
      </c>
      <c r="K489" s="31">
        <v>380</v>
      </c>
      <c r="L489" s="31">
        <v>358.4</v>
      </c>
      <c r="M489" s="31">
        <v>3.9556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316.85000000000002</v>
      </c>
      <c r="D490" s="40">
        <v>319.36666666666662</v>
      </c>
      <c r="E490" s="40">
        <v>313.03333333333325</v>
      </c>
      <c r="F490" s="40">
        <v>309.21666666666664</v>
      </c>
      <c r="G490" s="40">
        <v>302.88333333333327</v>
      </c>
      <c r="H490" s="40">
        <v>323.18333333333322</v>
      </c>
      <c r="I490" s="40">
        <v>329.51666666666659</v>
      </c>
      <c r="J490" s="40">
        <v>333.3333333333332</v>
      </c>
      <c r="K490" s="31">
        <v>325.7</v>
      </c>
      <c r="L490" s="31">
        <v>315.55</v>
      </c>
      <c r="M490" s="31">
        <v>1.6325799999999999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803.55</v>
      </c>
      <c r="D491" s="40">
        <v>808.11666666666667</v>
      </c>
      <c r="E491" s="40">
        <v>796.23333333333335</v>
      </c>
      <c r="F491" s="40">
        <v>788.91666666666663</v>
      </c>
      <c r="G491" s="40">
        <v>777.0333333333333</v>
      </c>
      <c r="H491" s="40">
        <v>815.43333333333339</v>
      </c>
      <c r="I491" s="40">
        <v>827.31666666666683</v>
      </c>
      <c r="J491" s="40">
        <v>834.63333333333344</v>
      </c>
      <c r="K491" s="31">
        <v>820</v>
      </c>
      <c r="L491" s="31">
        <v>800.8</v>
      </c>
      <c r="M491" s="31">
        <v>12.96116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1328.2</v>
      </c>
      <c r="D492" s="40">
        <v>1335.8333333333333</v>
      </c>
      <c r="E492" s="40">
        <v>1308.6666666666665</v>
      </c>
      <c r="F492" s="40">
        <v>1289.1333333333332</v>
      </c>
      <c r="G492" s="40">
        <v>1261.9666666666665</v>
      </c>
      <c r="H492" s="40">
        <v>1355.3666666666666</v>
      </c>
      <c r="I492" s="40">
        <v>1382.5333333333331</v>
      </c>
      <c r="J492" s="40">
        <v>1402.0666666666666</v>
      </c>
      <c r="K492" s="31">
        <v>1363</v>
      </c>
      <c r="L492" s="31">
        <v>1316.3</v>
      </c>
      <c r="M492" s="31">
        <v>1.18682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280.64999999999998</v>
      </c>
      <c r="D493" s="40">
        <v>280.83333333333331</v>
      </c>
      <c r="E493" s="40">
        <v>278.81666666666661</v>
      </c>
      <c r="F493" s="40">
        <v>276.98333333333329</v>
      </c>
      <c r="G493" s="40">
        <v>274.96666666666658</v>
      </c>
      <c r="H493" s="40">
        <v>282.66666666666663</v>
      </c>
      <c r="I493" s="40">
        <v>284.68333333333339</v>
      </c>
      <c r="J493" s="40">
        <v>286.51666666666665</v>
      </c>
      <c r="K493" s="31">
        <v>282.85000000000002</v>
      </c>
      <c r="L493" s="31">
        <v>279</v>
      </c>
      <c r="M493" s="31">
        <v>32.055759999999999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452.95</v>
      </c>
      <c r="D494" s="40">
        <v>455.16666666666669</v>
      </c>
      <c r="E494" s="40">
        <v>443.28333333333336</v>
      </c>
      <c r="F494" s="40">
        <v>433.61666666666667</v>
      </c>
      <c r="G494" s="40">
        <v>421.73333333333335</v>
      </c>
      <c r="H494" s="40">
        <v>464.83333333333337</v>
      </c>
      <c r="I494" s="40">
        <v>476.7166666666667</v>
      </c>
      <c r="J494" s="40">
        <v>486.38333333333338</v>
      </c>
      <c r="K494" s="31">
        <v>467.05</v>
      </c>
      <c r="L494" s="31">
        <v>445.5</v>
      </c>
      <c r="M494" s="31">
        <v>3.2843800000000001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1854.4</v>
      </c>
      <c r="D495" s="40">
        <v>1853.9833333333333</v>
      </c>
      <c r="E495" s="40">
        <v>1844.9666666666667</v>
      </c>
      <c r="F495" s="40">
        <v>1835.5333333333333</v>
      </c>
      <c r="G495" s="40">
        <v>1826.5166666666667</v>
      </c>
      <c r="H495" s="40">
        <v>1863.4166666666667</v>
      </c>
      <c r="I495" s="40">
        <v>1872.4333333333336</v>
      </c>
      <c r="J495" s="40">
        <v>1881.8666666666668</v>
      </c>
      <c r="K495" s="31">
        <v>1863</v>
      </c>
      <c r="L495" s="31">
        <v>1844.55</v>
      </c>
      <c r="M495" s="31">
        <v>0.25596999999999998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7.45</v>
      </c>
      <c r="D496" s="40">
        <v>7.5666666666666673</v>
      </c>
      <c r="E496" s="40">
        <v>7.283333333333335</v>
      </c>
      <c r="F496" s="40">
        <v>7.116666666666668</v>
      </c>
      <c r="G496" s="40">
        <v>6.8333333333333357</v>
      </c>
      <c r="H496" s="40">
        <v>7.7333333333333343</v>
      </c>
      <c r="I496" s="40">
        <v>8.0166666666666675</v>
      </c>
      <c r="J496" s="40">
        <v>8.1833333333333336</v>
      </c>
      <c r="K496" s="31">
        <v>7.85</v>
      </c>
      <c r="L496" s="31">
        <v>7.4</v>
      </c>
      <c r="M496" s="31">
        <v>1786.1642999999999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782.1</v>
      </c>
      <c r="D497" s="40">
        <v>783.21666666666658</v>
      </c>
      <c r="E497" s="40">
        <v>777.43333333333317</v>
      </c>
      <c r="F497" s="40">
        <v>772.76666666666654</v>
      </c>
      <c r="G497" s="40">
        <v>766.98333333333312</v>
      </c>
      <c r="H497" s="40">
        <v>787.88333333333321</v>
      </c>
      <c r="I497" s="40">
        <v>793.66666666666674</v>
      </c>
      <c r="J497" s="40">
        <v>798.33333333333326</v>
      </c>
      <c r="K497" s="31">
        <v>789</v>
      </c>
      <c r="L497" s="31">
        <v>778.55</v>
      </c>
      <c r="M497" s="31">
        <v>19.420870000000001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268</v>
      </c>
      <c r="D498" s="40">
        <v>270.33333333333331</v>
      </c>
      <c r="E498" s="40">
        <v>264.66666666666663</v>
      </c>
      <c r="F498" s="40">
        <v>261.33333333333331</v>
      </c>
      <c r="G498" s="40">
        <v>255.66666666666663</v>
      </c>
      <c r="H498" s="40">
        <v>273.66666666666663</v>
      </c>
      <c r="I498" s="40">
        <v>279.33333333333326</v>
      </c>
      <c r="J498" s="40">
        <v>282.66666666666663</v>
      </c>
      <c r="K498" s="31">
        <v>276</v>
      </c>
      <c r="L498" s="31">
        <v>267</v>
      </c>
      <c r="M498" s="31">
        <v>12.595789999999999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92.25</v>
      </c>
      <c r="D499" s="40">
        <v>92.516666666666666</v>
      </c>
      <c r="E499" s="40">
        <v>91.533333333333331</v>
      </c>
      <c r="F499" s="40">
        <v>90.816666666666663</v>
      </c>
      <c r="G499" s="40">
        <v>89.833333333333329</v>
      </c>
      <c r="H499" s="40">
        <v>93.233333333333334</v>
      </c>
      <c r="I499" s="40">
        <v>94.216666666666654</v>
      </c>
      <c r="J499" s="40">
        <v>94.933333333333337</v>
      </c>
      <c r="K499" s="31">
        <v>93.5</v>
      </c>
      <c r="L499" s="31">
        <v>91.8</v>
      </c>
      <c r="M499" s="31">
        <v>10.38937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852.35</v>
      </c>
      <c r="D500" s="40">
        <v>854.5</v>
      </c>
      <c r="E500" s="40">
        <v>840</v>
      </c>
      <c r="F500" s="40">
        <v>827.65</v>
      </c>
      <c r="G500" s="40">
        <v>813.15</v>
      </c>
      <c r="H500" s="40">
        <v>866.85</v>
      </c>
      <c r="I500" s="40">
        <v>881.35</v>
      </c>
      <c r="J500" s="40">
        <v>893.7</v>
      </c>
      <c r="K500" s="31">
        <v>869</v>
      </c>
      <c r="L500" s="31">
        <v>842.15</v>
      </c>
      <c r="M500" s="31">
        <v>0.38677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1463.65</v>
      </c>
      <c r="D501" s="40">
        <v>1467.5666666666666</v>
      </c>
      <c r="E501" s="40">
        <v>1450.1333333333332</v>
      </c>
      <c r="F501" s="40">
        <v>1436.6166666666666</v>
      </c>
      <c r="G501" s="40">
        <v>1419.1833333333332</v>
      </c>
      <c r="H501" s="40">
        <v>1481.0833333333333</v>
      </c>
      <c r="I501" s="40">
        <v>1498.5166666666667</v>
      </c>
      <c r="J501" s="40">
        <v>1512.0333333333333</v>
      </c>
      <c r="K501" s="31">
        <v>1485</v>
      </c>
      <c r="L501" s="31">
        <v>1454.05</v>
      </c>
      <c r="M501" s="31">
        <v>0.39678999999999998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382.3</v>
      </c>
      <c r="D502" s="40">
        <v>383.3</v>
      </c>
      <c r="E502" s="40">
        <v>380.6</v>
      </c>
      <c r="F502" s="40">
        <v>378.90000000000003</v>
      </c>
      <c r="G502" s="40">
        <v>376.20000000000005</v>
      </c>
      <c r="H502" s="40">
        <v>385</v>
      </c>
      <c r="I502" s="40">
        <v>387.69999999999993</v>
      </c>
      <c r="J502" s="40">
        <v>389.4</v>
      </c>
      <c r="K502" s="31">
        <v>386</v>
      </c>
      <c r="L502" s="31">
        <v>381.6</v>
      </c>
      <c r="M502" s="31">
        <v>46.78087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221.9</v>
      </c>
      <c r="D503" s="40">
        <v>223.63333333333333</v>
      </c>
      <c r="E503" s="40">
        <v>217.76666666666665</v>
      </c>
      <c r="F503" s="40">
        <v>213.63333333333333</v>
      </c>
      <c r="G503" s="40">
        <v>207.76666666666665</v>
      </c>
      <c r="H503" s="40">
        <v>227.76666666666665</v>
      </c>
      <c r="I503" s="40">
        <v>233.63333333333333</v>
      </c>
      <c r="J503" s="40">
        <v>237.76666666666665</v>
      </c>
      <c r="K503" s="31">
        <v>229.5</v>
      </c>
      <c r="L503" s="31">
        <v>219.5</v>
      </c>
      <c r="M503" s="31">
        <v>9.9437099999999994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</v>
      </c>
      <c r="D504" s="40">
        <v>16.083333333333332</v>
      </c>
      <c r="E504" s="40">
        <v>15.866666666666664</v>
      </c>
      <c r="F504" s="40">
        <v>15.733333333333331</v>
      </c>
      <c r="G504" s="40">
        <v>15.516666666666662</v>
      </c>
      <c r="H504" s="40">
        <v>16.216666666666665</v>
      </c>
      <c r="I504" s="40">
        <v>16.433333333333334</v>
      </c>
      <c r="J504" s="40">
        <v>16.566666666666666</v>
      </c>
      <c r="K504" s="31">
        <v>16.3</v>
      </c>
      <c r="L504" s="31">
        <v>15.95</v>
      </c>
      <c r="M504" s="31">
        <v>524.82953999999995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12301</v>
      </c>
      <c r="D505" s="40">
        <v>12255.433333333334</v>
      </c>
      <c r="E505" s="40">
        <v>11911.866666666669</v>
      </c>
      <c r="F505" s="40">
        <v>11522.733333333334</v>
      </c>
      <c r="G505" s="40">
        <v>11179.166666666668</v>
      </c>
      <c r="H505" s="40">
        <v>12644.566666666669</v>
      </c>
      <c r="I505" s="40">
        <v>12988.133333333335</v>
      </c>
      <c r="J505" s="31">
        <v>13377.26666666667</v>
      </c>
      <c r="K505" s="31">
        <v>12599</v>
      </c>
      <c r="L505" s="31">
        <v>11866.3</v>
      </c>
      <c r="M505" s="62">
        <v>0.13016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179.45</v>
      </c>
      <c r="D506" s="40">
        <v>181.33333333333334</v>
      </c>
      <c r="E506" s="40">
        <v>176.91666666666669</v>
      </c>
      <c r="F506" s="40">
        <v>174.38333333333335</v>
      </c>
      <c r="G506" s="40">
        <v>169.9666666666667</v>
      </c>
      <c r="H506" s="40">
        <v>183.86666666666667</v>
      </c>
      <c r="I506" s="40">
        <v>188.28333333333336</v>
      </c>
      <c r="J506" s="31">
        <v>190.81666666666666</v>
      </c>
      <c r="K506" s="31">
        <v>185.75</v>
      </c>
      <c r="L506" s="31">
        <v>178.8</v>
      </c>
      <c r="M506" s="62">
        <v>186.4383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400.9</v>
      </c>
      <c r="D507" s="40">
        <v>405.86666666666662</v>
      </c>
      <c r="E507" s="40">
        <v>393.03333333333325</v>
      </c>
      <c r="F507" s="40">
        <v>385.16666666666663</v>
      </c>
      <c r="G507" s="40">
        <v>372.33333333333326</v>
      </c>
      <c r="H507" s="40">
        <v>413.73333333333323</v>
      </c>
      <c r="I507" s="40">
        <v>426.56666666666661</v>
      </c>
      <c r="J507" s="40">
        <v>434.43333333333322</v>
      </c>
      <c r="K507" s="31">
        <v>418.7</v>
      </c>
      <c r="L507" s="31">
        <v>398</v>
      </c>
      <c r="M507" s="31">
        <v>16.977060000000002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74.349999999999994</v>
      </c>
      <c r="D508" s="40">
        <v>74.61666666666666</v>
      </c>
      <c r="E508" s="40">
        <v>73.383333333333326</v>
      </c>
      <c r="F508" s="40">
        <v>72.416666666666671</v>
      </c>
      <c r="G508" s="40">
        <v>71.183333333333337</v>
      </c>
      <c r="H508" s="40">
        <v>75.583333333333314</v>
      </c>
      <c r="I508" s="40">
        <v>76.816666666666634</v>
      </c>
      <c r="J508" s="40">
        <v>77.783333333333303</v>
      </c>
      <c r="K508" s="31">
        <v>75.849999999999994</v>
      </c>
      <c r="L508" s="31">
        <v>73.650000000000006</v>
      </c>
      <c r="M508" s="31">
        <v>404.19763999999998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552.9</v>
      </c>
      <c r="D509" s="40">
        <v>554.48333333333323</v>
      </c>
      <c r="E509" s="40">
        <v>546.31666666666649</v>
      </c>
      <c r="F509" s="40">
        <v>539.73333333333323</v>
      </c>
      <c r="G509" s="40">
        <v>531.56666666666649</v>
      </c>
      <c r="H509" s="40">
        <v>561.06666666666649</v>
      </c>
      <c r="I509" s="40">
        <v>569.23333333333323</v>
      </c>
      <c r="J509" s="31">
        <v>575.81666666666649</v>
      </c>
      <c r="K509" s="31">
        <v>562.65</v>
      </c>
      <c r="L509" s="31">
        <v>547.9</v>
      </c>
      <c r="M509" s="62">
        <v>4.8466500000000003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1492.95</v>
      </c>
      <c r="D510" s="40">
        <v>1499.6666666666667</v>
      </c>
      <c r="E510" s="40">
        <v>1481.3833333333334</v>
      </c>
      <c r="F510" s="40">
        <v>1469.8166666666666</v>
      </c>
      <c r="G510" s="40">
        <v>1451.5333333333333</v>
      </c>
      <c r="H510" s="40">
        <v>1511.2333333333336</v>
      </c>
      <c r="I510" s="40">
        <v>1529.5166666666669</v>
      </c>
      <c r="J510" s="40">
        <v>1541.0833333333337</v>
      </c>
      <c r="K510" s="31">
        <v>1517.95</v>
      </c>
      <c r="L510" s="31">
        <v>1488.1</v>
      </c>
      <c r="M510" s="31">
        <v>0.50143000000000004</v>
      </c>
      <c r="N510" s="1"/>
      <c r="O510" s="1"/>
    </row>
    <row r="511" spans="1:15" ht="12.75" customHeight="1">
      <c r="B511" s="1" t="s">
        <v>588</v>
      </c>
      <c r="C511" s="1">
        <v>1752.3</v>
      </c>
      <c r="D511" s="1">
        <v>1748.1166666666668</v>
      </c>
      <c r="E511" s="1">
        <v>1721.2333333333336</v>
      </c>
      <c r="F511" s="1">
        <v>1690.1666666666667</v>
      </c>
      <c r="G511" s="1">
        <v>1663.2833333333335</v>
      </c>
      <c r="H511" s="1">
        <v>1779.1833333333336</v>
      </c>
      <c r="I511" s="1">
        <v>1806.0666666666668</v>
      </c>
      <c r="J511" s="1">
        <v>1837.1333333333337</v>
      </c>
      <c r="K511" s="1">
        <v>1775</v>
      </c>
      <c r="L511" s="1">
        <v>1717.05</v>
      </c>
      <c r="M511" s="1">
        <v>1.60595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10"/>
      <c r="B5" s="411"/>
      <c r="C5" s="410"/>
      <c r="D5" s="411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12" t="s">
        <v>591</v>
      </c>
      <c r="C7" s="411"/>
      <c r="D7" s="7">
        <f>Main!B10</f>
        <v>45100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45099</v>
      </c>
      <c r="B10" s="32">
        <v>542580</v>
      </c>
      <c r="C10" s="31" t="s">
        <v>1124</v>
      </c>
      <c r="D10" s="31" t="s">
        <v>1125</v>
      </c>
      <c r="E10" s="31" t="s">
        <v>600</v>
      </c>
      <c r="F10" s="97">
        <v>104000</v>
      </c>
      <c r="G10" s="32">
        <v>79.34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45099</v>
      </c>
      <c r="B11" s="32">
        <v>542580</v>
      </c>
      <c r="C11" s="31" t="s">
        <v>1124</v>
      </c>
      <c r="D11" s="31" t="s">
        <v>1126</v>
      </c>
      <c r="E11" s="31" t="s">
        <v>601</v>
      </c>
      <c r="F11" s="97">
        <v>112000</v>
      </c>
      <c r="G11" s="32">
        <v>71.61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45099</v>
      </c>
      <c r="B12" s="32">
        <v>542580</v>
      </c>
      <c r="C12" s="31" t="s">
        <v>1124</v>
      </c>
      <c r="D12" s="31" t="s">
        <v>1127</v>
      </c>
      <c r="E12" s="31" t="s">
        <v>601</v>
      </c>
      <c r="F12" s="97">
        <v>164000</v>
      </c>
      <c r="G12" s="32">
        <v>70.39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45099</v>
      </c>
      <c r="B13" s="32">
        <v>542580</v>
      </c>
      <c r="C13" s="31" t="s">
        <v>1124</v>
      </c>
      <c r="D13" s="31" t="s">
        <v>1128</v>
      </c>
      <c r="E13" s="31" t="s">
        <v>600</v>
      </c>
      <c r="F13" s="97">
        <v>108000</v>
      </c>
      <c r="G13" s="32">
        <v>71.5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45099</v>
      </c>
      <c r="B14" s="32">
        <v>542580</v>
      </c>
      <c r="C14" s="31" t="s">
        <v>1124</v>
      </c>
      <c r="D14" s="31" t="s">
        <v>1129</v>
      </c>
      <c r="E14" s="31" t="s">
        <v>601</v>
      </c>
      <c r="F14" s="97">
        <v>100000</v>
      </c>
      <c r="G14" s="32">
        <v>78.209999999999994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45099</v>
      </c>
      <c r="B15" s="32">
        <v>542580</v>
      </c>
      <c r="C15" s="31" t="s">
        <v>1124</v>
      </c>
      <c r="D15" s="31" t="s">
        <v>1129</v>
      </c>
      <c r="E15" s="31" t="s">
        <v>600</v>
      </c>
      <c r="F15" s="97">
        <v>100000</v>
      </c>
      <c r="G15" s="32">
        <v>70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45099</v>
      </c>
      <c r="B16" s="32">
        <v>543831</v>
      </c>
      <c r="C16" s="31" t="s">
        <v>1130</v>
      </c>
      <c r="D16" s="31" t="s">
        <v>1131</v>
      </c>
      <c r="E16" s="31" t="s">
        <v>601</v>
      </c>
      <c r="F16" s="97">
        <v>118000</v>
      </c>
      <c r="G16" s="32">
        <v>200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45099</v>
      </c>
      <c r="B17" s="32">
        <v>543831</v>
      </c>
      <c r="C17" s="31" t="s">
        <v>1130</v>
      </c>
      <c r="D17" s="31" t="s">
        <v>1132</v>
      </c>
      <c r="E17" s="31" t="s">
        <v>600</v>
      </c>
      <c r="F17" s="97">
        <v>461000</v>
      </c>
      <c r="G17" s="32">
        <v>200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45099</v>
      </c>
      <c r="B18" s="32">
        <v>542678</v>
      </c>
      <c r="C18" s="31" t="s">
        <v>1083</v>
      </c>
      <c r="D18" s="31" t="s">
        <v>1084</v>
      </c>
      <c r="E18" s="31" t="s">
        <v>601</v>
      </c>
      <c r="F18" s="97">
        <v>160000</v>
      </c>
      <c r="G18" s="32">
        <v>29.44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45099</v>
      </c>
      <c r="B19" s="32">
        <v>542678</v>
      </c>
      <c r="C19" s="31" t="s">
        <v>1083</v>
      </c>
      <c r="D19" s="31" t="s">
        <v>1084</v>
      </c>
      <c r="E19" s="31" t="s">
        <v>600</v>
      </c>
      <c r="F19" s="97">
        <v>42000</v>
      </c>
      <c r="G19" s="32">
        <v>29.41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45099</v>
      </c>
      <c r="B20" s="32">
        <v>539559</v>
      </c>
      <c r="C20" s="31" t="s">
        <v>1085</v>
      </c>
      <c r="D20" s="31" t="s">
        <v>1086</v>
      </c>
      <c r="E20" s="31" t="s">
        <v>601</v>
      </c>
      <c r="F20" s="97">
        <v>179922</v>
      </c>
      <c r="G20" s="32">
        <v>8.8000000000000007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45099</v>
      </c>
      <c r="B21" s="32">
        <v>543529</v>
      </c>
      <c r="C21" s="31" t="s">
        <v>276</v>
      </c>
      <c r="D21" s="31" t="s">
        <v>1133</v>
      </c>
      <c r="E21" s="31" t="s">
        <v>601</v>
      </c>
      <c r="F21" s="97">
        <v>18404607</v>
      </c>
      <c r="G21" s="32">
        <v>385.5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45099</v>
      </c>
      <c r="B22" s="32">
        <v>543529</v>
      </c>
      <c r="C22" s="31" t="s">
        <v>276</v>
      </c>
      <c r="D22" s="31" t="s">
        <v>1134</v>
      </c>
      <c r="E22" s="31" t="s">
        <v>600</v>
      </c>
      <c r="F22" s="97">
        <v>4066805</v>
      </c>
      <c r="G22" s="32">
        <v>385.5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45099</v>
      </c>
      <c r="B23" s="32">
        <v>516110</v>
      </c>
      <c r="C23" s="31" t="s">
        <v>1135</v>
      </c>
      <c r="D23" s="31" t="s">
        <v>1136</v>
      </c>
      <c r="E23" s="31" t="s">
        <v>601</v>
      </c>
      <c r="F23" s="97">
        <v>1874115</v>
      </c>
      <c r="G23" s="32">
        <v>7.66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45099</v>
      </c>
      <c r="B24" s="32">
        <v>543521</v>
      </c>
      <c r="C24" s="31" t="s">
        <v>1137</v>
      </c>
      <c r="D24" s="31" t="s">
        <v>1138</v>
      </c>
      <c r="E24" s="31" t="s">
        <v>601</v>
      </c>
      <c r="F24" s="97">
        <v>170000</v>
      </c>
      <c r="G24" s="32">
        <v>3.74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45099</v>
      </c>
      <c r="B25" s="32">
        <v>543521</v>
      </c>
      <c r="C25" s="31" t="s">
        <v>1137</v>
      </c>
      <c r="D25" s="31" t="s">
        <v>1139</v>
      </c>
      <c r="E25" s="31" t="s">
        <v>600</v>
      </c>
      <c r="F25" s="97">
        <v>110000</v>
      </c>
      <c r="G25" s="32">
        <v>3.79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45099</v>
      </c>
      <c r="B26" s="32">
        <v>543521</v>
      </c>
      <c r="C26" s="31" t="s">
        <v>1137</v>
      </c>
      <c r="D26" s="31" t="s">
        <v>1139</v>
      </c>
      <c r="E26" s="31" t="s">
        <v>601</v>
      </c>
      <c r="F26" s="97">
        <v>20000</v>
      </c>
      <c r="G26" s="32">
        <v>5.19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45099</v>
      </c>
      <c r="B27" s="32">
        <v>504697</v>
      </c>
      <c r="C27" s="31" t="s">
        <v>1140</v>
      </c>
      <c r="D27" s="31" t="s">
        <v>1141</v>
      </c>
      <c r="E27" s="31" t="s">
        <v>601</v>
      </c>
      <c r="F27" s="97">
        <v>81329</v>
      </c>
      <c r="G27" s="32">
        <v>2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45099</v>
      </c>
      <c r="B28" s="32">
        <v>504697</v>
      </c>
      <c r="C28" s="31" t="s">
        <v>1140</v>
      </c>
      <c r="D28" s="31" t="s">
        <v>1142</v>
      </c>
      <c r="E28" s="31" t="s">
        <v>600</v>
      </c>
      <c r="F28" s="97">
        <v>76427</v>
      </c>
      <c r="G28" s="32">
        <v>2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45099</v>
      </c>
      <c r="B29" s="32">
        <v>526967</v>
      </c>
      <c r="C29" s="31" t="s">
        <v>1087</v>
      </c>
      <c r="D29" s="31" t="s">
        <v>1088</v>
      </c>
      <c r="E29" s="31" t="s">
        <v>601</v>
      </c>
      <c r="F29" s="97">
        <v>62427</v>
      </c>
      <c r="G29" s="32">
        <v>10.81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45099</v>
      </c>
      <c r="B30" s="32">
        <v>542924</v>
      </c>
      <c r="C30" s="31" t="s">
        <v>1060</v>
      </c>
      <c r="D30" s="31" t="s">
        <v>1143</v>
      </c>
      <c r="E30" s="31" t="s">
        <v>601</v>
      </c>
      <c r="F30" s="97">
        <v>77000</v>
      </c>
      <c r="G30" s="32">
        <v>4.7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45099</v>
      </c>
      <c r="B31" s="32">
        <v>542924</v>
      </c>
      <c r="C31" s="31" t="s">
        <v>1060</v>
      </c>
      <c r="D31" s="31" t="s">
        <v>1144</v>
      </c>
      <c r="E31" s="31" t="s">
        <v>601</v>
      </c>
      <c r="F31" s="97">
        <v>87500</v>
      </c>
      <c r="G31" s="32">
        <v>4.72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45099</v>
      </c>
      <c r="B32" s="32">
        <v>542924</v>
      </c>
      <c r="C32" s="31" t="s">
        <v>1060</v>
      </c>
      <c r="D32" s="31" t="s">
        <v>1145</v>
      </c>
      <c r="E32" s="31" t="s">
        <v>600</v>
      </c>
      <c r="F32" s="97">
        <v>70000</v>
      </c>
      <c r="G32" s="32">
        <v>4.7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45099</v>
      </c>
      <c r="B33" s="32">
        <v>542924</v>
      </c>
      <c r="C33" s="31" t="s">
        <v>1060</v>
      </c>
      <c r="D33" s="31" t="s">
        <v>1145</v>
      </c>
      <c r="E33" s="31" t="s">
        <v>601</v>
      </c>
      <c r="F33" s="97">
        <v>98000</v>
      </c>
      <c r="G33" s="32">
        <v>4.3499999999999996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45099</v>
      </c>
      <c r="B34" s="32">
        <v>542924</v>
      </c>
      <c r="C34" s="31" t="s">
        <v>1060</v>
      </c>
      <c r="D34" s="31" t="s">
        <v>1061</v>
      </c>
      <c r="E34" s="31" t="s">
        <v>600</v>
      </c>
      <c r="F34" s="97">
        <v>266000</v>
      </c>
      <c r="G34" s="32">
        <v>4.49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45099</v>
      </c>
      <c r="B35" s="32">
        <v>542924</v>
      </c>
      <c r="C35" s="31" t="s">
        <v>1060</v>
      </c>
      <c r="D35" s="31" t="s">
        <v>1061</v>
      </c>
      <c r="E35" s="31" t="s">
        <v>601</v>
      </c>
      <c r="F35" s="97">
        <v>108500</v>
      </c>
      <c r="G35" s="32">
        <v>4.55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45099</v>
      </c>
      <c r="B36" s="32">
        <v>538539</v>
      </c>
      <c r="C36" s="31" t="s">
        <v>1146</v>
      </c>
      <c r="D36" s="31" t="s">
        <v>1147</v>
      </c>
      <c r="E36" s="31" t="s">
        <v>600</v>
      </c>
      <c r="F36" s="97">
        <v>109142</v>
      </c>
      <c r="G36" s="32">
        <v>12.92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45099</v>
      </c>
      <c r="B37" s="32">
        <v>538539</v>
      </c>
      <c r="C37" s="31" t="s">
        <v>1146</v>
      </c>
      <c r="D37" s="31" t="s">
        <v>602</v>
      </c>
      <c r="E37" s="31" t="s">
        <v>600</v>
      </c>
      <c r="F37" s="97">
        <v>100000</v>
      </c>
      <c r="G37" s="32">
        <v>12.92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45099</v>
      </c>
      <c r="B38" s="32">
        <v>538539</v>
      </c>
      <c r="C38" s="31" t="s">
        <v>1146</v>
      </c>
      <c r="D38" s="31" t="s">
        <v>1148</v>
      </c>
      <c r="E38" s="31" t="s">
        <v>601</v>
      </c>
      <c r="F38" s="97">
        <v>205000</v>
      </c>
      <c r="G38" s="32">
        <v>12.92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45099</v>
      </c>
      <c r="B39" s="32">
        <v>540360</v>
      </c>
      <c r="C39" s="31" t="s">
        <v>1149</v>
      </c>
      <c r="D39" s="31" t="s">
        <v>1150</v>
      </c>
      <c r="E39" s="31" t="s">
        <v>600</v>
      </c>
      <c r="F39" s="97">
        <v>347992</v>
      </c>
      <c r="G39" s="32">
        <v>6.75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45099</v>
      </c>
      <c r="B40" s="32">
        <v>540360</v>
      </c>
      <c r="C40" s="31" t="s">
        <v>1149</v>
      </c>
      <c r="D40" s="31" t="s">
        <v>1150</v>
      </c>
      <c r="E40" s="31" t="s">
        <v>601</v>
      </c>
      <c r="F40" s="97">
        <v>206295</v>
      </c>
      <c r="G40" s="32">
        <v>6.94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45099</v>
      </c>
      <c r="B41" s="32">
        <v>540360</v>
      </c>
      <c r="C41" s="31" t="s">
        <v>1149</v>
      </c>
      <c r="D41" s="31" t="s">
        <v>1151</v>
      </c>
      <c r="E41" s="31" t="s">
        <v>601</v>
      </c>
      <c r="F41" s="97">
        <v>374592</v>
      </c>
      <c r="G41" s="32">
        <v>6.88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45099</v>
      </c>
      <c r="B42" s="32">
        <v>530525</v>
      </c>
      <c r="C42" s="31" t="s">
        <v>603</v>
      </c>
      <c r="D42" s="31" t="s">
        <v>1152</v>
      </c>
      <c r="E42" s="31" t="s">
        <v>601</v>
      </c>
      <c r="F42" s="97">
        <v>72000</v>
      </c>
      <c r="G42" s="32">
        <v>17.55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45099</v>
      </c>
      <c r="B43" s="32">
        <v>530549</v>
      </c>
      <c r="C43" s="31" t="s">
        <v>529</v>
      </c>
      <c r="D43" s="31" t="s">
        <v>1153</v>
      </c>
      <c r="E43" s="31" t="s">
        <v>601</v>
      </c>
      <c r="F43" s="97">
        <v>490000</v>
      </c>
      <c r="G43" s="32">
        <v>251.9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45099</v>
      </c>
      <c r="B44" s="32">
        <v>530549</v>
      </c>
      <c r="C44" s="31" t="s">
        <v>529</v>
      </c>
      <c r="D44" s="31" t="s">
        <v>1154</v>
      </c>
      <c r="E44" s="31" t="s">
        <v>600</v>
      </c>
      <c r="F44" s="97">
        <v>490000</v>
      </c>
      <c r="G44" s="32">
        <v>251.9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45099</v>
      </c>
      <c r="B45" s="32">
        <v>539584</v>
      </c>
      <c r="C45" s="31" t="s">
        <v>1155</v>
      </c>
      <c r="D45" s="31" t="s">
        <v>1156</v>
      </c>
      <c r="E45" s="31" t="s">
        <v>600</v>
      </c>
      <c r="F45" s="97">
        <v>400000</v>
      </c>
      <c r="G45" s="32">
        <v>0.97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45099</v>
      </c>
      <c r="B46" s="32">
        <v>538923</v>
      </c>
      <c r="C46" s="31" t="s">
        <v>1089</v>
      </c>
      <c r="D46" s="31" t="s">
        <v>1157</v>
      </c>
      <c r="E46" s="31" t="s">
        <v>601</v>
      </c>
      <c r="F46" s="97">
        <v>38000</v>
      </c>
      <c r="G46" s="32">
        <v>51.32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45099</v>
      </c>
      <c r="B47" s="32">
        <v>538923</v>
      </c>
      <c r="C47" s="31" t="s">
        <v>1089</v>
      </c>
      <c r="D47" s="31" t="s">
        <v>1090</v>
      </c>
      <c r="E47" s="31" t="s">
        <v>600</v>
      </c>
      <c r="F47" s="97">
        <v>50000</v>
      </c>
      <c r="G47" s="32">
        <v>51.43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45099</v>
      </c>
      <c r="B48" s="32">
        <v>543924</v>
      </c>
      <c r="C48" s="31" t="s">
        <v>1038</v>
      </c>
      <c r="D48" s="31" t="s">
        <v>1158</v>
      </c>
      <c r="E48" s="31" t="s">
        <v>601</v>
      </c>
      <c r="F48" s="97">
        <v>12000</v>
      </c>
      <c r="G48" s="32">
        <v>46.17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45099</v>
      </c>
      <c r="B49" s="32">
        <v>543924</v>
      </c>
      <c r="C49" s="31" t="s">
        <v>1038</v>
      </c>
      <c r="D49" s="31" t="s">
        <v>1159</v>
      </c>
      <c r="E49" s="31" t="s">
        <v>600</v>
      </c>
      <c r="F49" s="97">
        <v>16000</v>
      </c>
      <c r="G49" s="32">
        <v>46.17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45099</v>
      </c>
      <c r="B50" s="32">
        <v>539026</v>
      </c>
      <c r="C50" s="31" t="s">
        <v>1160</v>
      </c>
      <c r="D50" s="31" t="s">
        <v>1161</v>
      </c>
      <c r="E50" s="31" t="s">
        <v>600</v>
      </c>
      <c r="F50" s="97">
        <v>60000</v>
      </c>
      <c r="G50" s="32">
        <v>7.17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45099</v>
      </c>
      <c r="B51" s="32">
        <v>539026</v>
      </c>
      <c r="C51" s="31" t="s">
        <v>1160</v>
      </c>
      <c r="D51" s="31" t="s">
        <v>1162</v>
      </c>
      <c r="E51" s="31" t="s">
        <v>601</v>
      </c>
      <c r="F51" s="97">
        <v>40000</v>
      </c>
      <c r="G51" s="32">
        <v>7.17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45099</v>
      </c>
      <c r="B52" s="32">
        <v>539026</v>
      </c>
      <c r="C52" s="31" t="s">
        <v>1160</v>
      </c>
      <c r="D52" s="31" t="s">
        <v>1163</v>
      </c>
      <c r="E52" s="31" t="s">
        <v>601</v>
      </c>
      <c r="F52" s="97">
        <v>20000</v>
      </c>
      <c r="G52" s="32">
        <v>7.17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45099</v>
      </c>
      <c r="B53" s="32">
        <v>531509</v>
      </c>
      <c r="C53" s="31" t="s">
        <v>1164</v>
      </c>
      <c r="D53" s="31" t="s">
        <v>1165</v>
      </c>
      <c r="E53" s="31" t="s">
        <v>600</v>
      </c>
      <c r="F53" s="97">
        <v>36475</v>
      </c>
      <c r="G53" s="32">
        <v>15.83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45099</v>
      </c>
      <c r="B54" s="32">
        <v>531509</v>
      </c>
      <c r="C54" s="31" t="s">
        <v>1164</v>
      </c>
      <c r="D54" s="31" t="s">
        <v>1166</v>
      </c>
      <c r="E54" s="31" t="s">
        <v>601</v>
      </c>
      <c r="F54" s="97">
        <v>35700</v>
      </c>
      <c r="G54" s="32">
        <v>15.83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45099</v>
      </c>
      <c r="B55" s="32">
        <v>543799</v>
      </c>
      <c r="C55" s="31" t="s">
        <v>1167</v>
      </c>
      <c r="D55" s="31" t="s">
        <v>1168</v>
      </c>
      <c r="E55" s="31" t="s">
        <v>601</v>
      </c>
      <c r="F55" s="97">
        <v>36000</v>
      </c>
      <c r="G55" s="32">
        <v>48.53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45099</v>
      </c>
      <c r="B56" s="32">
        <v>543799</v>
      </c>
      <c r="C56" s="31" t="s">
        <v>1167</v>
      </c>
      <c r="D56" s="31" t="s">
        <v>1169</v>
      </c>
      <c r="E56" s="31" t="s">
        <v>601</v>
      </c>
      <c r="F56" s="97">
        <v>42000</v>
      </c>
      <c r="G56" s="32">
        <v>48.36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45099</v>
      </c>
      <c r="B57" s="32">
        <v>543799</v>
      </c>
      <c r="C57" s="31" t="s">
        <v>1167</v>
      </c>
      <c r="D57" s="31" t="s">
        <v>1168</v>
      </c>
      <c r="E57" s="31" t="s">
        <v>600</v>
      </c>
      <c r="F57" s="97">
        <v>36000</v>
      </c>
      <c r="G57" s="32">
        <v>49.52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45099</v>
      </c>
      <c r="B58" s="32">
        <v>543799</v>
      </c>
      <c r="C58" s="31" t="s">
        <v>1167</v>
      </c>
      <c r="D58" s="31" t="s">
        <v>1169</v>
      </c>
      <c r="E58" s="31" t="s">
        <v>600</v>
      </c>
      <c r="F58" s="97">
        <v>42000</v>
      </c>
      <c r="G58" s="32">
        <v>48.36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45099</v>
      </c>
      <c r="B59" s="32">
        <v>543799</v>
      </c>
      <c r="C59" s="31" t="s">
        <v>1167</v>
      </c>
      <c r="D59" s="31" t="s">
        <v>1084</v>
      </c>
      <c r="E59" s="31" t="s">
        <v>601</v>
      </c>
      <c r="F59" s="97">
        <v>81000</v>
      </c>
      <c r="G59" s="32">
        <v>48.36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45099</v>
      </c>
      <c r="B60" s="32">
        <v>543799</v>
      </c>
      <c r="C60" s="31" t="s">
        <v>1167</v>
      </c>
      <c r="D60" s="31" t="s">
        <v>602</v>
      </c>
      <c r="E60" s="31" t="s">
        <v>600</v>
      </c>
      <c r="F60" s="97">
        <v>39000</v>
      </c>
      <c r="G60" s="32">
        <v>48.36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45099</v>
      </c>
      <c r="B61" s="32">
        <v>543799</v>
      </c>
      <c r="C61" s="31" t="s">
        <v>1167</v>
      </c>
      <c r="D61" s="31" t="s">
        <v>1084</v>
      </c>
      <c r="E61" s="31" t="s">
        <v>600</v>
      </c>
      <c r="F61" s="97">
        <v>81000</v>
      </c>
      <c r="G61" s="32">
        <v>48.46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45099</v>
      </c>
      <c r="B62" s="32">
        <v>539406</v>
      </c>
      <c r="C62" s="31" t="s">
        <v>1170</v>
      </c>
      <c r="D62" s="31" t="s">
        <v>1171</v>
      </c>
      <c r="E62" s="31" t="s">
        <v>601</v>
      </c>
      <c r="F62" s="97">
        <v>50000</v>
      </c>
      <c r="G62" s="32">
        <v>47.56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45099</v>
      </c>
      <c r="B63" s="32">
        <v>539406</v>
      </c>
      <c r="C63" s="31" t="s">
        <v>1170</v>
      </c>
      <c r="D63" s="31" t="s">
        <v>1172</v>
      </c>
      <c r="E63" s="31" t="s">
        <v>600</v>
      </c>
      <c r="F63" s="97">
        <v>49407</v>
      </c>
      <c r="G63" s="32">
        <v>47.56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45099</v>
      </c>
      <c r="B64" s="32">
        <v>542765</v>
      </c>
      <c r="C64" s="31" t="s">
        <v>1091</v>
      </c>
      <c r="D64" s="31" t="s">
        <v>1092</v>
      </c>
      <c r="E64" s="31" t="s">
        <v>601</v>
      </c>
      <c r="F64" s="97">
        <v>1000</v>
      </c>
      <c r="G64" s="32">
        <v>173.8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45099</v>
      </c>
      <c r="B65" s="32">
        <v>542765</v>
      </c>
      <c r="C65" s="31" t="s">
        <v>1091</v>
      </c>
      <c r="D65" s="31" t="s">
        <v>1092</v>
      </c>
      <c r="E65" s="31" t="s">
        <v>600</v>
      </c>
      <c r="F65" s="97">
        <v>2000</v>
      </c>
      <c r="G65" s="32">
        <v>167.08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45099</v>
      </c>
      <c r="B66" s="32" t="s">
        <v>1173</v>
      </c>
      <c r="C66" s="31" t="s">
        <v>1174</v>
      </c>
      <c r="D66" s="31" t="s">
        <v>605</v>
      </c>
      <c r="E66" s="31" t="s">
        <v>600</v>
      </c>
      <c r="F66" s="97">
        <v>354369</v>
      </c>
      <c r="G66" s="32">
        <v>103.62</v>
      </c>
      <c r="H66" s="32" t="s">
        <v>604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45099</v>
      </c>
      <c r="B67" s="32" t="s">
        <v>1175</v>
      </c>
      <c r="C67" s="31" t="s">
        <v>1176</v>
      </c>
      <c r="D67" s="31" t="s">
        <v>1177</v>
      </c>
      <c r="E67" s="31" t="s">
        <v>600</v>
      </c>
      <c r="F67" s="97">
        <v>403695</v>
      </c>
      <c r="G67" s="32">
        <v>301.82</v>
      </c>
      <c r="H67" s="32" t="s">
        <v>604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45099</v>
      </c>
      <c r="B68" s="32" t="s">
        <v>1178</v>
      </c>
      <c r="C68" s="31" t="s">
        <v>1179</v>
      </c>
      <c r="D68" s="31" t="s">
        <v>1180</v>
      </c>
      <c r="E68" s="31" t="s">
        <v>600</v>
      </c>
      <c r="F68" s="97">
        <v>250000</v>
      </c>
      <c r="G68" s="32">
        <v>277.64999999999998</v>
      </c>
      <c r="H68" s="32" t="s">
        <v>604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45099</v>
      </c>
      <c r="B69" s="32" t="s">
        <v>1178</v>
      </c>
      <c r="C69" s="31" t="s">
        <v>1179</v>
      </c>
      <c r="D69" s="31" t="s">
        <v>605</v>
      </c>
      <c r="E69" s="31" t="s">
        <v>600</v>
      </c>
      <c r="F69" s="97">
        <v>181174</v>
      </c>
      <c r="G69" s="32">
        <v>278.02</v>
      </c>
      <c r="H69" s="32" t="s">
        <v>604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45099</v>
      </c>
      <c r="B70" s="32" t="s">
        <v>1102</v>
      </c>
      <c r="C70" s="31" t="s">
        <v>1103</v>
      </c>
      <c r="D70" s="31" t="s">
        <v>1093</v>
      </c>
      <c r="E70" s="31" t="s">
        <v>600</v>
      </c>
      <c r="F70" s="97">
        <v>175500</v>
      </c>
      <c r="G70" s="32">
        <v>116.05</v>
      </c>
      <c r="H70" s="32" t="s">
        <v>604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45099</v>
      </c>
      <c r="B71" s="32" t="s">
        <v>1181</v>
      </c>
      <c r="C71" s="31" t="s">
        <v>1182</v>
      </c>
      <c r="D71" s="31" t="s">
        <v>1183</v>
      </c>
      <c r="E71" s="31" t="s">
        <v>600</v>
      </c>
      <c r="F71" s="97">
        <v>126260</v>
      </c>
      <c r="G71" s="32">
        <v>3960</v>
      </c>
      <c r="H71" s="32" t="s">
        <v>604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45099</v>
      </c>
      <c r="B72" s="32" t="s">
        <v>1181</v>
      </c>
      <c r="C72" s="31" t="s">
        <v>1182</v>
      </c>
      <c r="D72" s="31" t="s">
        <v>1184</v>
      </c>
      <c r="E72" s="31" t="s">
        <v>600</v>
      </c>
      <c r="F72" s="97">
        <v>505050</v>
      </c>
      <c r="G72" s="32">
        <v>3960</v>
      </c>
      <c r="H72" s="32" t="s">
        <v>604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45099</v>
      </c>
      <c r="B73" s="32" t="s">
        <v>1185</v>
      </c>
      <c r="C73" s="31" t="s">
        <v>1062</v>
      </c>
      <c r="D73" s="31" t="s">
        <v>1186</v>
      </c>
      <c r="E73" s="31" t="s">
        <v>600</v>
      </c>
      <c r="F73" s="97">
        <v>822000</v>
      </c>
      <c r="G73" s="32">
        <v>16.079999999999998</v>
      </c>
      <c r="H73" s="32" t="s">
        <v>604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45099</v>
      </c>
      <c r="B74" s="32" t="s">
        <v>1185</v>
      </c>
      <c r="C74" s="31" t="s">
        <v>1062</v>
      </c>
      <c r="D74" s="31" t="s">
        <v>1187</v>
      </c>
      <c r="E74" s="31" t="s">
        <v>600</v>
      </c>
      <c r="F74" s="97">
        <v>778741</v>
      </c>
      <c r="G74" s="32">
        <v>16.07</v>
      </c>
      <c r="H74" s="32" t="s">
        <v>604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45099</v>
      </c>
      <c r="B75" s="32" t="s">
        <v>1185</v>
      </c>
      <c r="C75" s="31" t="s">
        <v>1062</v>
      </c>
      <c r="D75" s="31" t="s">
        <v>1188</v>
      </c>
      <c r="E75" s="31" t="s">
        <v>600</v>
      </c>
      <c r="F75" s="97">
        <v>900000</v>
      </c>
      <c r="G75" s="32">
        <v>16.09</v>
      </c>
      <c r="H75" s="32" t="s">
        <v>604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45099</v>
      </c>
      <c r="B76" s="32" t="s">
        <v>1185</v>
      </c>
      <c r="C76" s="31" t="s">
        <v>1062</v>
      </c>
      <c r="D76" s="31" t="s">
        <v>1189</v>
      </c>
      <c r="E76" s="31" t="s">
        <v>600</v>
      </c>
      <c r="F76" s="97">
        <v>460500</v>
      </c>
      <c r="G76" s="32">
        <v>16.079999999999998</v>
      </c>
      <c r="H76" s="32" t="s">
        <v>604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45099</v>
      </c>
      <c r="B77" s="32" t="s">
        <v>1185</v>
      </c>
      <c r="C77" s="31" t="s">
        <v>1062</v>
      </c>
      <c r="D77" s="31" t="s">
        <v>1190</v>
      </c>
      <c r="E77" s="31" t="s">
        <v>600</v>
      </c>
      <c r="F77" s="97">
        <v>820000</v>
      </c>
      <c r="G77" s="32">
        <v>16.12</v>
      </c>
      <c r="H77" s="32" t="s">
        <v>604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45099</v>
      </c>
      <c r="B78" s="32" t="s">
        <v>1185</v>
      </c>
      <c r="C78" s="31" t="s">
        <v>1062</v>
      </c>
      <c r="D78" s="31" t="s">
        <v>1191</v>
      </c>
      <c r="E78" s="31" t="s">
        <v>600</v>
      </c>
      <c r="F78" s="97">
        <v>510000</v>
      </c>
      <c r="G78" s="32">
        <v>16.16</v>
      </c>
      <c r="H78" s="32" t="s">
        <v>604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45099</v>
      </c>
      <c r="B79" s="32" t="s">
        <v>1185</v>
      </c>
      <c r="C79" s="31" t="s">
        <v>1062</v>
      </c>
      <c r="D79" s="31" t="s">
        <v>1192</v>
      </c>
      <c r="E79" s="31" t="s">
        <v>600</v>
      </c>
      <c r="F79" s="97">
        <v>500000</v>
      </c>
      <c r="G79" s="32">
        <v>16.149999999999999</v>
      </c>
      <c r="H79" s="32" t="s">
        <v>604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45099</v>
      </c>
      <c r="B80" s="32" t="s">
        <v>1185</v>
      </c>
      <c r="C80" s="31" t="s">
        <v>1062</v>
      </c>
      <c r="D80" s="31" t="s">
        <v>1193</v>
      </c>
      <c r="E80" s="31" t="s">
        <v>600</v>
      </c>
      <c r="F80" s="97">
        <v>678741</v>
      </c>
      <c r="G80" s="32">
        <v>16.07</v>
      </c>
      <c r="H80" s="32" t="s">
        <v>604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45099</v>
      </c>
      <c r="B81" s="32" t="s">
        <v>1185</v>
      </c>
      <c r="C81" s="31" t="s">
        <v>1062</v>
      </c>
      <c r="D81" s="31" t="s">
        <v>1194</v>
      </c>
      <c r="E81" s="31" t="s">
        <v>600</v>
      </c>
      <c r="F81" s="97">
        <v>492552</v>
      </c>
      <c r="G81" s="32">
        <v>16.149999999999999</v>
      </c>
      <c r="H81" s="32" t="s">
        <v>604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45099</v>
      </c>
      <c r="B82" s="32" t="s">
        <v>1185</v>
      </c>
      <c r="C82" s="31" t="s">
        <v>1062</v>
      </c>
      <c r="D82" s="31" t="s">
        <v>606</v>
      </c>
      <c r="E82" s="31" t="s">
        <v>600</v>
      </c>
      <c r="F82" s="97">
        <v>992662</v>
      </c>
      <c r="G82" s="32">
        <v>16.059999999999999</v>
      </c>
      <c r="H82" s="32" t="s">
        <v>604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45099</v>
      </c>
      <c r="B83" s="32" t="s">
        <v>1185</v>
      </c>
      <c r="C83" s="31" t="s">
        <v>1062</v>
      </c>
      <c r="D83" s="31" t="s">
        <v>1195</v>
      </c>
      <c r="E83" s="31" t="s">
        <v>600</v>
      </c>
      <c r="F83" s="97">
        <v>575000</v>
      </c>
      <c r="G83" s="32">
        <v>16.149999999999999</v>
      </c>
      <c r="H83" s="32" t="s">
        <v>604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45099</v>
      </c>
      <c r="B84" s="32" t="s">
        <v>1185</v>
      </c>
      <c r="C84" s="31" t="s">
        <v>1062</v>
      </c>
      <c r="D84" s="31" t="s">
        <v>1196</v>
      </c>
      <c r="E84" s="31" t="s">
        <v>600</v>
      </c>
      <c r="F84" s="97">
        <v>500000</v>
      </c>
      <c r="G84" s="32">
        <v>16.149999999999999</v>
      </c>
      <c r="H84" s="32" t="s">
        <v>604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45099</v>
      </c>
      <c r="B85" s="32" t="s">
        <v>1185</v>
      </c>
      <c r="C85" s="31" t="s">
        <v>1062</v>
      </c>
      <c r="D85" s="31" t="s">
        <v>1197</v>
      </c>
      <c r="E85" s="31" t="s">
        <v>600</v>
      </c>
      <c r="F85" s="97">
        <v>632528</v>
      </c>
      <c r="G85" s="32">
        <v>16.04</v>
      </c>
      <c r="H85" s="32" t="s">
        <v>604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45099</v>
      </c>
      <c r="B86" s="32" t="s">
        <v>1185</v>
      </c>
      <c r="C86" s="31" t="s">
        <v>1062</v>
      </c>
      <c r="D86" s="31" t="s">
        <v>1198</v>
      </c>
      <c r="E86" s="31" t="s">
        <v>600</v>
      </c>
      <c r="F86" s="97">
        <v>510000</v>
      </c>
      <c r="G86" s="32">
        <v>16.100000000000001</v>
      </c>
      <c r="H86" s="32" t="s">
        <v>604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45099</v>
      </c>
      <c r="B87" s="32" t="s">
        <v>1185</v>
      </c>
      <c r="C87" s="31" t="s">
        <v>1062</v>
      </c>
      <c r="D87" s="31" t="s">
        <v>1199</v>
      </c>
      <c r="E87" s="31" t="s">
        <v>600</v>
      </c>
      <c r="F87" s="97">
        <v>775000</v>
      </c>
      <c r="G87" s="32">
        <v>16.059999999999999</v>
      </c>
      <c r="H87" s="32" t="s">
        <v>604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45099</v>
      </c>
      <c r="B88" s="32" t="s">
        <v>1185</v>
      </c>
      <c r="C88" s="31" t="s">
        <v>1062</v>
      </c>
      <c r="D88" s="31" t="s">
        <v>1200</v>
      </c>
      <c r="E88" s="31" t="s">
        <v>600</v>
      </c>
      <c r="F88" s="97">
        <v>502500</v>
      </c>
      <c r="G88" s="32">
        <v>16</v>
      </c>
      <c r="H88" s="32" t="s">
        <v>604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45099</v>
      </c>
      <c r="B89" s="32" t="s">
        <v>1185</v>
      </c>
      <c r="C89" s="31" t="s">
        <v>1062</v>
      </c>
      <c r="D89" s="31" t="s">
        <v>1201</v>
      </c>
      <c r="E89" s="31" t="s">
        <v>600</v>
      </c>
      <c r="F89" s="97">
        <v>510000</v>
      </c>
      <c r="G89" s="32">
        <v>15.98</v>
      </c>
      <c r="H89" s="32" t="s">
        <v>604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45099</v>
      </c>
      <c r="B90" s="32" t="s">
        <v>1185</v>
      </c>
      <c r="C90" s="31" t="s">
        <v>1062</v>
      </c>
      <c r="D90" s="31" t="s">
        <v>1101</v>
      </c>
      <c r="E90" s="31" t="s">
        <v>600</v>
      </c>
      <c r="F90" s="97">
        <v>4773200</v>
      </c>
      <c r="G90" s="32">
        <v>16</v>
      </c>
      <c r="H90" s="32" t="s">
        <v>604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45099</v>
      </c>
      <c r="B91" s="32" t="s">
        <v>1185</v>
      </c>
      <c r="C91" s="31" t="s">
        <v>1062</v>
      </c>
      <c r="D91" s="31" t="s">
        <v>1202</v>
      </c>
      <c r="E91" s="31" t="s">
        <v>600</v>
      </c>
      <c r="F91" s="97">
        <v>1000000</v>
      </c>
      <c r="G91" s="32">
        <v>16.11</v>
      </c>
      <c r="H91" s="32" t="s">
        <v>604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45099</v>
      </c>
      <c r="B92" s="32" t="s">
        <v>1185</v>
      </c>
      <c r="C92" s="31" t="s">
        <v>1062</v>
      </c>
      <c r="D92" s="31" t="s">
        <v>1203</v>
      </c>
      <c r="E92" s="31" t="s">
        <v>600</v>
      </c>
      <c r="F92" s="97">
        <v>500000</v>
      </c>
      <c r="G92" s="32">
        <v>16.149999999999999</v>
      </c>
      <c r="H92" s="32" t="s">
        <v>604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45099</v>
      </c>
      <c r="B93" s="32" t="s">
        <v>1185</v>
      </c>
      <c r="C93" s="31" t="s">
        <v>1062</v>
      </c>
      <c r="D93" s="31" t="s">
        <v>1204</v>
      </c>
      <c r="E93" s="31" t="s">
        <v>600</v>
      </c>
      <c r="F93" s="97">
        <v>493913</v>
      </c>
      <c r="G93" s="32">
        <v>16.13</v>
      </c>
      <c r="H93" s="32" t="s">
        <v>604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45099</v>
      </c>
      <c r="B94" s="32" t="s">
        <v>1185</v>
      </c>
      <c r="C94" s="31" t="s">
        <v>1062</v>
      </c>
      <c r="D94" s="31" t="s">
        <v>1205</v>
      </c>
      <c r="E94" s="31" t="s">
        <v>600</v>
      </c>
      <c r="F94" s="97">
        <v>1379253</v>
      </c>
      <c r="G94" s="32">
        <v>16.079999999999998</v>
      </c>
      <c r="H94" s="32" t="s">
        <v>604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45099</v>
      </c>
      <c r="B95" s="32" t="s">
        <v>1185</v>
      </c>
      <c r="C95" s="31" t="s">
        <v>1062</v>
      </c>
      <c r="D95" s="31" t="s">
        <v>1206</v>
      </c>
      <c r="E95" s="31" t="s">
        <v>600</v>
      </c>
      <c r="F95" s="97">
        <v>700568</v>
      </c>
      <c r="G95" s="32">
        <v>16.09</v>
      </c>
      <c r="H95" s="32" t="s">
        <v>604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45099</v>
      </c>
      <c r="B96" s="32" t="s">
        <v>1185</v>
      </c>
      <c r="C96" s="31" t="s">
        <v>1062</v>
      </c>
      <c r="D96" s="31" t="s">
        <v>1207</v>
      </c>
      <c r="E96" s="31" t="s">
        <v>600</v>
      </c>
      <c r="F96" s="97">
        <v>996937</v>
      </c>
      <c r="G96" s="32">
        <v>16.07</v>
      </c>
      <c r="H96" s="32" t="s">
        <v>604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45099</v>
      </c>
      <c r="B97" s="32" t="s">
        <v>1208</v>
      </c>
      <c r="C97" s="31" t="s">
        <v>1209</v>
      </c>
      <c r="D97" s="31" t="s">
        <v>1210</v>
      </c>
      <c r="E97" s="31" t="s">
        <v>600</v>
      </c>
      <c r="F97" s="97">
        <v>8887028</v>
      </c>
      <c r="G97" s="32">
        <v>19.02</v>
      </c>
      <c r="H97" s="32" t="s">
        <v>604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45099</v>
      </c>
      <c r="B98" s="32" t="s">
        <v>1208</v>
      </c>
      <c r="C98" s="31" t="s">
        <v>1209</v>
      </c>
      <c r="D98" s="31" t="s">
        <v>1211</v>
      </c>
      <c r="E98" s="31" t="s">
        <v>600</v>
      </c>
      <c r="F98" s="97">
        <v>7899815</v>
      </c>
      <c r="G98" s="32">
        <v>20.67</v>
      </c>
      <c r="H98" s="32" t="s">
        <v>604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45099</v>
      </c>
      <c r="B99" s="32" t="s">
        <v>1208</v>
      </c>
      <c r="C99" s="31" t="s">
        <v>1209</v>
      </c>
      <c r="D99" s="31" t="s">
        <v>1212</v>
      </c>
      <c r="E99" s="31" t="s">
        <v>600</v>
      </c>
      <c r="F99" s="97">
        <v>9706551</v>
      </c>
      <c r="G99" s="32">
        <v>19.52</v>
      </c>
      <c r="H99" s="32" t="s">
        <v>604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45099</v>
      </c>
      <c r="B100" s="32" t="s">
        <v>1208</v>
      </c>
      <c r="C100" s="31" t="s">
        <v>1209</v>
      </c>
      <c r="D100" s="31" t="s">
        <v>1095</v>
      </c>
      <c r="E100" s="31" t="s">
        <v>600</v>
      </c>
      <c r="F100" s="97">
        <v>7247392</v>
      </c>
      <c r="G100" s="32">
        <v>19.239999999999998</v>
      </c>
      <c r="H100" s="32" t="s">
        <v>604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45099</v>
      </c>
      <c r="B101" s="32" t="s">
        <v>1208</v>
      </c>
      <c r="C101" s="31" t="s">
        <v>1209</v>
      </c>
      <c r="D101" s="31" t="s">
        <v>1213</v>
      </c>
      <c r="E101" s="31" t="s">
        <v>600</v>
      </c>
      <c r="F101" s="97">
        <v>8704345</v>
      </c>
      <c r="G101" s="32">
        <v>19.489999999999998</v>
      </c>
      <c r="H101" s="32" t="s">
        <v>604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45099</v>
      </c>
      <c r="B102" s="32" t="s">
        <v>1214</v>
      </c>
      <c r="C102" s="31" t="s">
        <v>1215</v>
      </c>
      <c r="D102" s="31" t="s">
        <v>1094</v>
      </c>
      <c r="E102" s="31" t="s">
        <v>600</v>
      </c>
      <c r="F102" s="97">
        <v>77067</v>
      </c>
      <c r="G102" s="32">
        <v>64.09</v>
      </c>
      <c r="H102" s="32" t="s">
        <v>604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45099</v>
      </c>
      <c r="B103" s="32" t="s">
        <v>139</v>
      </c>
      <c r="C103" s="31" t="s">
        <v>1216</v>
      </c>
      <c r="D103" s="31" t="s">
        <v>1095</v>
      </c>
      <c r="E103" s="31" t="s">
        <v>600</v>
      </c>
      <c r="F103" s="97">
        <v>2369932</v>
      </c>
      <c r="G103" s="32">
        <v>116.66</v>
      </c>
      <c r="H103" s="32" t="s">
        <v>604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45099</v>
      </c>
      <c r="B104" s="32" t="s">
        <v>1217</v>
      </c>
      <c r="C104" s="31" t="s">
        <v>1218</v>
      </c>
      <c r="D104" s="31" t="s">
        <v>1219</v>
      </c>
      <c r="E104" s="31" t="s">
        <v>600</v>
      </c>
      <c r="F104" s="97">
        <v>84800</v>
      </c>
      <c r="G104" s="32">
        <v>205.74</v>
      </c>
      <c r="H104" s="32" t="s">
        <v>604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45099</v>
      </c>
      <c r="B105" s="32" t="s">
        <v>987</v>
      </c>
      <c r="C105" s="31" t="s">
        <v>988</v>
      </c>
      <c r="D105" s="31" t="s">
        <v>1220</v>
      </c>
      <c r="E105" s="31" t="s">
        <v>600</v>
      </c>
      <c r="F105" s="97">
        <v>28000</v>
      </c>
      <c r="G105" s="32">
        <v>157.47</v>
      </c>
      <c r="H105" s="32" t="s">
        <v>604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45099</v>
      </c>
      <c r="B106" s="32" t="s">
        <v>1221</v>
      </c>
      <c r="C106" s="31" t="s">
        <v>1222</v>
      </c>
      <c r="D106" s="31" t="s">
        <v>605</v>
      </c>
      <c r="E106" s="31" t="s">
        <v>600</v>
      </c>
      <c r="F106" s="97">
        <v>203650</v>
      </c>
      <c r="G106" s="32">
        <v>104.73</v>
      </c>
      <c r="H106" s="32" t="s">
        <v>604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45099</v>
      </c>
      <c r="B107" s="32" t="s">
        <v>1223</v>
      </c>
      <c r="C107" s="31" t="s">
        <v>1224</v>
      </c>
      <c r="D107" s="31" t="s">
        <v>1225</v>
      </c>
      <c r="E107" s="31" t="s">
        <v>600</v>
      </c>
      <c r="F107" s="97">
        <v>1885053</v>
      </c>
      <c r="G107" s="32">
        <v>835</v>
      </c>
      <c r="H107" s="32" t="s">
        <v>604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45099</v>
      </c>
      <c r="B108" s="32" t="s">
        <v>1223</v>
      </c>
      <c r="C108" s="31" t="s">
        <v>1224</v>
      </c>
      <c r="D108" s="31" t="s">
        <v>1226</v>
      </c>
      <c r="E108" s="31" t="s">
        <v>600</v>
      </c>
      <c r="F108" s="97">
        <v>295808</v>
      </c>
      <c r="G108" s="32">
        <v>835</v>
      </c>
      <c r="H108" s="32" t="s">
        <v>604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45099</v>
      </c>
      <c r="B109" s="32" t="s">
        <v>1223</v>
      </c>
      <c r="C109" s="31" t="s">
        <v>1224</v>
      </c>
      <c r="D109" s="31" t="s">
        <v>1226</v>
      </c>
      <c r="E109" s="31" t="s">
        <v>600</v>
      </c>
      <c r="F109" s="97">
        <v>344100</v>
      </c>
      <c r="G109" s="32">
        <v>835</v>
      </c>
      <c r="H109" s="32" t="s">
        <v>604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45099</v>
      </c>
      <c r="B110" s="32" t="s">
        <v>1223</v>
      </c>
      <c r="C110" s="31" t="s">
        <v>1224</v>
      </c>
      <c r="D110" s="31" t="s">
        <v>1226</v>
      </c>
      <c r="E110" s="31" t="s">
        <v>600</v>
      </c>
      <c r="F110" s="97">
        <v>483275</v>
      </c>
      <c r="G110" s="32">
        <v>835</v>
      </c>
      <c r="H110" s="32" t="s">
        <v>604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45099</v>
      </c>
      <c r="B111" s="32" t="s">
        <v>1223</v>
      </c>
      <c r="C111" s="31" t="s">
        <v>1224</v>
      </c>
      <c r="D111" s="31" t="s">
        <v>1226</v>
      </c>
      <c r="E111" s="31" t="s">
        <v>600</v>
      </c>
      <c r="F111" s="97">
        <v>592726</v>
      </c>
      <c r="G111" s="32">
        <v>835</v>
      </c>
      <c r="H111" s="32" t="s">
        <v>604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45099</v>
      </c>
      <c r="B112" s="32" t="s">
        <v>1223</v>
      </c>
      <c r="C112" s="31" t="s">
        <v>1224</v>
      </c>
      <c r="D112" s="31" t="s">
        <v>1227</v>
      </c>
      <c r="E112" s="31" t="s">
        <v>600</v>
      </c>
      <c r="F112" s="97">
        <v>479042</v>
      </c>
      <c r="G112" s="32">
        <v>835</v>
      </c>
      <c r="H112" s="32" t="s">
        <v>604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45099</v>
      </c>
      <c r="B113" s="32" t="s">
        <v>1223</v>
      </c>
      <c r="C113" s="31" t="s">
        <v>1224</v>
      </c>
      <c r="D113" s="31" t="s">
        <v>1228</v>
      </c>
      <c r="E113" s="31" t="s">
        <v>600</v>
      </c>
      <c r="F113" s="97">
        <v>359282</v>
      </c>
      <c r="G113" s="32">
        <v>835</v>
      </c>
      <c r="H113" s="32" t="s">
        <v>604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45099</v>
      </c>
      <c r="B114" s="32" t="s">
        <v>1223</v>
      </c>
      <c r="C114" s="31" t="s">
        <v>1224</v>
      </c>
      <c r="D114" s="31" t="s">
        <v>1229</v>
      </c>
      <c r="E114" s="31" t="s">
        <v>600</v>
      </c>
      <c r="F114" s="97">
        <v>502995</v>
      </c>
      <c r="G114" s="32">
        <v>835</v>
      </c>
      <c r="H114" s="32" t="s">
        <v>604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45099</v>
      </c>
      <c r="B115" s="32" t="s">
        <v>1230</v>
      </c>
      <c r="C115" s="31" t="s">
        <v>1231</v>
      </c>
      <c r="D115" s="31" t="s">
        <v>1232</v>
      </c>
      <c r="E115" s="31" t="s">
        <v>600</v>
      </c>
      <c r="F115" s="97">
        <v>502054</v>
      </c>
      <c r="G115" s="32">
        <v>119.5</v>
      </c>
      <c r="H115" s="32" t="s">
        <v>604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45099</v>
      </c>
      <c r="B116" s="32" t="s">
        <v>1233</v>
      </c>
      <c r="C116" s="31" t="s">
        <v>1234</v>
      </c>
      <c r="D116" s="31" t="s">
        <v>605</v>
      </c>
      <c r="E116" s="31" t="s">
        <v>600</v>
      </c>
      <c r="F116" s="97">
        <v>1867502</v>
      </c>
      <c r="G116" s="32">
        <v>87.62</v>
      </c>
      <c r="H116" s="32" t="s">
        <v>604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45099</v>
      </c>
      <c r="B117" s="32" t="s">
        <v>1233</v>
      </c>
      <c r="C117" s="31" t="s">
        <v>1234</v>
      </c>
      <c r="D117" s="31" t="s">
        <v>1212</v>
      </c>
      <c r="E117" s="31" t="s">
        <v>600</v>
      </c>
      <c r="F117" s="97">
        <v>1445844</v>
      </c>
      <c r="G117" s="32">
        <v>87.45</v>
      </c>
      <c r="H117" s="32" t="s">
        <v>604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45099</v>
      </c>
      <c r="B118" s="32" t="s">
        <v>1235</v>
      </c>
      <c r="C118" s="31" t="s">
        <v>1236</v>
      </c>
      <c r="D118" s="31" t="s">
        <v>1237</v>
      </c>
      <c r="E118" s="31" t="s">
        <v>600</v>
      </c>
      <c r="F118" s="97">
        <v>404800</v>
      </c>
      <c r="G118" s="32">
        <v>155</v>
      </c>
      <c r="H118" s="32" t="s">
        <v>604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45099</v>
      </c>
      <c r="B119" s="32" t="s">
        <v>1238</v>
      </c>
      <c r="C119" s="31" t="s">
        <v>1239</v>
      </c>
      <c r="D119" s="31" t="s">
        <v>1240</v>
      </c>
      <c r="E119" s="31" t="s">
        <v>600</v>
      </c>
      <c r="F119" s="97">
        <v>36000</v>
      </c>
      <c r="G119" s="32">
        <v>148.05000000000001</v>
      </c>
      <c r="H119" s="32" t="s">
        <v>604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45099</v>
      </c>
      <c r="B120" s="32" t="s">
        <v>1238</v>
      </c>
      <c r="C120" s="31" t="s">
        <v>1239</v>
      </c>
      <c r="D120" s="31" t="s">
        <v>1241</v>
      </c>
      <c r="E120" s="31" t="s">
        <v>600</v>
      </c>
      <c r="F120" s="97">
        <v>24000</v>
      </c>
      <c r="G120" s="32">
        <v>148.05000000000001</v>
      </c>
      <c r="H120" s="32" t="s">
        <v>604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45099</v>
      </c>
      <c r="B121" s="32" t="s">
        <v>1238</v>
      </c>
      <c r="C121" s="31" t="s">
        <v>1239</v>
      </c>
      <c r="D121" s="31" t="s">
        <v>602</v>
      </c>
      <c r="E121" s="31" t="s">
        <v>600</v>
      </c>
      <c r="F121" s="97">
        <v>25200</v>
      </c>
      <c r="G121" s="32">
        <v>141</v>
      </c>
      <c r="H121" s="32" t="s">
        <v>604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45099</v>
      </c>
      <c r="B122" s="32" t="s">
        <v>1238</v>
      </c>
      <c r="C122" s="31" t="s">
        <v>1239</v>
      </c>
      <c r="D122" s="31" t="s">
        <v>1242</v>
      </c>
      <c r="E122" s="31" t="s">
        <v>600</v>
      </c>
      <c r="F122" s="97">
        <v>39600</v>
      </c>
      <c r="G122" s="32">
        <v>146.59</v>
      </c>
      <c r="H122" s="32" t="s">
        <v>604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45099</v>
      </c>
      <c r="B123" s="32" t="s">
        <v>1243</v>
      </c>
      <c r="C123" s="31" t="s">
        <v>1244</v>
      </c>
      <c r="D123" s="31" t="s">
        <v>605</v>
      </c>
      <c r="E123" s="31" t="s">
        <v>600</v>
      </c>
      <c r="F123" s="97">
        <v>266630</v>
      </c>
      <c r="G123" s="32">
        <v>339.44</v>
      </c>
      <c r="H123" s="32" t="s">
        <v>604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45099</v>
      </c>
      <c r="B124" s="32" t="s">
        <v>1096</v>
      </c>
      <c r="C124" s="31" t="s">
        <v>1097</v>
      </c>
      <c r="D124" s="31" t="s">
        <v>1098</v>
      </c>
      <c r="E124" s="31" t="s">
        <v>600</v>
      </c>
      <c r="F124" s="97">
        <v>6327562</v>
      </c>
      <c r="G124" s="32">
        <v>3.39</v>
      </c>
      <c r="H124" s="32" t="s">
        <v>604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45099</v>
      </c>
      <c r="B125" s="32" t="s">
        <v>1099</v>
      </c>
      <c r="C125" s="31" t="s">
        <v>1100</v>
      </c>
      <c r="D125" s="31" t="s">
        <v>1245</v>
      </c>
      <c r="E125" s="31" t="s">
        <v>600</v>
      </c>
      <c r="F125" s="97">
        <v>1007952</v>
      </c>
      <c r="G125" s="32">
        <v>20.85</v>
      </c>
      <c r="H125" s="32" t="s">
        <v>604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45099</v>
      </c>
      <c r="B126" s="32" t="s">
        <v>1099</v>
      </c>
      <c r="C126" s="31" t="s">
        <v>1100</v>
      </c>
      <c r="D126" s="31" t="s">
        <v>1212</v>
      </c>
      <c r="E126" s="31" t="s">
        <v>600</v>
      </c>
      <c r="F126" s="97">
        <v>1654199</v>
      </c>
      <c r="G126" s="32">
        <v>20.8</v>
      </c>
      <c r="H126" s="32" t="s">
        <v>604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45099</v>
      </c>
      <c r="B127" s="32" t="s">
        <v>1099</v>
      </c>
      <c r="C127" s="31" t="s">
        <v>1100</v>
      </c>
      <c r="D127" s="31" t="s">
        <v>605</v>
      </c>
      <c r="E127" s="31" t="s">
        <v>600</v>
      </c>
      <c r="F127" s="97">
        <v>982933</v>
      </c>
      <c r="G127" s="32">
        <v>20.92</v>
      </c>
      <c r="H127" s="32" t="s">
        <v>604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45099</v>
      </c>
      <c r="B128" s="32" t="s">
        <v>1099</v>
      </c>
      <c r="C128" s="31" t="s">
        <v>1100</v>
      </c>
      <c r="D128" s="31" t="s">
        <v>606</v>
      </c>
      <c r="E128" s="31" t="s">
        <v>600</v>
      </c>
      <c r="F128" s="97">
        <v>10231468</v>
      </c>
      <c r="G128" s="32">
        <v>20.72</v>
      </c>
      <c r="H128" s="32" t="s">
        <v>604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45099</v>
      </c>
      <c r="B129" s="32" t="s">
        <v>1099</v>
      </c>
      <c r="C129" s="31" t="s">
        <v>1100</v>
      </c>
      <c r="D129" s="31" t="s">
        <v>1095</v>
      </c>
      <c r="E129" s="31" t="s">
        <v>600</v>
      </c>
      <c r="F129" s="97">
        <v>1305493</v>
      </c>
      <c r="G129" s="32">
        <v>21.04</v>
      </c>
      <c r="H129" s="32" t="s">
        <v>604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>
        <v>45099</v>
      </c>
      <c r="B130" s="32" t="s">
        <v>1099</v>
      </c>
      <c r="C130" s="31" t="s">
        <v>1100</v>
      </c>
      <c r="D130" s="31" t="s">
        <v>1246</v>
      </c>
      <c r="E130" s="31" t="s">
        <v>600</v>
      </c>
      <c r="F130" s="97">
        <v>1171149</v>
      </c>
      <c r="G130" s="32">
        <v>20.97</v>
      </c>
      <c r="H130" s="32" t="s">
        <v>604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>
        <v>45099</v>
      </c>
      <c r="B131" s="32" t="s">
        <v>1039</v>
      </c>
      <c r="C131" s="31" t="s">
        <v>1040</v>
      </c>
      <c r="D131" s="31" t="s">
        <v>1041</v>
      </c>
      <c r="E131" s="31" t="s">
        <v>601</v>
      </c>
      <c r="F131" s="97">
        <v>1116822</v>
      </c>
      <c r="G131" s="32">
        <v>10.5</v>
      </c>
      <c r="H131" s="32" t="s">
        <v>604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>
        <v>45099</v>
      </c>
      <c r="B132" s="32" t="s">
        <v>1173</v>
      </c>
      <c r="C132" s="31" t="s">
        <v>1174</v>
      </c>
      <c r="D132" s="31" t="s">
        <v>605</v>
      </c>
      <c r="E132" s="31" t="s">
        <v>601</v>
      </c>
      <c r="F132" s="97">
        <v>354369</v>
      </c>
      <c r="G132" s="32">
        <v>103.67</v>
      </c>
      <c r="H132" s="32" t="s">
        <v>604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>
        <v>45099</v>
      </c>
      <c r="B133" s="32" t="s">
        <v>1175</v>
      </c>
      <c r="C133" s="31" t="s">
        <v>1176</v>
      </c>
      <c r="D133" s="31" t="s">
        <v>1177</v>
      </c>
      <c r="E133" s="31" t="s">
        <v>601</v>
      </c>
      <c r="F133" s="97">
        <v>403695</v>
      </c>
      <c r="G133" s="32">
        <v>302.55</v>
      </c>
      <c r="H133" s="32" t="s">
        <v>604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>
        <v>45099</v>
      </c>
      <c r="B134" s="32" t="s">
        <v>1178</v>
      </c>
      <c r="C134" s="31" t="s">
        <v>1179</v>
      </c>
      <c r="D134" s="31" t="s">
        <v>605</v>
      </c>
      <c r="E134" s="31" t="s">
        <v>601</v>
      </c>
      <c r="F134" s="97">
        <v>181174</v>
      </c>
      <c r="G134" s="32">
        <v>278.45999999999998</v>
      </c>
      <c r="H134" s="32" t="s">
        <v>604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>
        <v>45099</v>
      </c>
      <c r="B135" s="32" t="s">
        <v>1181</v>
      </c>
      <c r="C135" s="31" t="s">
        <v>1182</v>
      </c>
      <c r="D135" s="31" t="s">
        <v>1247</v>
      </c>
      <c r="E135" s="31" t="s">
        <v>601</v>
      </c>
      <c r="F135" s="97">
        <v>800000</v>
      </c>
      <c r="G135" s="32">
        <v>3960</v>
      </c>
      <c r="H135" s="32" t="s">
        <v>604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>
        <v>45099</v>
      </c>
      <c r="B136" s="32" t="s">
        <v>1185</v>
      </c>
      <c r="C136" s="31" t="s">
        <v>1062</v>
      </c>
      <c r="D136" s="31" t="s">
        <v>1204</v>
      </c>
      <c r="E136" s="31" t="s">
        <v>601</v>
      </c>
      <c r="F136" s="97">
        <v>493913</v>
      </c>
      <c r="G136" s="32">
        <v>16.170000000000002</v>
      </c>
      <c r="H136" s="32" t="s">
        <v>604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>
        <v>45099</v>
      </c>
      <c r="B137" s="32" t="s">
        <v>1185</v>
      </c>
      <c r="C137" s="31" t="s">
        <v>1062</v>
      </c>
      <c r="D137" s="31" t="s">
        <v>1203</v>
      </c>
      <c r="E137" s="31" t="s">
        <v>601</v>
      </c>
      <c r="F137" s="97">
        <v>500000</v>
      </c>
      <c r="G137" s="32">
        <v>16.190000000000001</v>
      </c>
      <c r="H137" s="32" t="s">
        <v>604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>
        <v>45099</v>
      </c>
      <c r="B138" s="32" t="s">
        <v>1185</v>
      </c>
      <c r="C138" s="31" t="s">
        <v>1062</v>
      </c>
      <c r="D138" s="31" t="s">
        <v>1202</v>
      </c>
      <c r="E138" s="31" t="s">
        <v>601</v>
      </c>
      <c r="F138" s="97">
        <v>1000000</v>
      </c>
      <c r="G138" s="32">
        <v>16.09</v>
      </c>
      <c r="H138" s="32" t="s">
        <v>604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>
        <v>45099</v>
      </c>
      <c r="B139" s="32" t="s">
        <v>1185</v>
      </c>
      <c r="C139" s="31" t="s">
        <v>1062</v>
      </c>
      <c r="D139" s="31" t="s">
        <v>1201</v>
      </c>
      <c r="E139" s="31" t="s">
        <v>601</v>
      </c>
      <c r="F139" s="97">
        <v>510000</v>
      </c>
      <c r="G139" s="32">
        <v>16.03</v>
      </c>
      <c r="H139" s="32" t="s">
        <v>604</v>
      </c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>
        <v>45099</v>
      </c>
      <c r="B140" s="32" t="s">
        <v>1185</v>
      </c>
      <c r="C140" s="31" t="s">
        <v>1062</v>
      </c>
      <c r="D140" s="31" t="s">
        <v>1205</v>
      </c>
      <c r="E140" s="31" t="s">
        <v>601</v>
      </c>
      <c r="F140" s="97">
        <v>1379253</v>
      </c>
      <c r="G140" s="32">
        <v>16.05</v>
      </c>
      <c r="H140" s="32" t="s">
        <v>604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>
        <v>45099</v>
      </c>
      <c r="B141" s="32" t="s">
        <v>1185</v>
      </c>
      <c r="C141" s="31" t="s">
        <v>1062</v>
      </c>
      <c r="D141" s="31" t="s">
        <v>1207</v>
      </c>
      <c r="E141" s="31" t="s">
        <v>601</v>
      </c>
      <c r="F141" s="97">
        <v>996937</v>
      </c>
      <c r="G141" s="32">
        <v>16.04</v>
      </c>
      <c r="H141" s="32" t="s">
        <v>604</v>
      </c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>
        <v>45099</v>
      </c>
      <c r="B142" s="32" t="s">
        <v>1185</v>
      </c>
      <c r="C142" s="31" t="s">
        <v>1062</v>
      </c>
      <c r="D142" s="31" t="s">
        <v>1200</v>
      </c>
      <c r="E142" s="31" t="s">
        <v>601</v>
      </c>
      <c r="F142" s="97">
        <v>502500</v>
      </c>
      <c r="G142" s="32">
        <v>16.05</v>
      </c>
      <c r="H142" s="32" t="s">
        <v>604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>
        <v>45099</v>
      </c>
      <c r="B143" s="32" t="s">
        <v>1185</v>
      </c>
      <c r="C143" s="31" t="s">
        <v>1062</v>
      </c>
      <c r="D143" s="31" t="s">
        <v>1248</v>
      </c>
      <c r="E143" s="31" t="s">
        <v>601</v>
      </c>
      <c r="F143" s="97">
        <v>5126640</v>
      </c>
      <c r="G143" s="32">
        <v>16</v>
      </c>
      <c r="H143" s="32" t="s">
        <v>604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>
        <v>45099</v>
      </c>
      <c r="B144" s="32" t="s">
        <v>1185</v>
      </c>
      <c r="C144" s="31" t="s">
        <v>1062</v>
      </c>
      <c r="D144" s="31" t="s">
        <v>1206</v>
      </c>
      <c r="E144" s="31" t="s">
        <v>601</v>
      </c>
      <c r="F144" s="97">
        <v>700568</v>
      </c>
      <c r="G144" s="32">
        <v>16.13</v>
      </c>
      <c r="H144" s="32" t="s">
        <v>604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>
        <v>45099</v>
      </c>
      <c r="B145" s="32" t="s">
        <v>1185</v>
      </c>
      <c r="C145" s="31" t="s">
        <v>1062</v>
      </c>
      <c r="D145" s="31" t="s">
        <v>1188</v>
      </c>
      <c r="E145" s="31" t="s">
        <v>601</v>
      </c>
      <c r="F145" s="97">
        <v>900000</v>
      </c>
      <c r="G145" s="32">
        <v>16.04</v>
      </c>
      <c r="H145" s="32" t="s">
        <v>604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>
        <v>45099</v>
      </c>
      <c r="B146" s="32" t="s">
        <v>1185</v>
      </c>
      <c r="C146" s="31" t="s">
        <v>1062</v>
      </c>
      <c r="D146" s="31" t="s">
        <v>1195</v>
      </c>
      <c r="E146" s="31" t="s">
        <v>601</v>
      </c>
      <c r="F146" s="97">
        <v>575000</v>
      </c>
      <c r="G146" s="32">
        <v>16.11</v>
      </c>
      <c r="H146" s="32" t="s">
        <v>604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>
        <v>45099</v>
      </c>
      <c r="B147" s="32" t="s">
        <v>1185</v>
      </c>
      <c r="C147" s="31" t="s">
        <v>1062</v>
      </c>
      <c r="D147" s="31" t="s">
        <v>606</v>
      </c>
      <c r="E147" s="31" t="s">
        <v>601</v>
      </c>
      <c r="F147" s="97">
        <v>992662</v>
      </c>
      <c r="G147" s="32">
        <v>16.079999999999998</v>
      </c>
      <c r="H147" s="32" t="s">
        <v>604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>
        <v>45099</v>
      </c>
      <c r="B148" s="32" t="s">
        <v>1185</v>
      </c>
      <c r="C148" s="31" t="s">
        <v>1062</v>
      </c>
      <c r="D148" s="31" t="s">
        <v>1196</v>
      </c>
      <c r="E148" s="31" t="s">
        <v>601</v>
      </c>
      <c r="F148" s="97">
        <v>500000</v>
      </c>
      <c r="G148" s="32">
        <v>16.13</v>
      </c>
      <c r="H148" s="32" t="s">
        <v>604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>
        <v>45099</v>
      </c>
      <c r="B149" s="32" t="s">
        <v>1185</v>
      </c>
      <c r="C149" s="31" t="s">
        <v>1062</v>
      </c>
      <c r="D149" s="31" t="s">
        <v>1194</v>
      </c>
      <c r="E149" s="31" t="s">
        <v>601</v>
      </c>
      <c r="F149" s="97">
        <v>492552</v>
      </c>
      <c r="G149" s="32">
        <v>16.2</v>
      </c>
      <c r="H149" s="32" t="s">
        <v>604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>
        <v>45099</v>
      </c>
      <c r="B150" s="32" t="s">
        <v>1185</v>
      </c>
      <c r="C150" s="31" t="s">
        <v>1062</v>
      </c>
      <c r="D150" s="31" t="s">
        <v>1193</v>
      </c>
      <c r="E150" s="31" t="s">
        <v>601</v>
      </c>
      <c r="F150" s="97">
        <v>678741</v>
      </c>
      <c r="G150" s="32">
        <v>16.04</v>
      </c>
      <c r="H150" s="32" t="s">
        <v>604</v>
      </c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>
        <v>45099</v>
      </c>
      <c r="B151" s="32" t="s">
        <v>1185</v>
      </c>
      <c r="C151" s="31" t="s">
        <v>1062</v>
      </c>
      <c r="D151" s="31" t="s">
        <v>1192</v>
      </c>
      <c r="E151" s="31" t="s">
        <v>601</v>
      </c>
      <c r="F151" s="97">
        <v>500000</v>
      </c>
      <c r="G151" s="32">
        <v>16.2</v>
      </c>
      <c r="H151" s="32" t="s">
        <v>604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>
        <v>45099</v>
      </c>
      <c r="B152" s="32" t="s">
        <v>1185</v>
      </c>
      <c r="C152" s="31" t="s">
        <v>1062</v>
      </c>
      <c r="D152" s="31" t="s">
        <v>1191</v>
      </c>
      <c r="E152" s="31" t="s">
        <v>601</v>
      </c>
      <c r="F152" s="97">
        <v>510000</v>
      </c>
      <c r="G152" s="32">
        <v>16.12</v>
      </c>
      <c r="H152" s="32" t="s">
        <v>604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>
        <v>45099</v>
      </c>
      <c r="B153" s="32" t="s">
        <v>1185</v>
      </c>
      <c r="C153" s="31" t="s">
        <v>1062</v>
      </c>
      <c r="D153" s="31" t="s">
        <v>1186</v>
      </c>
      <c r="E153" s="31" t="s">
        <v>601</v>
      </c>
      <c r="F153" s="97">
        <v>822000</v>
      </c>
      <c r="G153" s="32">
        <v>16.03</v>
      </c>
      <c r="H153" s="32" t="s">
        <v>604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>
        <v>45099</v>
      </c>
      <c r="B154" s="32" t="s">
        <v>1185</v>
      </c>
      <c r="C154" s="31" t="s">
        <v>1062</v>
      </c>
      <c r="D154" s="31" t="s">
        <v>1187</v>
      </c>
      <c r="E154" s="31" t="s">
        <v>601</v>
      </c>
      <c r="F154" s="97">
        <v>778741</v>
      </c>
      <c r="G154" s="32">
        <v>16.04</v>
      </c>
      <c r="H154" s="32" t="s">
        <v>604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>
        <v>45099</v>
      </c>
      <c r="B155" s="32" t="s">
        <v>1185</v>
      </c>
      <c r="C155" s="31" t="s">
        <v>1062</v>
      </c>
      <c r="D155" s="31" t="s">
        <v>1199</v>
      </c>
      <c r="E155" s="31" t="s">
        <v>601</v>
      </c>
      <c r="F155" s="97">
        <v>775000</v>
      </c>
      <c r="G155" s="32">
        <v>16.059999999999999</v>
      </c>
      <c r="H155" s="32" t="s">
        <v>604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>
        <v>45099</v>
      </c>
      <c r="B156" s="32" t="s">
        <v>1185</v>
      </c>
      <c r="C156" s="31" t="s">
        <v>1062</v>
      </c>
      <c r="D156" s="31" t="s">
        <v>1198</v>
      </c>
      <c r="E156" s="31" t="s">
        <v>601</v>
      </c>
      <c r="F156" s="97">
        <v>510000</v>
      </c>
      <c r="G156" s="32">
        <v>16.100000000000001</v>
      </c>
      <c r="H156" s="32" t="s">
        <v>604</v>
      </c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>
        <v>45099</v>
      </c>
      <c r="B157" s="32" t="s">
        <v>1185</v>
      </c>
      <c r="C157" s="31" t="s">
        <v>1062</v>
      </c>
      <c r="D157" s="31" t="s">
        <v>1197</v>
      </c>
      <c r="E157" s="31" t="s">
        <v>601</v>
      </c>
      <c r="F157" s="97">
        <v>632528</v>
      </c>
      <c r="G157" s="32">
        <v>16.07</v>
      </c>
      <c r="H157" s="32" t="s">
        <v>604</v>
      </c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>
        <v>45099</v>
      </c>
      <c r="B158" s="32" t="s">
        <v>1185</v>
      </c>
      <c r="C158" s="31" t="s">
        <v>1062</v>
      </c>
      <c r="D158" s="31" t="s">
        <v>1189</v>
      </c>
      <c r="E158" s="31" t="s">
        <v>601</v>
      </c>
      <c r="F158" s="97">
        <v>460500</v>
      </c>
      <c r="G158" s="32">
        <v>16.12</v>
      </c>
      <c r="H158" s="32" t="s">
        <v>604</v>
      </c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>
        <v>45099</v>
      </c>
      <c r="B159" s="32" t="s">
        <v>1185</v>
      </c>
      <c r="C159" s="31" t="s">
        <v>1062</v>
      </c>
      <c r="D159" s="31" t="s">
        <v>1190</v>
      </c>
      <c r="E159" s="31" t="s">
        <v>601</v>
      </c>
      <c r="F159" s="97">
        <v>820000</v>
      </c>
      <c r="G159" s="32">
        <v>16.16</v>
      </c>
      <c r="H159" s="32" t="s">
        <v>604</v>
      </c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>
        <v>45099</v>
      </c>
      <c r="B160" s="32" t="s">
        <v>1249</v>
      </c>
      <c r="C160" s="31" t="s">
        <v>1250</v>
      </c>
      <c r="D160" s="31" t="s">
        <v>1251</v>
      </c>
      <c r="E160" s="31" t="s">
        <v>601</v>
      </c>
      <c r="F160" s="97">
        <v>174250</v>
      </c>
      <c r="G160" s="32">
        <v>196.38</v>
      </c>
      <c r="H160" s="32" t="s">
        <v>604</v>
      </c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>
        <v>45099</v>
      </c>
      <c r="B161" s="32" t="s">
        <v>1208</v>
      </c>
      <c r="C161" s="31" t="s">
        <v>1209</v>
      </c>
      <c r="D161" s="31" t="s">
        <v>1211</v>
      </c>
      <c r="E161" s="31" t="s">
        <v>601</v>
      </c>
      <c r="F161" s="97">
        <v>7312825</v>
      </c>
      <c r="G161" s="32">
        <v>20.74</v>
      </c>
      <c r="H161" s="32" t="s">
        <v>604</v>
      </c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>
        <v>45099</v>
      </c>
      <c r="B162" s="32" t="s">
        <v>1208</v>
      </c>
      <c r="C162" s="31" t="s">
        <v>1209</v>
      </c>
      <c r="D162" s="31" t="s">
        <v>1210</v>
      </c>
      <c r="E162" s="31" t="s">
        <v>601</v>
      </c>
      <c r="F162" s="97">
        <v>4183928</v>
      </c>
      <c r="G162" s="32">
        <v>19.940000000000001</v>
      </c>
      <c r="H162" s="32" t="s">
        <v>604</v>
      </c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>
        <v>45099</v>
      </c>
      <c r="B163" s="32" t="s">
        <v>1208</v>
      </c>
      <c r="C163" s="31" t="s">
        <v>1209</v>
      </c>
      <c r="D163" s="31" t="s">
        <v>1252</v>
      </c>
      <c r="E163" s="31" t="s">
        <v>601</v>
      </c>
      <c r="F163" s="97">
        <v>46483230</v>
      </c>
      <c r="G163" s="32">
        <v>18.579999999999998</v>
      </c>
      <c r="H163" s="32" t="s">
        <v>604</v>
      </c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>
        <v>45099</v>
      </c>
      <c r="B164" s="32" t="s">
        <v>1208</v>
      </c>
      <c r="C164" s="31" t="s">
        <v>1209</v>
      </c>
      <c r="D164" s="31" t="s">
        <v>1095</v>
      </c>
      <c r="E164" s="31" t="s">
        <v>601</v>
      </c>
      <c r="F164" s="97">
        <v>9809202</v>
      </c>
      <c r="G164" s="32">
        <v>19.239999999999998</v>
      </c>
      <c r="H164" s="32" t="s">
        <v>604</v>
      </c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>
        <v>45099</v>
      </c>
      <c r="B165" s="32" t="s">
        <v>1208</v>
      </c>
      <c r="C165" s="31" t="s">
        <v>1209</v>
      </c>
      <c r="D165" s="31" t="s">
        <v>1213</v>
      </c>
      <c r="E165" s="31" t="s">
        <v>601</v>
      </c>
      <c r="F165" s="97">
        <v>8704345</v>
      </c>
      <c r="G165" s="32">
        <v>19.489999999999998</v>
      </c>
      <c r="H165" s="32" t="s">
        <v>604</v>
      </c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>
        <v>45099</v>
      </c>
      <c r="B166" s="32" t="s">
        <v>1208</v>
      </c>
      <c r="C166" s="31" t="s">
        <v>1209</v>
      </c>
      <c r="D166" s="31" t="s">
        <v>1212</v>
      </c>
      <c r="E166" s="31" t="s">
        <v>601</v>
      </c>
      <c r="F166" s="97">
        <v>9950223</v>
      </c>
      <c r="G166" s="32">
        <v>19.53</v>
      </c>
      <c r="H166" s="32" t="s">
        <v>604</v>
      </c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>
        <v>45099</v>
      </c>
      <c r="B167" s="32" t="s">
        <v>1214</v>
      </c>
      <c r="C167" s="31" t="s">
        <v>1215</v>
      </c>
      <c r="D167" s="31" t="s">
        <v>1094</v>
      </c>
      <c r="E167" s="31" t="s">
        <v>601</v>
      </c>
      <c r="F167" s="97">
        <v>77067</v>
      </c>
      <c r="G167" s="32">
        <v>63.05</v>
      </c>
      <c r="H167" s="32" t="s">
        <v>604</v>
      </c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>
        <v>45099</v>
      </c>
      <c r="B168" s="32" t="s">
        <v>139</v>
      </c>
      <c r="C168" s="31" t="s">
        <v>1216</v>
      </c>
      <c r="D168" s="31" t="s">
        <v>1095</v>
      </c>
      <c r="E168" s="31" t="s">
        <v>601</v>
      </c>
      <c r="F168" s="97">
        <v>2277038</v>
      </c>
      <c r="G168" s="32">
        <v>116.8</v>
      </c>
      <c r="H168" s="32" t="s">
        <v>604</v>
      </c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>
        <v>45099</v>
      </c>
      <c r="B169" s="32" t="s">
        <v>1217</v>
      </c>
      <c r="C169" s="31" t="s">
        <v>1218</v>
      </c>
      <c r="D169" s="31" t="s">
        <v>1219</v>
      </c>
      <c r="E169" s="31" t="s">
        <v>601</v>
      </c>
      <c r="F169" s="97">
        <v>72000</v>
      </c>
      <c r="G169" s="32">
        <v>205.55</v>
      </c>
      <c r="H169" s="32" t="s">
        <v>604</v>
      </c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>
        <v>45099</v>
      </c>
      <c r="B170" s="32" t="s">
        <v>1104</v>
      </c>
      <c r="C170" s="31" t="s">
        <v>1105</v>
      </c>
      <c r="D170" s="31" t="s">
        <v>1106</v>
      </c>
      <c r="E170" s="31" t="s">
        <v>601</v>
      </c>
      <c r="F170" s="97">
        <v>447610</v>
      </c>
      <c r="G170" s="32">
        <v>8.2899999999999991</v>
      </c>
      <c r="H170" s="32" t="s">
        <v>604</v>
      </c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>
        <v>45099</v>
      </c>
      <c r="B171" s="32" t="s">
        <v>1221</v>
      </c>
      <c r="C171" s="31" t="s">
        <v>1222</v>
      </c>
      <c r="D171" s="31" t="s">
        <v>605</v>
      </c>
      <c r="E171" s="31" t="s">
        <v>601</v>
      </c>
      <c r="F171" s="97">
        <v>203650</v>
      </c>
      <c r="G171" s="32">
        <v>104.86</v>
      </c>
      <c r="H171" s="32" t="s">
        <v>604</v>
      </c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>
        <v>45099</v>
      </c>
      <c r="B172" s="32" t="s">
        <v>1253</v>
      </c>
      <c r="C172" s="31" t="s">
        <v>1254</v>
      </c>
      <c r="D172" s="31" t="s">
        <v>1255</v>
      </c>
      <c r="E172" s="31" t="s">
        <v>601</v>
      </c>
      <c r="F172" s="97">
        <v>97500</v>
      </c>
      <c r="G172" s="32">
        <v>130.94999999999999</v>
      </c>
      <c r="H172" s="32" t="s">
        <v>604</v>
      </c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>
        <v>45099</v>
      </c>
      <c r="B173" s="32" t="s">
        <v>1256</v>
      </c>
      <c r="C173" s="31" t="s">
        <v>1257</v>
      </c>
      <c r="D173" s="31" t="s">
        <v>1258</v>
      </c>
      <c r="E173" s="31" t="s">
        <v>601</v>
      </c>
      <c r="F173" s="97">
        <v>950000</v>
      </c>
      <c r="G173" s="32">
        <v>26.86</v>
      </c>
      <c r="H173" s="32" t="s">
        <v>604</v>
      </c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>
        <v>45099</v>
      </c>
      <c r="B174" s="32" t="s">
        <v>1223</v>
      </c>
      <c r="C174" s="31" t="s">
        <v>1224</v>
      </c>
      <c r="D174" s="31" t="s">
        <v>1259</v>
      </c>
      <c r="E174" s="31" t="s">
        <v>601</v>
      </c>
      <c r="F174" s="97">
        <v>2675851</v>
      </c>
      <c r="G174" s="32">
        <v>835</v>
      </c>
      <c r="H174" s="32" t="s">
        <v>604</v>
      </c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>
        <v>45099</v>
      </c>
      <c r="B175" s="32" t="s">
        <v>1223</v>
      </c>
      <c r="C175" s="31" t="s">
        <v>1224</v>
      </c>
      <c r="D175" s="31" t="s">
        <v>1260</v>
      </c>
      <c r="E175" s="31" t="s">
        <v>601</v>
      </c>
      <c r="F175" s="97">
        <v>4777421</v>
      </c>
      <c r="G175" s="32">
        <v>835</v>
      </c>
      <c r="H175" s="32" t="s">
        <v>604</v>
      </c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>
        <v>45099</v>
      </c>
      <c r="B176" s="32" t="s">
        <v>1230</v>
      </c>
      <c r="C176" s="31" t="s">
        <v>1231</v>
      </c>
      <c r="D176" s="31" t="s">
        <v>1232</v>
      </c>
      <c r="E176" s="31" t="s">
        <v>601</v>
      </c>
      <c r="F176" s="97">
        <v>502054</v>
      </c>
      <c r="G176" s="32">
        <v>119.63</v>
      </c>
      <c r="H176" s="32" t="s">
        <v>604</v>
      </c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>
        <v>45099</v>
      </c>
      <c r="B177" s="32" t="s">
        <v>1233</v>
      </c>
      <c r="C177" s="31" t="s">
        <v>1234</v>
      </c>
      <c r="D177" s="31" t="s">
        <v>1212</v>
      </c>
      <c r="E177" s="31" t="s">
        <v>601</v>
      </c>
      <c r="F177" s="97">
        <v>1507413</v>
      </c>
      <c r="G177" s="32">
        <v>87.39</v>
      </c>
      <c r="H177" s="32" t="s">
        <v>604</v>
      </c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>
        <v>45099</v>
      </c>
      <c r="B178" s="32" t="s">
        <v>1233</v>
      </c>
      <c r="C178" s="31" t="s">
        <v>1234</v>
      </c>
      <c r="D178" s="31" t="s">
        <v>605</v>
      </c>
      <c r="E178" s="31" t="s">
        <v>601</v>
      </c>
      <c r="F178" s="97">
        <v>1867502</v>
      </c>
      <c r="G178" s="32">
        <v>87.72</v>
      </c>
      <c r="H178" s="32" t="s">
        <v>604</v>
      </c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>
        <v>45099</v>
      </c>
      <c r="B179" s="32" t="s">
        <v>1238</v>
      </c>
      <c r="C179" s="31" t="s">
        <v>1239</v>
      </c>
      <c r="D179" s="31" t="s">
        <v>1261</v>
      </c>
      <c r="E179" s="31" t="s">
        <v>601</v>
      </c>
      <c r="F179" s="97">
        <v>54000</v>
      </c>
      <c r="G179" s="32">
        <v>148.05000000000001</v>
      </c>
      <c r="H179" s="32" t="s">
        <v>604</v>
      </c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>
        <v>45099</v>
      </c>
      <c r="B180" s="32" t="s">
        <v>1243</v>
      </c>
      <c r="C180" s="31" t="s">
        <v>1244</v>
      </c>
      <c r="D180" s="31" t="s">
        <v>605</v>
      </c>
      <c r="E180" s="31" t="s">
        <v>601</v>
      </c>
      <c r="F180" s="97">
        <v>266630</v>
      </c>
      <c r="G180" s="32">
        <v>339.77</v>
      </c>
      <c r="H180" s="32" t="s">
        <v>604</v>
      </c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>
        <v>45099</v>
      </c>
      <c r="B181" s="32" t="s">
        <v>1096</v>
      </c>
      <c r="C181" s="31" t="s">
        <v>1097</v>
      </c>
      <c r="D181" s="31" t="s">
        <v>1098</v>
      </c>
      <c r="E181" s="31" t="s">
        <v>601</v>
      </c>
      <c r="F181" s="97">
        <v>5621382</v>
      </c>
      <c r="G181" s="32">
        <v>3.37</v>
      </c>
      <c r="H181" s="32" t="s">
        <v>604</v>
      </c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>
        <v>45099</v>
      </c>
      <c r="B182" s="32" t="s">
        <v>1099</v>
      </c>
      <c r="C182" s="31" t="s">
        <v>1100</v>
      </c>
      <c r="D182" s="31" t="s">
        <v>1063</v>
      </c>
      <c r="E182" s="31" t="s">
        <v>601</v>
      </c>
      <c r="F182" s="97">
        <v>1000000</v>
      </c>
      <c r="G182" s="32">
        <v>20</v>
      </c>
      <c r="H182" s="32" t="s">
        <v>604</v>
      </c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>
        <v>45099</v>
      </c>
      <c r="B183" s="32" t="s">
        <v>1099</v>
      </c>
      <c r="C183" s="31" t="s">
        <v>1100</v>
      </c>
      <c r="D183" s="31" t="s">
        <v>1246</v>
      </c>
      <c r="E183" s="31" t="s">
        <v>601</v>
      </c>
      <c r="F183" s="97">
        <v>1131149</v>
      </c>
      <c r="G183" s="32">
        <v>20.98</v>
      </c>
      <c r="H183" s="32" t="s">
        <v>604</v>
      </c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>
        <v>45099</v>
      </c>
      <c r="B184" s="32" t="s">
        <v>1099</v>
      </c>
      <c r="C184" s="31" t="s">
        <v>1100</v>
      </c>
      <c r="D184" s="31" t="s">
        <v>606</v>
      </c>
      <c r="E184" s="31" t="s">
        <v>601</v>
      </c>
      <c r="F184" s="97">
        <v>10231468</v>
      </c>
      <c r="G184" s="32">
        <v>20.57</v>
      </c>
      <c r="H184" s="32" t="s">
        <v>604</v>
      </c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>
        <v>45099</v>
      </c>
      <c r="B185" s="32" t="s">
        <v>1099</v>
      </c>
      <c r="C185" s="31" t="s">
        <v>1100</v>
      </c>
      <c r="D185" s="31" t="s">
        <v>605</v>
      </c>
      <c r="E185" s="31" t="s">
        <v>601</v>
      </c>
      <c r="F185" s="97">
        <v>982933</v>
      </c>
      <c r="G185" s="32">
        <v>20.91</v>
      </c>
      <c r="H185" s="32" t="s">
        <v>604</v>
      </c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>
        <v>45099</v>
      </c>
      <c r="B186" s="32" t="s">
        <v>1099</v>
      </c>
      <c r="C186" s="31" t="s">
        <v>1100</v>
      </c>
      <c r="D186" s="31" t="s">
        <v>1212</v>
      </c>
      <c r="E186" s="31" t="s">
        <v>601</v>
      </c>
      <c r="F186" s="97">
        <v>1664546</v>
      </c>
      <c r="G186" s="32">
        <v>20.76</v>
      </c>
      <c r="H186" s="32" t="s">
        <v>604</v>
      </c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>
        <v>45099</v>
      </c>
      <c r="B187" s="32" t="s">
        <v>1099</v>
      </c>
      <c r="C187" s="31" t="s">
        <v>1100</v>
      </c>
      <c r="D187" s="31" t="s">
        <v>1095</v>
      </c>
      <c r="E187" s="31" t="s">
        <v>601</v>
      </c>
      <c r="F187" s="97">
        <v>1598167</v>
      </c>
      <c r="G187" s="32">
        <v>21.27</v>
      </c>
      <c r="H187" s="32" t="s">
        <v>604</v>
      </c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>
        <v>45099</v>
      </c>
      <c r="B188" s="32" t="s">
        <v>1099</v>
      </c>
      <c r="C188" s="31" t="s">
        <v>1100</v>
      </c>
      <c r="D188" s="31" t="s">
        <v>1245</v>
      </c>
      <c r="E188" s="31" t="s">
        <v>601</v>
      </c>
      <c r="F188" s="97">
        <v>720993</v>
      </c>
      <c r="G188" s="32">
        <v>20.98</v>
      </c>
      <c r="H188" s="32" t="s">
        <v>604</v>
      </c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9"/>
  <sheetViews>
    <sheetView zoomScale="90" zoomScaleNormal="90" workbookViewId="0">
      <selection activeCell="F9" sqref="F9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607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45100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608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609</v>
      </c>
      <c r="E9" s="108" t="s">
        <v>610</v>
      </c>
      <c r="F9" s="108" t="s">
        <v>611</v>
      </c>
      <c r="G9" s="108" t="s">
        <v>612</v>
      </c>
      <c r="H9" s="108" t="s">
        <v>613</v>
      </c>
      <c r="I9" s="108" t="s">
        <v>614</v>
      </c>
      <c r="J9" s="107" t="s">
        <v>615</v>
      </c>
      <c r="K9" s="108" t="s">
        <v>616</v>
      </c>
      <c r="L9" s="110" t="s">
        <v>617</v>
      </c>
      <c r="M9" s="110" t="s">
        <v>618</v>
      </c>
      <c r="N9" s="108" t="s">
        <v>619</v>
      </c>
      <c r="O9" s="109" t="s">
        <v>620</v>
      </c>
      <c r="P9" s="108" t="s">
        <v>621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622</v>
      </c>
      <c r="F10" s="111" t="s">
        <v>623</v>
      </c>
      <c r="G10" s="111">
        <v>538</v>
      </c>
      <c r="H10" s="111"/>
      <c r="I10" s="116" t="s">
        <v>624</v>
      </c>
      <c r="J10" s="117" t="s">
        <v>625</v>
      </c>
      <c r="K10" s="117"/>
      <c r="L10" s="118"/>
      <c r="M10" s="119"/>
      <c r="N10" s="117"/>
      <c r="O10" s="120"/>
      <c r="P10" s="118">
        <f>VLOOKUP(D10,'MidCap Intra'!B39:C538,2,0)</f>
        <v>562.95000000000005</v>
      </c>
      <c r="Q10" s="45"/>
      <c r="R10" s="45" t="s">
        <v>626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622</v>
      </c>
      <c r="F11" s="121">
        <v>691</v>
      </c>
      <c r="G11" s="121">
        <v>637</v>
      </c>
      <c r="H11" s="121">
        <v>732</v>
      </c>
      <c r="I11" s="126" t="s">
        <v>627</v>
      </c>
      <c r="J11" s="127" t="s">
        <v>628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629</v>
      </c>
      <c r="O11" s="130">
        <v>45084</v>
      </c>
      <c r="P11" s="131"/>
      <c r="Q11" s="45"/>
      <c r="R11" s="45" t="s">
        <v>626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324">
        <v>3</v>
      </c>
      <c r="B12" s="331">
        <v>45077</v>
      </c>
      <c r="C12" s="365"/>
      <c r="D12" s="389" t="s">
        <v>416</v>
      </c>
      <c r="E12" s="386" t="s">
        <v>622</v>
      </c>
      <c r="F12" s="324">
        <v>157</v>
      </c>
      <c r="G12" s="324">
        <v>144</v>
      </c>
      <c r="H12" s="324">
        <v>166.5</v>
      </c>
      <c r="I12" s="390" t="s">
        <v>631</v>
      </c>
      <c r="J12" s="127" t="s">
        <v>1080</v>
      </c>
      <c r="K12" s="127">
        <f>H12-F12</f>
        <v>9.5</v>
      </c>
      <c r="L12" s="128">
        <f>(F12*-0.7)/100</f>
        <v>-1.099</v>
      </c>
      <c r="M12" s="129">
        <f>(K12+L12)/F12</f>
        <v>5.350955414012739E-2</v>
      </c>
      <c r="N12" s="127" t="s">
        <v>629</v>
      </c>
      <c r="O12" s="130">
        <v>45098</v>
      </c>
      <c r="P12" s="131"/>
      <c r="Q12" s="45"/>
      <c r="R12" s="45" t="s">
        <v>626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622</v>
      </c>
      <c r="F13" s="121">
        <v>180.5</v>
      </c>
      <c r="G13" s="121">
        <v>164</v>
      </c>
      <c r="H13" s="121">
        <v>193.5</v>
      </c>
      <c r="I13" s="126" t="s">
        <v>632</v>
      </c>
      <c r="J13" s="127" t="s">
        <v>633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629</v>
      </c>
      <c r="O13" s="130">
        <v>45091</v>
      </c>
      <c r="P13" s="131"/>
      <c r="Q13" s="45"/>
      <c r="R13" s="45" t="s">
        <v>626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622</v>
      </c>
      <c r="F14" s="111" t="s">
        <v>634</v>
      </c>
      <c r="G14" s="111">
        <v>1385</v>
      </c>
      <c r="H14" s="111"/>
      <c r="I14" s="116" t="s">
        <v>635</v>
      </c>
      <c r="J14" s="117" t="s">
        <v>625</v>
      </c>
      <c r="K14" s="117"/>
      <c r="L14" s="118"/>
      <c r="M14" s="119"/>
      <c r="N14" s="117"/>
      <c r="O14" s="120"/>
      <c r="P14" s="132">
        <f>VLOOKUP(D14,'MidCap Intra'!B43:C542,2,0)</f>
        <v>1508.1</v>
      </c>
      <c r="Q14" s="45"/>
      <c r="R14" s="45" t="s">
        <v>626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451</v>
      </c>
      <c r="E15" s="125" t="s">
        <v>622</v>
      </c>
      <c r="F15" s="121">
        <v>230</v>
      </c>
      <c r="G15" s="121">
        <v>200</v>
      </c>
      <c r="H15" s="121">
        <v>248</v>
      </c>
      <c r="I15" s="126" t="s">
        <v>636</v>
      </c>
      <c r="J15" s="127" t="s">
        <v>1058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629</v>
      </c>
      <c r="O15" s="130">
        <v>45096</v>
      </c>
      <c r="P15" s="131"/>
      <c r="Q15" s="45"/>
      <c r="R15" s="45" t="s">
        <v>626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24">
        <v>7</v>
      </c>
      <c r="B16" s="331">
        <v>45089</v>
      </c>
      <c r="C16" s="365"/>
      <c r="D16" s="389" t="s">
        <v>540</v>
      </c>
      <c r="E16" s="386" t="s">
        <v>622</v>
      </c>
      <c r="F16" s="324">
        <v>401</v>
      </c>
      <c r="G16" s="324">
        <v>370</v>
      </c>
      <c r="H16" s="324">
        <v>423</v>
      </c>
      <c r="I16" s="390" t="s">
        <v>637</v>
      </c>
      <c r="J16" s="127" t="s">
        <v>1064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629</v>
      </c>
      <c r="O16" s="130">
        <v>45096</v>
      </c>
      <c r="P16" s="131"/>
      <c r="Q16" s="45"/>
      <c r="R16" s="45" t="s">
        <v>626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8" t="s">
        <v>344</v>
      </c>
      <c r="E17" s="345" t="s">
        <v>622</v>
      </c>
      <c r="F17" s="350" t="s">
        <v>1081</v>
      </c>
      <c r="G17" s="117">
        <v>3900</v>
      </c>
      <c r="H17" s="136"/>
      <c r="I17" s="137" t="s">
        <v>638</v>
      </c>
      <c r="J17" s="138" t="s">
        <v>625</v>
      </c>
      <c r="K17" s="139"/>
      <c r="L17" s="140"/>
      <c r="M17" s="141"/>
      <c r="N17" s="142"/>
      <c r="O17" s="143"/>
      <c r="P17" s="132">
        <f>VLOOKUP(D17,'MidCap Intra'!B46:C545,2,0)</f>
        <v>4307.3500000000004</v>
      </c>
      <c r="Q17" s="45"/>
      <c r="R17" s="45" t="s">
        <v>626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8" t="s">
        <v>63</v>
      </c>
      <c r="E18" s="345" t="s">
        <v>622</v>
      </c>
      <c r="F18" s="351" t="s">
        <v>999</v>
      </c>
      <c r="G18" s="117">
        <v>6400</v>
      </c>
      <c r="H18" s="136"/>
      <c r="I18" s="346" t="s">
        <v>1000</v>
      </c>
      <c r="J18" s="347" t="s">
        <v>625</v>
      </c>
      <c r="K18" s="139"/>
      <c r="L18" s="140"/>
      <c r="M18" s="141"/>
      <c r="N18" s="142"/>
      <c r="O18" s="143"/>
      <c r="P18" s="132">
        <f>VLOOKUP(D18,'MidCap Intra'!B47:C546,2,0)</f>
        <v>7074.9</v>
      </c>
      <c r="Q18" s="45"/>
      <c r="R18" s="45" t="s">
        <v>626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49" t="s">
        <v>194</v>
      </c>
      <c r="E19" s="345" t="s">
        <v>622</v>
      </c>
      <c r="F19" s="351" t="s">
        <v>1001</v>
      </c>
      <c r="G19" s="117">
        <v>930</v>
      </c>
      <c r="H19" s="136"/>
      <c r="I19" s="346" t="s">
        <v>1002</v>
      </c>
      <c r="J19" s="347" t="s">
        <v>625</v>
      </c>
      <c r="K19" s="139"/>
      <c r="L19" s="140"/>
      <c r="M19" s="141"/>
      <c r="N19" s="142"/>
      <c r="O19" s="143"/>
      <c r="P19" s="132">
        <f>VLOOKUP(D19,'MidCap Intra'!B48:C547,2,0)</f>
        <v>997.85</v>
      </c>
      <c r="Q19" s="45"/>
      <c r="R19" s="45" t="s">
        <v>626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324">
        <v>11</v>
      </c>
      <c r="B20" s="331">
        <v>45093</v>
      </c>
      <c r="C20" s="365"/>
      <c r="D20" s="389" t="s">
        <v>147</v>
      </c>
      <c r="E20" s="386" t="s">
        <v>622</v>
      </c>
      <c r="F20" s="324">
        <v>465</v>
      </c>
      <c r="G20" s="324">
        <v>434</v>
      </c>
      <c r="H20" s="324">
        <v>490.5</v>
      </c>
      <c r="I20" s="390" t="s">
        <v>1011</v>
      </c>
      <c r="J20" s="127" t="s">
        <v>1112</v>
      </c>
      <c r="K20" s="127">
        <f>H20-F20</f>
        <v>25.5</v>
      </c>
      <c r="L20" s="128">
        <f>(F20*-0.7)/100</f>
        <v>-3.2549999999999999</v>
      </c>
      <c r="M20" s="129">
        <f>(K20+L20)/F20</f>
        <v>4.7838709677419357E-2</v>
      </c>
      <c r="N20" s="127" t="s">
        <v>629</v>
      </c>
      <c r="O20" s="130">
        <v>45099</v>
      </c>
      <c r="P20" s="131"/>
      <c r="Q20" s="45"/>
      <c r="R20" s="45" t="s">
        <v>626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8" t="s">
        <v>527</v>
      </c>
      <c r="E21" s="370" t="s">
        <v>622</v>
      </c>
      <c r="F21" s="350" t="s">
        <v>1037</v>
      </c>
      <c r="G21" s="117">
        <v>489</v>
      </c>
      <c r="H21" s="136"/>
      <c r="I21" s="137" t="s">
        <v>1028</v>
      </c>
      <c r="J21" s="138" t="s">
        <v>625</v>
      </c>
      <c r="K21" s="139"/>
      <c r="L21" s="140"/>
      <c r="M21" s="141"/>
      <c r="N21" s="142"/>
      <c r="O21" s="143"/>
      <c r="P21" s="132">
        <f>VLOOKUP(D21,'MidCap Intra'!B50:C549,2,0)</f>
        <v>539</v>
      </c>
      <c r="Q21" s="45"/>
      <c r="R21" s="45" t="s">
        <v>626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91">
        <v>13</v>
      </c>
      <c r="B22" s="392">
        <v>45097</v>
      </c>
      <c r="C22" s="393"/>
      <c r="D22" s="394" t="s">
        <v>443</v>
      </c>
      <c r="E22" s="395" t="s">
        <v>622</v>
      </c>
      <c r="F22" s="324">
        <v>99.5</v>
      </c>
      <c r="G22" s="327">
        <v>89</v>
      </c>
      <c r="H22" s="324">
        <v>105.5</v>
      </c>
      <c r="I22" s="396" t="s">
        <v>1052</v>
      </c>
      <c r="J22" s="127" t="s">
        <v>707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629</v>
      </c>
      <c r="O22" s="130">
        <v>45097</v>
      </c>
      <c r="P22" s="131"/>
      <c r="Q22" s="45"/>
      <c r="R22" s="45" t="s">
        <v>626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49" t="s">
        <v>491</v>
      </c>
      <c r="E23" s="370" t="s">
        <v>622</v>
      </c>
      <c r="F23" s="350" t="s">
        <v>630</v>
      </c>
      <c r="G23" s="117">
        <v>144</v>
      </c>
      <c r="H23" s="136"/>
      <c r="I23" s="137" t="s">
        <v>1053</v>
      </c>
      <c r="J23" s="138" t="s">
        <v>625</v>
      </c>
      <c r="K23" s="139"/>
      <c r="L23" s="140"/>
      <c r="M23" s="141"/>
      <c r="N23" s="142"/>
      <c r="O23" s="143"/>
      <c r="P23" s="132">
        <f>VLOOKUP(D23,'MidCap Intra'!B52:C551,2,0)</f>
        <v>157.1</v>
      </c>
      <c r="Q23" s="45"/>
      <c r="R23" s="45" t="s">
        <v>626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>
        <v>15</v>
      </c>
      <c r="B24" s="134">
        <v>45098</v>
      </c>
      <c r="C24" s="135"/>
      <c r="D24" s="349" t="s">
        <v>443</v>
      </c>
      <c r="E24" s="370" t="s">
        <v>622</v>
      </c>
      <c r="F24" s="350" t="s">
        <v>1079</v>
      </c>
      <c r="G24" s="117">
        <v>94</v>
      </c>
      <c r="H24" s="136"/>
      <c r="I24" s="137" t="s">
        <v>1052</v>
      </c>
      <c r="J24" s="138" t="s">
        <v>625</v>
      </c>
      <c r="K24" s="139"/>
      <c r="L24" s="140"/>
      <c r="M24" s="141"/>
      <c r="N24" s="142"/>
      <c r="O24" s="143"/>
      <c r="P24" s="132">
        <f>VLOOKUP(D24,'MidCap Intra'!B53:C552,2,0)</f>
        <v>100.25</v>
      </c>
      <c r="Q24" s="45"/>
      <c r="R24" s="45" t="s">
        <v>626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4.25" customHeight="1">
      <c r="A25" s="133">
        <v>16</v>
      </c>
      <c r="B25" s="134">
        <v>45099</v>
      </c>
      <c r="C25" s="135"/>
      <c r="D25" s="349" t="s">
        <v>414</v>
      </c>
      <c r="E25" s="370" t="s">
        <v>622</v>
      </c>
      <c r="F25" s="350" t="s">
        <v>1116</v>
      </c>
      <c r="G25" s="117">
        <v>2840</v>
      </c>
      <c r="H25" s="136"/>
      <c r="I25" s="137" t="s">
        <v>1117</v>
      </c>
      <c r="J25" s="138" t="s">
        <v>625</v>
      </c>
      <c r="K25" s="139"/>
      <c r="L25" s="140"/>
      <c r="M25" s="141"/>
      <c r="N25" s="142"/>
      <c r="O25" s="143"/>
      <c r="P25" s="31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4.25" customHeight="1">
      <c r="A26" s="133"/>
      <c r="B26" s="134"/>
      <c r="C26" s="135"/>
      <c r="D26" s="349"/>
      <c r="E26" s="370"/>
      <c r="F26" s="350"/>
      <c r="G26" s="117"/>
      <c r="H26" s="136"/>
      <c r="I26" s="137"/>
      <c r="J26" s="138"/>
      <c r="K26" s="139"/>
      <c r="L26" s="140"/>
      <c r="M26" s="141"/>
      <c r="N26" s="142"/>
      <c r="O26" s="143"/>
      <c r="P26" s="31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3.5" customHeight="1">
      <c r="A27" s="111"/>
      <c r="B27" s="112"/>
      <c r="C27" s="113"/>
      <c r="D27" s="114"/>
      <c r="E27" s="115"/>
      <c r="F27" s="111"/>
      <c r="G27" s="111"/>
      <c r="H27" s="111"/>
      <c r="I27" s="116"/>
      <c r="J27" s="117"/>
      <c r="K27" s="117"/>
      <c r="L27" s="118"/>
      <c r="M27" s="119"/>
      <c r="N27" s="117"/>
      <c r="O27" s="120"/>
      <c r="P27" s="314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30" spans="1:38" ht="14.25" customHeight="1">
      <c r="A30" s="144"/>
      <c r="B30" s="145"/>
      <c r="C30" s="146"/>
      <c r="D30" s="147"/>
      <c r="E30" s="148"/>
      <c r="F30" s="148"/>
      <c r="G30" s="144"/>
      <c r="H30" s="148"/>
      <c r="I30" s="149"/>
      <c r="J30" s="150"/>
      <c r="K30" s="150"/>
      <c r="L30" s="151"/>
      <c r="M30" s="152"/>
      <c r="N30" s="153"/>
      <c r="O30" s="154"/>
      <c r="P30" s="15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639</v>
      </c>
      <c r="B31" s="157"/>
      <c r="C31" s="158"/>
      <c r="E31" s="159"/>
      <c r="F31" s="159"/>
      <c r="G31" s="159"/>
      <c r="H31" s="159"/>
      <c r="I31" s="159"/>
      <c r="J31" s="160"/>
      <c r="K31" s="159"/>
      <c r="L31" s="161"/>
      <c r="M31" s="66"/>
      <c r="N31" s="160"/>
      <c r="O31" s="158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62" t="s">
        <v>640</v>
      </c>
      <c r="B32" s="156"/>
      <c r="C32" s="156"/>
      <c r="D32" s="156"/>
      <c r="E32" s="45"/>
      <c r="F32" s="163" t="s">
        <v>641</v>
      </c>
      <c r="G32" s="6"/>
      <c r="H32" s="6"/>
      <c r="I32" s="6"/>
      <c r="J32" s="164"/>
      <c r="K32" s="165"/>
      <c r="L32" s="165"/>
      <c r="M32" s="166"/>
      <c r="N32" s="1"/>
      <c r="O32" s="167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" customHeight="1">
      <c r="A33" s="156" t="s">
        <v>642</v>
      </c>
      <c r="B33" s="156"/>
      <c r="C33" s="156"/>
      <c r="D33" s="156" t="s">
        <v>643</v>
      </c>
      <c r="E33" s="6"/>
      <c r="F33" s="163" t="s">
        <v>644</v>
      </c>
      <c r="G33" s="6"/>
      <c r="H33" s="6"/>
      <c r="I33" s="6"/>
      <c r="J33" s="164"/>
      <c r="K33" s="165"/>
      <c r="L33" s="165"/>
      <c r="M33" s="166"/>
      <c r="N33" s="1"/>
      <c r="O33" s="167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2" customHeight="1">
      <c r="A34" s="156"/>
      <c r="B34" s="156"/>
      <c r="C34" s="156"/>
      <c r="D34" s="156"/>
      <c r="E34" s="6"/>
      <c r="F34" s="6"/>
      <c r="G34" s="6"/>
      <c r="H34" s="6"/>
      <c r="I34" s="6"/>
      <c r="J34" s="168"/>
      <c r="K34" s="165"/>
      <c r="L34" s="165"/>
      <c r="M34" s="6"/>
      <c r="N34" s="169"/>
      <c r="O34" s="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2.75" customHeight="1">
      <c r="A35" s="1"/>
      <c r="B35" s="170" t="s">
        <v>645</v>
      </c>
      <c r="C35" s="170"/>
      <c r="D35" s="170"/>
      <c r="E35" s="170"/>
      <c r="F35" s="171"/>
      <c r="G35" s="6"/>
      <c r="H35" s="6"/>
      <c r="I35" s="172"/>
      <c r="J35" s="173"/>
      <c r="K35" s="174"/>
      <c r="L35" s="173"/>
      <c r="M35" s="6"/>
      <c r="N35" s="1"/>
      <c r="O35" s="1"/>
      <c r="P35" s="1"/>
      <c r="R35" s="6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75" t="s">
        <v>16</v>
      </c>
      <c r="B36" s="175" t="s">
        <v>592</v>
      </c>
      <c r="C36" s="175"/>
      <c r="D36" s="95" t="s">
        <v>609</v>
      </c>
      <c r="E36" s="175" t="s">
        <v>610</v>
      </c>
      <c r="F36" s="175" t="s">
        <v>611</v>
      </c>
      <c r="G36" s="175" t="s">
        <v>646</v>
      </c>
      <c r="H36" s="175" t="s">
        <v>613</v>
      </c>
      <c r="I36" s="175" t="s">
        <v>614</v>
      </c>
      <c r="J36" s="110" t="s">
        <v>615</v>
      </c>
      <c r="K36" s="108" t="s">
        <v>647</v>
      </c>
      <c r="L36" s="176" t="s">
        <v>617</v>
      </c>
      <c r="M36" s="110" t="s">
        <v>618</v>
      </c>
      <c r="N36" s="107" t="s">
        <v>619</v>
      </c>
      <c r="O36" s="95" t="s">
        <v>620</v>
      </c>
      <c r="P36" s="45"/>
      <c r="Q36" s="1"/>
      <c r="R36" s="66"/>
      <c r="S36" s="66"/>
      <c r="T36" s="66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13.5" customHeight="1">
      <c r="A37" s="121">
        <v>1</v>
      </c>
      <c r="B37" s="177">
        <v>45069</v>
      </c>
      <c r="C37" s="123"/>
      <c r="D37" s="124" t="s">
        <v>51</v>
      </c>
      <c r="E37" s="125" t="s">
        <v>648</v>
      </c>
      <c r="F37" s="121">
        <v>1811</v>
      </c>
      <c r="G37" s="121">
        <v>1750</v>
      </c>
      <c r="H37" s="121">
        <v>1855</v>
      </c>
      <c r="I37" s="126" t="s">
        <v>649</v>
      </c>
      <c r="J37" s="127" t="s">
        <v>650</v>
      </c>
      <c r="K37" s="127">
        <f t="shared" ref="K37:K38" si="0">H37-F37</f>
        <v>44</v>
      </c>
      <c r="L37" s="128">
        <f t="shared" ref="L37:L38" si="1">(F37*-0.7)/100</f>
        <v>-12.676999999999998</v>
      </c>
      <c r="M37" s="129">
        <f t="shared" ref="M37:M38" si="2">(K37+L37)/F37</f>
        <v>1.7295969077857538E-2</v>
      </c>
      <c r="N37" s="127" t="s">
        <v>629</v>
      </c>
      <c r="O37" s="130">
        <v>45083</v>
      </c>
      <c r="P37" s="45"/>
      <c r="Q37" s="178"/>
      <c r="R37" s="178" t="s">
        <v>626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2</v>
      </c>
      <c r="B38" s="181">
        <v>45078</v>
      </c>
      <c r="C38" s="182"/>
      <c r="D38" s="183" t="s">
        <v>176</v>
      </c>
      <c r="E38" s="184" t="s">
        <v>648</v>
      </c>
      <c r="F38" s="180">
        <v>555.5</v>
      </c>
      <c r="G38" s="180">
        <v>539</v>
      </c>
      <c r="H38" s="180">
        <v>539</v>
      </c>
      <c r="I38" s="185" t="s">
        <v>651</v>
      </c>
      <c r="J38" s="186" t="s">
        <v>652</v>
      </c>
      <c r="K38" s="186">
        <f t="shared" si="0"/>
        <v>-16.5</v>
      </c>
      <c r="L38" s="187">
        <f t="shared" si="1"/>
        <v>-3.8884999999999996</v>
      </c>
      <c r="M38" s="188">
        <f t="shared" si="2"/>
        <v>-3.6702970297029701E-2</v>
      </c>
      <c r="N38" s="186" t="s">
        <v>653</v>
      </c>
      <c r="O38" s="189">
        <v>45086</v>
      </c>
      <c r="P38" s="45"/>
      <c r="Q38" s="178"/>
      <c r="R38" s="178" t="s">
        <v>626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3</v>
      </c>
      <c r="B39" s="190">
        <v>45078</v>
      </c>
      <c r="C39" s="113"/>
      <c r="D39" s="114" t="s">
        <v>95</v>
      </c>
      <c r="E39" s="115" t="s">
        <v>648</v>
      </c>
      <c r="F39" s="111" t="s">
        <v>654</v>
      </c>
      <c r="G39" s="111">
        <v>222</v>
      </c>
      <c r="H39" s="111"/>
      <c r="I39" s="116" t="s">
        <v>655</v>
      </c>
      <c r="J39" s="117" t="s">
        <v>625</v>
      </c>
      <c r="K39" s="117"/>
      <c r="L39" s="118"/>
      <c r="M39" s="119"/>
      <c r="N39" s="117"/>
      <c r="O39" s="120"/>
      <c r="P39" s="45"/>
      <c r="Q39" s="178"/>
      <c r="R39" s="178" t="s">
        <v>626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80">
        <v>4</v>
      </c>
      <c r="B40" s="181">
        <v>45079</v>
      </c>
      <c r="C40" s="182"/>
      <c r="D40" s="183" t="s">
        <v>656</v>
      </c>
      <c r="E40" s="184" t="s">
        <v>648</v>
      </c>
      <c r="F40" s="180">
        <v>293</v>
      </c>
      <c r="G40" s="180">
        <v>284</v>
      </c>
      <c r="H40" s="180">
        <v>284</v>
      </c>
      <c r="I40" s="185" t="s">
        <v>657</v>
      </c>
      <c r="J40" s="186" t="s">
        <v>658</v>
      </c>
      <c r="K40" s="186">
        <f>H40-F40</f>
        <v>-9</v>
      </c>
      <c r="L40" s="187">
        <f>(F40*-0.7)/100</f>
        <v>-2.0510000000000002</v>
      </c>
      <c r="M40" s="188">
        <f>(K40+L40)/F40</f>
        <v>-3.7716723549488053E-2</v>
      </c>
      <c r="N40" s="186" t="s">
        <v>653</v>
      </c>
      <c r="O40" s="189">
        <v>45085</v>
      </c>
      <c r="P40" s="45"/>
      <c r="Q40" s="178"/>
      <c r="R40" s="178" t="s">
        <v>626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111">
        <v>5</v>
      </c>
      <c r="B41" s="190">
        <v>45084</v>
      </c>
      <c r="C41" s="113"/>
      <c r="D41" s="114" t="s">
        <v>51</v>
      </c>
      <c r="E41" s="115" t="s">
        <v>648</v>
      </c>
      <c r="F41" s="111">
        <v>1843</v>
      </c>
      <c r="G41" s="111">
        <v>1785</v>
      </c>
      <c r="H41" s="111">
        <v>1850</v>
      </c>
      <c r="I41" s="116" t="s">
        <v>659</v>
      </c>
      <c r="J41" s="127" t="s">
        <v>723</v>
      </c>
      <c r="K41" s="127">
        <f t="shared" ref="K41" si="3">H41-F41</f>
        <v>7</v>
      </c>
      <c r="L41" s="128">
        <f t="shared" ref="L41" si="4">(F41*-0.7)/100</f>
        <v>-12.901</v>
      </c>
      <c r="M41" s="129">
        <f t="shared" ref="M41" si="5">(K41+L41)/F41</f>
        <v>-3.2018448182311449E-3</v>
      </c>
      <c r="N41" s="127" t="s">
        <v>629</v>
      </c>
      <c r="O41" s="130">
        <v>45099</v>
      </c>
      <c r="P41" s="45"/>
      <c r="Q41" s="178"/>
      <c r="R41" s="178" t="s">
        <v>626</v>
      </c>
      <c r="S41" s="45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1:38" ht="13.5" customHeight="1">
      <c r="A42" s="111">
        <v>6</v>
      </c>
      <c r="B42" s="190">
        <v>45084</v>
      </c>
      <c r="C42" s="113"/>
      <c r="D42" s="114" t="s">
        <v>92</v>
      </c>
      <c r="E42" s="115" t="s">
        <v>648</v>
      </c>
      <c r="F42" s="111" t="s">
        <v>660</v>
      </c>
      <c r="G42" s="111">
        <v>272.5</v>
      </c>
      <c r="H42" s="111"/>
      <c r="I42" s="116" t="s">
        <v>661</v>
      </c>
      <c r="J42" s="117" t="s">
        <v>625</v>
      </c>
      <c r="K42" s="117"/>
      <c r="L42" s="118"/>
      <c r="M42" s="119"/>
      <c r="N42" s="117"/>
      <c r="O42" s="120"/>
      <c r="P42" s="45"/>
      <c r="Q42" s="178"/>
      <c r="R42" s="178" t="s">
        <v>662</v>
      </c>
      <c r="S42" s="45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</row>
    <row r="43" spans="1:38" ht="13.5" customHeight="1">
      <c r="A43" s="324">
        <v>7</v>
      </c>
      <c r="B43" s="364">
        <v>45092</v>
      </c>
      <c r="C43" s="365"/>
      <c r="D43" s="366" t="s">
        <v>491</v>
      </c>
      <c r="E43" s="367" t="s">
        <v>648</v>
      </c>
      <c r="F43" s="368">
        <v>158</v>
      </c>
      <c r="G43" s="324">
        <v>153</v>
      </c>
      <c r="H43" s="324">
        <v>163.25</v>
      </c>
      <c r="I43" s="369" t="s">
        <v>1003</v>
      </c>
      <c r="J43" s="127" t="s">
        <v>1009</v>
      </c>
      <c r="K43" s="127">
        <f t="shared" ref="K43" si="6">H43-F43</f>
        <v>5.25</v>
      </c>
      <c r="L43" s="128">
        <f t="shared" ref="L43" si="7">(F43*-0.7)/100</f>
        <v>-1.1059999999999999</v>
      </c>
      <c r="M43" s="129">
        <f t="shared" ref="M43" si="8">(K43+L43)/F43</f>
        <v>2.6227848101265824E-2</v>
      </c>
      <c r="N43" s="127" t="s">
        <v>629</v>
      </c>
      <c r="O43" s="130">
        <v>45093</v>
      </c>
      <c r="P43" s="45"/>
      <c r="Q43" s="178"/>
      <c r="R43" s="178" t="s">
        <v>626</v>
      </c>
      <c r="S43" s="45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</row>
    <row r="44" spans="1:38" ht="13.5" customHeight="1">
      <c r="A44" s="324">
        <v>8</v>
      </c>
      <c r="B44" s="364">
        <v>45096</v>
      </c>
      <c r="C44" s="365"/>
      <c r="D44" s="366" t="s">
        <v>158</v>
      </c>
      <c r="E44" s="386" t="s">
        <v>648</v>
      </c>
      <c r="F44" s="368">
        <v>661.5</v>
      </c>
      <c r="G44" s="324">
        <v>645</v>
      </c>
      <c r="H44" s="324">
        <v>674</v>
      </c>
      <c r="I44" s="369" t="s">
        <v>1016</v>
      </c>
      <c r="J44" s="127" t="s">
        <v>1025</v>
      </c>
      <c r="K44" s="127">
        <f t="shared" ref="K44" si="9">H44-F44</f>
        <v>12.5</v>
      </c>
      <c r="L44" s="128">
        <f>(F44*-0.07)/100</f>
        <v>-0.46305000000000007</v>
      </c>
      <c r="M44" s="129">
        <f t="shared" ref="M44" si="10">(K44+L44)/F44</f>
        <v>1.8196447467876038E-2</v>
      </c>
      <c r="N44" s="127" t="s">
        <v>629</v>
      </c>
      <c r="O44" s="130">
        <v>45096</v>
      </c>
      <c r="P44" s="45"/>
      <c r="Q44" s="178"/>
      <c r="R44" s="178" t="s">
        <v>626</v>
      </c>
      <c r="S44" s="45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352"/>
      <c r="AK44" s="352"/>
      <c r="AL44" s="352"/>
    </row>
    <row r="45" spans="1:38" ht="13.5" customHeight="1">
      <c r="A45" s="111">
        <v>9</v>
      </c>
      <c r="B45" s="353">
        <v>45096</v>
      </c>
      <c r="C45" s="113"/>
      <c r="D45" s="354" t="s">
        <v>158</v>
      </c>
      <c r="E45" s="115" t="s">
        <v>648</v>
      </c>
      <c r="F45" s="111" t="s">
        <v>1024</v>
      </c>
      <c r="G45" s="111">
        <v>644</v>
      </c>
      <c r="H45" s="111"/>
      <c r="I45" s="116" t="s">
        <v>1016</v>
      </c>
      <c r="J45" s="117" t="s">
        <v>625</v>
      </c>
      <c r="K45" s="117"/>
      <c r="L45" s="118"/>
      <c r="M45" s="119"/>
      <c r="N45" s="117"/>
      <c r="O45" s="120"/>
      <c r="P45" s="45"/>
      <c r="Q45" s="178"/>
      <c r="R45" s="178" t="s">
        <v>626</v>
      </c>
      <c r="S45" s="45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</row>
    <row r="46" spans="1:38" ht="13.5" customHeight="1">
      <c r="A46" s="62"/>
      <c r="B46" s="62"/>
      <c r="C46" s="113"/>
      <c r="D46" s="114"/>
      <c r="E46" s="115"/>
      <c r="F46" s="111"/>
      <c r="G46" s="111"/>
      <c r="H46" s="111"/>
      <c r="I46" s="116"/>
      <c r="J46" s="117"/>
      <c r="K46" s="117"/>
      <c r="L46" s="118"/>
      <c r="M46" s="119"/>
      <c r="N46" s="117"/>
      <c r="O46" s="120"/>
      <c r="P46" s="45"/>
      <c r="Q46" s="178"/>
      <c r="R46" s="178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44.25" customHeight="1">
      <c r="A47" s="156" t="s">
        <v>639</v>
      </c>
      <c r="B47" s="191"/>
      <c r="C47" s="191"/>
      <c r="D47" s="1"/>
      <c r="E47" s="6"/>
      <c r="F47" s="6"/>
      <c r="G47" s="6"/>
      <c r="H47" s="6" t="s">
        <v>663</v>
      </c>
      <c r="I47" s="6"/>
      <c r="J47" s="6"/>
      <c r="K47" s="152"/>
      <c r="L47" s="192"/>
      <c r="M47" s="152"/>
      <c r="N47" s="153"/>
      <c r="O47" s="152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62" t="s">
        <v>640</v>
      </c>
      <c r="B48" s="156"/>
      <c r="C48" s="156"/>
      <c r="D48" s="156"/>
      <c r="E48" s="45"/>
      <c r="F48" s="163" t="s">
        <v>641</v>
      </c>
      <c r="G48" s="66"/>
      <c r="H48" s="45"/>
      <c r="I48" s="66"/>
      <c r="J48" s="6"/>
      <c r="K48" s="193"/>
      <c r="L48" s="194"/>
      <c r="M48" s="6"/>
      <c r="N48" s="146"/>
      <c r="O48" s="195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4.25" customHeight="1">
      <c r="A49" s="162"/>
      <c r="B49" s="156"/>
      <c r="C49" s="156"/>
      <c r="D49" s="156"/>
      <c r="E49" s="6"/>
      <c r="F49" s="163" t="s">
        <v>644</v>
      </c>
      <c r="G49" s="66"/>
      <c r="H49" s="45"/>
      <c r="I49" s="66"/>
      <c r="J49" s="6"/>
      <c r="K49" s="193"/>
      <c r="L49" s="194"/>
      <c r="M49" s="6"/>
      <c r="N49" s="146"/>
      <c r="O49" s="195"/>
      <c r="P49" s="45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14.25" customHeight="1">
      <c r="A50" s="156"/>
      <c r="B50" s="156"/>
      <c r="C50" s="156"/>
      <c r="D50" s="156"/>
      <c r="E50" s="6"/>
      <c r="F50" s="6"/>
      <c r="G50" s="6"/>
      <c r="H50" s="6"/>
      <c r="I50" s="6"/>
      <c r="J50" s="168"/>
      <c r="K50" s="165"/>
      <c r="L50" s="166"/>
      <c r="M50" s="6"/>
      <c r="N50" s="169"/>
      <c r="O50" s="1"/>
      <c r="P50" s="45"/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96" t="s">
        <v>664</v>
      </c>
      <c r="B51" s="196"/>
      <c r="C51" s="196"/>
      <c r="D51" s="196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5"/>
      <c r="R51" s="6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1:38" ht="38.25" customHeight="1">
      <c r="A52" s="108" t="s">
        <v>16</v>
      </c>
      <c r="B52" s="108" t="s">
        <v>592</v>
      </c>
      <c r="C52" s="108"/>
      <c r="D52" s="109" t="s">
        <v>609</v>
      </c>
      <c r="E52" s="108" t="s">
        <v>610</v>
      </c>
      <c r="F52" s="108" t="s">
        <v>611</v>
      </c>
      <c r="G52" s="108" t="s">
        <v>646</v>
      </c>
      <c r="H52" s="108" t="s">
        <v>613</v>
      </c>
      <c r="I52" s="108" t="s">
        <v>614</v>
      </c>
      <c r="J52" s="107" t="s">
        <v>615</v>
      </c>
      <c r="K52" s="197" t="s">
        <v>665</v>
      </c>
      <c r="L52" s="110" t="s">
        <v>617</v>
      </c>
      <c r="M52" s="197" t="s">
        <v>666</v>
      </c>
      <c r="N52" s="108" t="s">
        <v>667</v>
      </c>
      <c r="O52" s="107" t="s">
        <v>619</v>
      </c>
      <c r="P52" s="109" t="s">
        <v>620</v>
      </c>
      <c r="Q52" s="45"/>
      <c r="R52" s="6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1:38" ht="12.75" customHeight="1">
      <c r="A53" s="121">
        <v>1</v>
      </c>
      <c r="B53" s="198">
        <v>45079</v>
      </c>
      <c r="C53" s="199"/>
      <c r="D53" s="199" t="s">
        <v>668</v>
      </c>
      <c r="E53" s="121" t="s">
        <v>648</v>
      </c>
      <c r="F53" s="121">
        <v>2245</v>
      </c>
      <c r="G53" s="121">
        <v>2197</v>
      </c>
      <c r="H53" s="127">
        <v>2276</v>
      </c>
      <c r="I53" s="127" t="s">
        <v>669</v>
      </c>
      <c r="J53" s="127" t="s">
        <v>670</v>
      </c>
      <c r="K53" s="121">
        <f t="shared" ref="K53:K54" si="11">H53-F53</f>
        <v>31</v>
      </c>
      <c r="L53" s="128">
        <f t="shared" ref="L53:L57" si="12">(H53*N53)*0.07%</f>
        <v>477.96000000000009</v>
      </c>
      <c r="M53" s="200">
        <f t="shared" ref="M53:M57" si="13">(K53*N53)-L53</f>
        <v>8822.0399999999991</v>
      </c>
      <c r="N53" s="121">
        <v>300</v>
      </c>
      <c r="O53" s="127" t="s">
        <v>629</v>
      </c>
      <c r="P53" s="122">
        <v>45082</v>
      </c>
      <c r="Q53" s="201"/>
      <c r="R53" s="66" t="s">
        <v>626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2</v>
      </c>
      <c r="B54" s="204">
        <v>45084</v>
      </c>
      <c r="C54" s="205"/>
      <c r="D54" s="205" t="s">
        <v>671</v>
      </c>
      <c r="E54" s="180" t="s">
        <v>648</v>
      </c>
      <c r="F54" s="180">
        <v>1065</v>
      </c>
      <c r="G54" s="180">
        <v>1053</v>
      </c>
      <c r="H54" s="186">
        <v>1052</v>
      </c>
      <c r="I54" s="186" t="s">
        <v>672</v>
      </c>
      <c r="J54" s="186" t="s">
        <v>673</v>
      </c>
      <c r="K54" s="180">
        <f t="shared" si="11"/>
        <v>-13</v>
      </c>
      <c r="L54" s="187">
        <f t="shared" si="12"/>
        <v>736.40000000000009</v>
      </c>
      <c r="M54" s="206">
        <f t="shared" si="13"/>
        <v>-13736.4</v>
      </c>
      <c r="N54" s="180">
        <v>1000</v>
      </c>
      <c r="O54" s="186" t="s">
        <v>653</v>
      </c>
      <c r="P54" s="207">
        <v>45086</v>
      </c>
      <c r="Q54" s="201"/>
      <c r="R54" s="66" t="s">
        <v>662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180">
        <v>3</v>
      </c>
      <c r="B55" s="204">
        <v>45089</v>
      </c>
      <c r="C55" s="205"/>
      <c r="D55" s="205" t="s">
        <v>674</v>
      </c>
      <c r="E55" s="180" t="s">
        <v>675</v>
      </c>
      <c r="F55" s="180">
        <v>161</v>
      </c>
      <c r="G55" s="180">
        <v>165</v>
      </c>
      <c r="H55" s="186">
        <v>165</v>
      </c>
      <c r="I55" s="186">
        <v>152</v>
      </c>
      <c r="J55" s="186" t="s">
        <v>676</v>
      </c>
      <c r="K55" s="180">
        <f t="shared" ref="K55:K56" si="14">F55-H55</f>
        <v>-4</v>
      </c>
      <c r="L55" s="187">
        <f t="shared" si="12"/>
        <v>323.40000000000003</v>
      </c>
      <c r="M55" s="206">
        <f t="shared" si="13"/>
        <v>-11523.4</v>
      </c>
      <c r="N55" s="180">
        <v>2800</v>
      </c>
      <c r="O55" s="186" t="s">
        <v>653</v>
      </c>
      <c r="P55" s="207">
        <v>45090</v>
      </c>
      <c r="Q55" s="201"/>
      <c r="R55" s="66" t="s">
        <v>662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180">
        <v>4</v>
      </c>
      <c r="B56" s="204">
        <v>45089</v>
      </c>
      <c r="C56" s="205"/>
      <c r="D56" s="205" t="s">
        <v>677</v>
      </c>
      <c r="E56" s="180" t="s">
        <v>675</v>
      </c>
      <c r="F56" s="180">
        <v>367.5</v>
      </c>
      <c r="G56" s="180">
        <v>374</v>
      </c>
      <c r="H56" s="186">
        <v>374</v>
      </c>
      <c r="I56" s="186" t="s">
        <v>678</v>
      </c>
      <c r="J56" s="186" t="s">
        <v>679</v>
      </c>
      <c r="K56" s="180">
        <f t="shared" si="14"/>
        <v>-6.5</v>
      </c>
      <c r="L56" s="187">
        <f t="shared" si="12"/>
        <v>523.6</v>
      </c>
      <c r="M56" s="206">
        <f t="shared" si="13"/>
        <v>-13523.6</v>
      </c>
      <c r="N56" s="180">
        <v>2000</v>
      </c>
      <c r="O56" s="186" t="s">
        <v>653</v>
      </c>
      <c r="P56" s="207">
        <v>45090</v>
      </c>
      <c r="Q56" s="201"/>
      <c r="R56" s="66" t="s">
        <v>626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24">
        <v>5</v>
      </c>
      <c r="B57" s="325">
        <v>45091</v>
      </c>
      <c r="C57" s="326"/>
      <c r="D57" s="326" t="s">
        <v>997</v>
      </c>
      <c r="E57" s="324" t="s">
        <v>675</v>
      </c>
      <c r="F57" s="324">
        <v>932</v>
      </c>
      <c r="G57" s="324">
        <v>950</v>
      </c>
      <c r="H57" s="327">
        <v>921.5</v>
      </c>
      <c r="I57" s="327" t="s">
        <v>998</v>
      </c>
      <c r="J57" s="127" t="s">
        <v>1059</v>
      </c>
      <c r="K57" s="121">
        <f>F57-H57</f>
        <v>10.5</v>
      </c>
      <c r="L57" s="128">
        <f t="shared" si="12"/>
        <v>451.53500000000008</v>
      </c>
      <c r="M57" s="200">
        <f t="shared" si="13"/>
        <v>6898.4650000000001</v>
      </c>
      <c r="N57" s="121">
        <v>700</v>
      </c>
      <c r="O57" s="127" t="s">
        <v>629</v>
      </c>
      <c r="P57" s="122">
        <v>45097</v>
      </c>
      <c r="Q57" s="201"/>
      <c r="R57" s="66" t="s">
        <v>626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324">
        <v>6</v>
      </c>
      <c r="B58" s="325">
        <v>45096</v>
      </c>
      <c r="C58" s="326"/>
      <c r="D58" s="326" t="s">
        <v>1019</v>
      </c>
      <c r="E58" s="324" t="s">
        <v>648</v>
      </c>
      <c r="F58" s="324">
        <v>606</v>
      </c>
      <c r="G58" s="324">
        <v>595</v>
      </c>
      <c r="H58" s="327">
        <v>617</v>
      </c>
      <c r="I58" s="327" t="s">
        <v>1020</v>
      </c>
      <c r="J58" s="127" t="s">
        <v>1029</v>
      </c>
      <c r="K58" s="121">
        <f t="shared" ref="K58" si="15">H58-F58</f>
        <v>11</v>
      </c>
      <c r="L58" s="128">
        <f t="shared" ref="L58" si="16">(H58*N58)*0.07%</f>
        <v>475.09000000000009</v>
      </c>
      <c r="M58" s="200">
        <f t="shared" ref="M58" si="17">(K58*N58)-L58</f>
        <v>11624.91</v>
      </c>
      <c r="N58" s="121">
        <v>1100</v>
      </c>
      <c r="O58" s="127" t="s">
        <v>629</v>
      </c>
      <c r="P58" s="122">
        <v>45096</v>
      </c>
      <c r="Q58" s="201"/>
      <c r="R58" s="66" t="s">
        <v>626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324">
        <v>7</v>
      </c>
      <c r="B59" s="325">
        <v>45096</v>
      </c>
      <c r="C59" s="326"/>
      <c r="D59" s="326" t="s">
        <v>1022</v>
      </c>
      <c r="E59" s="324" t="s">
        <v>648</v>
      </c>
      <c r="F59" s="324">
        <v>1572</v>
      </c>
      <c r="G59" s="324">
        <v>1548</v>
      </c>
      <c r="H59" s="327">
        <v>1591</v>
      </c>
      <c r="I59" s="327" t="s">
        <v>1023</v>
      </c>
      <c r="J59" s="127" t="s">
        <v>1048</v>
      </c>
      <c r="K59" s="121">
        <f t="shared" ref="K59" si="18">H59-F59</f>
        <v>19</v>
      </c>
      <c r="L59" s="128">
        <f t="shared" ref="L59" si="19">(H59*N59)*0.07%</f>
        <v>556.85000000000014</v>
      </c>
      <c r="M59" s="200">
        <f t="shared" ref="M59" si="20">(K59*N59)-L59</f>
        <v>8943.15</v>
      </c>
      <c r="N59" s="121">
        <v>500</v>
      </c>
      <c r="O59" s="127" t="s">
        <v>629</v>
      </c>
      <c r="P59" s="122">
        <v>45097</v>
      </c>
      <c r="Q59" s="201"/>
      <c r="R59" s="66" t="s">
        <v>626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111">
        <v>8</v>
      </c>
      <c r="B60" s="208">
        <v>45099</v>
      </c>
      <c r="C60" s="209"/>
      <c r="D60" s="209" t="s">
        <v>1109</v>
      </c>
      <c r="E60" s="111" t="s">
        <v>648</v>
      </c>
      <c r="F60" s="111" t="s">
        <v>1110</v>
      </c>
      <c r="G60" s="111">
        <v>1143</v>
      </c>
      <c r="H60" s="117"/>
      <c r="I60" s="117" t="s">
        <v>1111</v>
      </c>
      <c r="J60" s="332" t="s">
        <v>625</v>
      </c>
      <c r="K60" s="111"/>
      <c r="L60" s="118"/>
      <c r="M60" s="212"/>
      <c r="N60" s="111"/>
      <c r="O60" s="117"/>
      <c r="P60" s="112"/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2.75" customHeight="1">
      <c r="A61" s="111"/>
      <c r="B61" s="208"/>
      <c r="C61" s="209"/>
      <c r="D61" s="209"/>
      <c r="E61" s="111"/>
      <c r="F61" s="111"/>
      <c r="G61" s="111"/>
      <c r="H61" s="117"/>
      <c r="I61" s="117"/>
      <c r="J61" s="332"/>
      <c r="K61" s="111"/>
      <c r="L61" s="118"/>
      <c r="M61" s="212"/>
      <c r="N61" s="111"/>
      <c r="O61" s="117"/>
      <c r="P61" s="112"/>
      <c r="Q61" s="201"/>
      <c r="R61" s="66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202"/>
      <c r="AG61" s="203"/>
      <c r="AH61" s="201"/>
      <c r="AI61" s="201"/>
      <c r="AJ61" s="202"/>
      <c r="AK61" s="202"/>
      <c r="AL61" s="202"/>
    </row>
    <row r="62" spans="1:38" ht="12.75" customHeight="1">
      <c r="A62" s="111"/>
      <c r="B62" s="208"/>
      <c r="C62" s="209"/>
      <c r="D62" s="209"/>
      <c r="E62" s="111"/>
      <c r="F62" s="111"/>
      <c r="G62" s="111"/>
      <c r="H62" s="117"/>
      <c r="I62" s="117"/>
      <c r="J62" s="210"/>
      <c r="K62" s="111"/>
      <c r="L62" s="211"/>
      <c r="M62" s="212"/>
      <c r="N62" s="111"/>
      <c r="O62" s="117"/>
      <c r="P62" s="112"/>
      <c r="Q62" s="201"/>
      <c r="R62" s="66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202"/>
      <c r="AG62" s="203"/>
      <c r="AH62" s="201"/>
      <c r="AI62" s="201"/>
      <c r="AJ62" s="202"/>
      <c r="AK62" s="202"/>
      <c r="AL62" s="202"/>
    </row>
    <row r="63" spans="1:38" ht="12.75" customHeight="1">
      <c r="A63" s="202"/>
      <c r="B63" s="213"/>
      <c r="C63" s="201"/>
      <c r="D63" s="201"/>
      <c r="E63" s="202"/>
      <c r="F63" s="202"/>
      <c r="G63" s="202"/>
      <c r="H63" s="214"/>
      <c r="I63" s="214"/>
      <c r="J63" s="214"/>
      <c r="K63" s="201"/>
      <c r="L63" s="202"/>
      <c r="M63" s="202"/>
      <c r="N63" s="202"/>
      <c r="O63" s="214"/>
      <c r="P63" s="214"/>
      <c r="Q63" s="201"/>
      <c r="R63" s="66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202"/>
      <c r="AG63" s="203"/>
      <c r="AH63" s="201"/>
      <c r="AI63" s="201"/>
      <c r="AJ63" s="202"/>
      <c r="AK63" s="202"/>
      <c r="AL63" s="202"/>
    </row>
    <row r="64" spans="1:38" ht="38.25" customHeight="1">
      <c r="A64" s="215" t="s">
        <v>680</v>
      </c>
      <c r="B64" s="215"/>
      <c r="C64" s="215"/>
      <c r="D64" s="215"/>
      <c r="E64" s="216"/>
      <c r="F64" s="149"/>
      <c r="G64" s="149"/>
      <c r="H64" s="149"/>
      <c r="I64" s="149"/>
      <c r="J64" s="1"/>
      <c r="K64" s="6"/>
      <c r="L64" s="6"/>
      <c r="M64" s="6"/>
      <c r="N64" s="1"/>
      <c r="O64" s="1"/>
      <c r="P64" s="45"/>
      <c r="Q64" s="45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5"/>
      <c r="AG64" s="45"/>
      <c r="AH64" s="45"/>
      <c r="AI64" s="45"/>
      <c r="AJ64" s="45"/>
      <c r="AK64" s="45"/>
      <c r="AL64" s="45"/>
    </row>
    <row r="65" spans="1:38" ht="15.75" customHeight="1">
      <c r="A65" s="108" t="s">
        <v>16</v>
      </c>
      <c r="B65" s="108" t="s">
        <v>592</v>
      </c>
      <c r="C65" s="108"/>
      <c r="D65" s="109" t="s">
        <v>609</v>
      </c>
      <c r="E65" s="108" t="s">
        <v>610</v>
      </c>
      <c r="F65" s="108" t="s">
        <v>611</v>
      </c>
      <c r="G65" s="108" t="s">
        <v>646</v>
      </c>
      <c r="H65" s="108" t="s">
        <v>613</v>
      </c>
      <c r="I65" s="108" t="s">
        <v>614</v>
      </c>
      <c r="J65" s="107" t="s">
        <v>615</v>
      </c>
      <c r="K65" s="107" t="s">
        <v>681</v>
      </c>
      <c r="L65" s="110" t="s">
        <v>617</v>
      </c>
      <c r="M65" s="197" t="s">
        <v>666</v>
      </c>
      <c r="N65" s="108" t="s">
        <v>667</v>
      </c>
      <c r="O65" s="108" t="s">
        <v>619</v>
      </c>
      <c r="P65" s="109" t="s">
        <v>620</v>
      </c>
      <c r="Q65" s="45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5"/>
      <c r="AG65" s="45"/>
      <c r="AH65" s="45"/>
      <c r="AI65" s="45"/>
      <c r="AJ65" s="45"/>
      <c r="AK65" s="45"/>
      <c r="AL65" s="45"/>
    </row>
    <row r="66" spans="1:38" ht="15" customHeight="1">
      <c r="A66" s="121">
        <v>1</v>
      </c>
      <c r="B66" s="198">
        <v>45078</v>
      </c>
      <c r="C66" s="199"/>
      <c r="D66" s="199" t="s">
        <v>682</v>
      </c>
      <c r="E66" s="121" t="s">
        <v>648</v>
      </c>
      <c r="F66" s="121">
        <v>1.5</v>
      </c>
      <c r="G66" s="121">
        <v>0.4</v>
      </c>
      <c r="H66" s="127">
        <v>2.15</v>
      </c>
      <c r="I66" s="128" t="s">
        <v>683</v>
      </c>
      <c r="J66" s="127" t="s">
        <v>684</v>
      </c>
      <c r="K66" s="121">
        <f t="shared" ref="K66:K68" si="21">H66-F66</f>
        <v>0.64999999999999991</v>
      </c>
      <c r="L66" s="217">
        <v>100</v>
      </c>
      <c r="M66" s="200">
        <f t="shared" ref="M66:M71" si="22">(K66*N66)-100</f>
        <v>2629.9999999999995</v>
      </c>
      <c r="N66" s="121">
        <v>4200</v>
      </c>
      <c r="O66" s="127" t="s">
        <v>629</v>
      </c>
      <c r="P66" s="122">
        <v>45079</v>
      </c>
      <c r="Q66" s="45"/>
      <c r="R66" s="66" t="s">
        <v>626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80">
        <v>2</v>
      </c>
      <c r="B67" s="204">
        <v>45078</v>
      </c>
      <c r="C67" s="205"/>
      <c r="D67" s="205" t="s">
        <v>685</v>
      </c>
      <c r="E67" s="180" t="s">
        <v>648</v>
      </c>
      <c r="F67" s="180">
        <v>47.5</v>
      </c>
      <c r="G67" s="180">
        <v>18</v>
      </c>
      <c r="H67" s="186">
        <v>17</v>
      </c>
      <c r="I67" s="187" t="s">
        <v>686</v>
      </c>
      <c r="J67" s="186" t="s">
        <v>687</v>
      </c>
      <c r="K67" s="180">
        <f t="shared" si="21"/>
        <v>-30.5</v>
      </c>
      <c r="L67" s="218">
        <v>100</v>
      </c>
      <c r="M67" s="206">
        <f t="shared" si="22"/>
        <v>-1625</v>
      </c>
      <c r="N67" s="180">
        <v>50</v>
      </c>
      <c r="O67" s="186" t="s">
        <v>653</v>
      </c>
      <c r="P67" s="207">
        <v>45082</v>
      </c>
      <c r="Q67" s="45"/>
      <c r="R67" s="66" t="s">
        <v>626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219">
        <v>3</v>
      </c>
      <c r="B68" s="220">
        <v>45078</v>
      </c>
      <c r="C68" s="221"/>
      <c r="D68" s="221" t="s">
        <v>688</v>
      </c>
      <c r="E68" s="219" t="s">
        <v>648</v>
      </c>
      <c r="F68" s="219">
        <v>210</v>
      </c>
      <c r="G68" s="219">
        <v>115</v>
      </c>
      <c r="H68" s="222">
        <v>225</v>
      </c>
      <c r="I68" s="223" t="s">
        <v>689</v>
      </c>
      <c r="J68" s="222" t="s">
        <v>690</v>
      </c>
      <c r="K68" s="219">
        <f t="shared" si="21"/>
        <v>15</v>
      </c>
      <c r="L68" s="224">
        <v>100</v>
      </c>
      <c r="M68" s="225">
        <f t="shared" si="22"/>
        <v>275</v>
      </c>
      <c r="N68" s="219">
        <v>25</v>
      </c>
      <c r="O68" s="222" t="s">
        <v>691</v>
      </c>
      <c r="P68" s="226">
        <v>45079</v>
      </c>
      <c r="Q68" s="45"/>
      <c r="R68" s="66" t="s">
        <v>626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121">
        <v>4</v>
      </c>
      <c r="B69" s="122">
        <v>45079</v>
      </c>
      <c r="C69" s="199"/>
      <c r="D69" s="199" t="s">
        <v>692</v>
      </c>
      <c r="E69" s="121" t="s">
        <v>675</v>
      </c>
      <c r="F69" s="121">
        <v>82.5</v>
      </c>
      <c r="G69" s="121">
        <v>145</v>
      </c>
      <c r="H69" s="127">
        <v>62.5</v>
      </c>
      <c r="I69" s="128" t="s">
        <v>693</v>
      </c>
      <c r="J69" s="127" t="s">
        <v>694</v>
      </c>
      <c r="K69" s="121">
        <f t="shared" ref="K69:K70" si="23">F69-H69</f>
        <v>20</v>
      </c>
      <c r="L69" s="217">
        <v>100</v>
      </c>
      <c r="M69" s="200">
        <f t="shared" si="22"/>
        <v>900</v>
      </c>
      <c r="N69" s="121">
        <v>50</v>
      </c>
      <c r="O69" s="127" t="s">
        <v>629</v>
      </c>
      <c r="P69" s="122">
        <v>45079</v>
      </c>
      <c r="Q69" s="45"/>
      <c r="R69" s="66" t="s">
        <v>626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5</v>
      </c>
      <c r="B70" s="122">
        <v>45079</v>
      </c>
      <c r="C70" s="199"/>
      <c r="D70" s="199" t="s">
        <v>692</v>
      </c>
      <c r="E70" s="121" t="s">
        <v>675</v>
      </c>
      <c r="F70" s="121">
        <v>85</v>
      </c>
      <c r="G70" s="121">
        <v>145</v>
      </c>
      <c r="H70" s="127">
        <v>64</v>
      </c>
      <c r="I70" s="128" t="s">
        <v>693</v>
      </c>
      <c r="J70" s="127" t="s">
        <v>695</v>
      </c>
      <c r="K70" s="121">
        <f t="shared" si="23"/>
        <v>21</v>
      </c>
      <c r="L70" s="217">
        <v>100</v>
      </c>
      <c r="M70" s="200">
        <f t="shared" si="22"/>
        <v>950</v>
      </c>
      <c r="N70" s="121">
        <v>50</v>
      </c>
      <c r="O70" s="127" t="s">
        <v>629</v>
      </c>
      <c r="P70" s="122">
        <v>45079</v>
      </c>
      <c r="Q70" s="45"/>
      <c r="R70" s="66" t="s">
        <v>626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324">
        <v>6</v>
      </c>
      <c r="B71" s="325">
        <v>45079</v>
      </c>
      <c r="C71" s="326"/>
      <c r="D71" s="326" t="s">
        <v>696</v>
      </c>
      <c r="E71" s="324" t="s">
        <v>648</v>
      </c>
      <c r="F71" s="324">
        <v>10.5</v>
      </c>
      <c r="G71" s="324">
        <v>4</v>
      </c>
      <c r="H71" s="327">
        <v>14.5</v>
      </c>
      <c r="I71" s="328" t="s">
        <v>697</v>
      </c>
      <c r="J71" s="127" t="s">
        <v>996</v>
      </c>
      <c r="K71" s="121">
        <f t="shared" ref="K71" si="24">H71-F71</f>
        <v>4</v>
      </c>
      <c r="L71" s="217">
        <v>100</v>
      </c>
      <c r="M71" s="200">
        <f t="shared" si="22"/>
        <v>2700</v>
      </c>
      <c r="N71" s="121">
        <v>700</v>
      </c>
      <c r="O71" s="127" t="s">
        <v>629</v>
      </c>
      <c r="P71" s="122">
        <v>45092</v>
      </c>
      <c r="Q71" s="45"/>
      <c r="R71" s="66" t="s">
        <v>626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7</v>
      </c>
      <c r="B72" s="198">
        <v>45082</v>
      </c>
      <c r="C72" s="199"/>
      <c r="D72" s="199" t="s">
        <v>698</v>
      </c>
      <c r="E72" s="121" t="s">
        <v>648</v>
      </c>
      <c r="F72" s="121">
        <v>130</v>
      </c>
      <c r="G72" s="121">
        <v>45</v>
      </c>
      <c r="H72" s="127">
        <v>152.5</v>
      </c>
      <c r="I72" s="128" t="s">
        <v>699</v>
      </c>
      <c r="J72" s="127" t="s">
        <v>700</v>
      </c>
      <c r="K72" s="121">
        <f>H72-F72</f>
        <v>22.5</v>
      </c>
      <c r="L72" s="217">
        <v>100</v>
      </c>
      <c r="M72" s="200">
        <f t="shared" ref="M72:M77" si="25">(K72*N72)-100</f>
        <v>462.5</v>
      </c>
      <c r="N72" s="121">
        <v>25</v>
      </c>
      <c r="O72" s="127" t="s">
        <v>629</v>
      </c>
      <c r="P72" s="122">
        <v>45083</v>
      </c>
      <c r="Q72" s="45"/>
      <c r="R72" s="66" t="s">
        <v>626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8</v>
      </c>
      <c r="B73" s="198">
        <v>45082</v>
      </c>
      <c r="C73" s="199"/>
      <c r="D73" s="199" t="s">
        <v>701</v>
      </c>
      <c r="E73" s="121" t="s">
        <v>675</v>
      </c>
      <c r="F73" s="121">
        <v>7.35</v>
      </c>
      <c r="G73" s="121">
        <v>12</v>
      </c>
      <c r="H73" s="127">
        <v>5.8</v>
      </c>
      <c r="I73" s="128">
        <v>1</v>
      </c>
      <c r="J73" s="127" t="s">
        <v>702</v>
      </c>
      <c r="K73" s="121">
        <f>F73-H73</f>
        <v>1.5499999999999998</v>
      </c>
      <c r="L73" s="217">
        <v>100</v>
      </c>
      <c r="M73" s="200">
        <f t="shared" si="25"/>
        <v>2031.2499999999995</v>
      </c>
      <c r="N73" s="121">
        <v>1375</v>
      </c>
      <c r="O73" s="127" t="s">
        <v>629</v>
      </c>
      <c r="P73" s="122">
        <v>45083</v>
      </c>
      <c r="Q73" s="45"/>
      <c r="R73" s="66" t="s">
        <v>626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21">
        <v>9</v>
      </c>
      <c r="B74" s="198">
        <v>45083</v>
      </c>
      <c r="C74" s="199"/>
      <c r="D74" s="199" t="s">
        <v>703</v>
      </c>
      <c r="E74" s="121" t="s">
        <v>648</v>
      </c>
      <c r="F74" s="121">
        <v>11.5</v>
      </c>
      <c r="G74" s="121"/>
      <c r="H74" s="127">
        <v>21.5</v>
      </c>
      <c r="I74" s="128" t="s">
        <v>704</v>
      </c>
      <c r="J74" s="127" t="s">
        <v>705</v>
      </c>
      <c r="K74" s="121">
        <f t="shared" ref="K74:K75" si="26">H74-F74</f>
        <v>10</v>
      </c>
      <c r="L74" s="217">
        <v>100</v>
      </c>
      <c r="M74" s="200">
        <f t="shared" si="25"/>
        <v>300</v>
      </c>
      <c r="N74" s="121">
        <v>40</v>
      </c>
      <c r="O74" s="127" t="s">
        <v>629</v>
      </c>
      <c r="P74" s="122">
        <v>45083</v>
      </c>
      <c r="Q74" s="45"/>
      <c r="R74" s="66" t="s">
        <v>626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10</v>
      </c>
      <c r="B75" s="198">
        <v>45083</v>
      </c>
      <c r="C75" s="199"/>
      <c r="D75" s="199" t="s">
        <v>706</v>
      </c>
      <c r="E75" s="121" t="s">
        <v>648</v>
      </c>
      <c r="F75" s="121">
        <v>47</v>
      </c>
      <c r="G75" s="121">
        <v>29</v>
      </c>
      <c r="H75" s="127">
        <v>53</v>
      </c>
      <c r="I75" s="128" t="s">
        <v>693</v>
      </c>
      <c r="J75" s="127" t="s">
        <v>707</v>
      </c>
      <c r="K75" s="121">
        <f t="shared" si="26"/>
        <v>6</v>
      </c>
      <c r="L75" s="217">
        <v>100</v>
      </c>
      <c r="M75" s="200">
        <f t="shared" si="25"/>
        <v>1400</v>
      </c>
      <c r="N75" s="121">
        <v>250</v>
      </c>
      <c r="O75" s="127" t="s">
        <v>629</v>
      </c>
      <c r="P75" s="122">
        <v>45084</v>
      </c>
      <c r="Q75" s="45"/>
      <c r="R75" s="66" t="s">
        <v>626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11</v>
      </c>
      <c r="B76" s="198">
        <v>45084</v>
      </c>
      <c r="C76" s="199"/>
      <c r="D76" s="199" t="s">
        <v>692</v>
      </c>
      <c r="E76" s="121" t="s">
        <v>675</v>
      </c>
      <c r="F76" s="121">
        <f>(87.5+120)/2</f>
        <v>103.75</v>
      </c>
      <c r="G76" s="121">
        <v>145</v>
      </c>
      <c r="H76" s="127">
        <v>68.5</v>
      </c>
      <c r="I76" s="128" t="s">
        <v>693</v>
      </c>
      <c r="J76" s="127" t="s">
        <v>708</v>
      </c>
      <c r="K76" s="121">
        <f>F76-H76</f>
        <v>35.25</v>
      </c>
      <c r="L76" s="217">
        <v>100</v>
      </c>
      <c r="M76" s="200">
        <f t="shared" si="25"/>
        <v>1662.5</v>
      </c>
      <c r="N76" s="121">
        <v>50</v>
      </c>
      <c r="O76" s="127" t="s">
        <v>629</v>
      </c>
      <c r="P76" s="122">
        <v>45086</v>
      </c>
      <c r="Q76" s="45"/>
      <c r="R76" s="66" t="s">
        <v>626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80">
        <v>12</v>
      </c>
      <c r="B77" s="204">
        <v>45084</v>
      </c>
      <c r="C77" s="205"/>
      <c r="D77" s="205" t="s">
        <v>709</v>
      </c>
      <c r="E77" s="180" t="s">
        <v>648</v>
      </c>
      <c r="F77" s="180">
        <v>119</v>
      </c>
      <c r="G77" s="180">
        <v>35</v>
      </c>
      <c r="H77" s="186">
        <v>35</v>
      </c>
      <c r="I77" s="187" t="s">
        <v>699</v>
      </c>
      <c r="J77" s="186" t="s">
        <v>710</v>
      </c>
      <c r="K77" s="180">
        <f>H77-F77</f>
        <v>-84</v>
      </c>
      <c r="L77" s="218">
        <v>100</v>
      </c>
      <c r="M77" s="206">
        <f t="shared" si="25"/>
        <v>-2200</v>
      </c>
      <c r="N77" s="180">
        <v>25</v>
      </c>
      <c r="O77" s="186" t="s">
        <v>653</v>
      </c>
      <c r="P77" s="207">
        <v>45085</v>
      </c>
      <c r="Q77" s="45"/>
      <c r="R77" s="66" t="s">
        <v>626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80">
        <v>13</v>
      </c>
      <c r="B78" s="204">
        <v>45085</v>
      </c>
      <c r="C78" s="205"/>
      <c r="D78" s="205" t="s">
        <v>711</v>
      </c>
      <c r="E78" s="180" t="s">
        <v>648</v>
      </c>
      <c r="F78" s="180">
        <v>19.5</v>
      </c>
      <c r="G78" s="180">
        <v>8</v>
      </c>
      <c r="H78" s="186">
        <v>8</v>
      </c>
      <c r="I78" s="187" t="s">
        <v>712</v>
      </c>
      <c r="J78" s="186" t="s">
        <v>1107</v>
      </c>
      <c r="K78" s="180">
        <f>H78-F78</f>
        <v>-11.5</v>
      </c>
      <c r="L78" s="218">
        <v>100</v>
      </c>
      <c r="M78" s="206">
        <f t="shared" ref="M78" si="27">(K78*N78)-100</f>
        <v>-4700</v>
      </c>
      <c r="N78" s="180">
        <v>400</v>
      </c>
      <c r="O78" s="186" t="s">
        <v>653</v>
      </c>
      <c r="P78" s="207">
        <v>45099</v>
      </c>
      <c r="Q78" s="45"/>
      <c r="R78" s="66" t="s">
        <v>662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21">
        <v>14</v>
      </c>
      <c r="B79" s="198">
        <v>45086</v>
      </c>
      <c r="C79" s="199"/>
      <c r="D79" s="199" t="s">
        <v>713</v>
      </c>
      <c r="E79" s="121" t="s">
        <v>648</v>
      </c>
      <c r="F79" s="121">
        <v>52.5</v>
      </c>
      <c r="G79" s="121">
        <v>19</v>
      </c>
      <c r="H79" s="127">
        <v>73.5</v>
      </c>
      <c r="I79" s="128" t="s">
        <v>686</v>
      </c>
      <c r="J79" s="127" t="s">
        <v>695</v>
      </c>
      <c r="K79" s="121">
        <f>H79-F79</f>
        <v>21</v>
      </c>
      <c r="L79" s="217">
        <v>100</v>
      </c>
      <c r="M79" s="200">
        <f t="shared" ref="M79:M90" si="28">(K79*N79)-100</f>
        <v>950</v>
      </c>
      <c r="N79" s="121">
        <v>50</v>
      </c>
      <c r="O79" s="127" t="s">
        <v>629</v>
      </c>
      <c r="P79" s="122">
        <v>45086</v>
      </c>
      <c r="Q79" s="45"/>
      <c r="R79" s="66" t="s">
        <v>626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21">
        <v>15</v>
      </c>
      <c r="B80" s="198">
        <v>45086</v>
      </c>
      <c r="C80" s="199"/>
      <c r="D80" s="199" t="s">
        <v>714</v>
      </c>
      <c r="E80" s="121" t="s">
        <v>675</v>
      </c>
      <c r="F80" s="121">
        <v>20</v>
      </c>
      <c r="G80" s="121">
        <v>32</v>
      </c>
      <c r="H80" s="127">
        <v>14.5</v>
      </c>
      <c r="I80" s="128">
        <v>1</v>
      </c>
      <c r="J80" s="127" t="s">
        <v>715</v>
      </c>
      <c r="K80" s="121">
        <f t="shared" ref="K80:K82" si="29">F80-H80</f>
        <v>5.5</v>
      </c>
      <c r="L80" s="217">
        <v>100</v>
      </c>
      <c r="M80" s="200">
        <f t="shared" si="28"/>
        <v>1962.5</v>
      </c>
      <c r="N80" s="121">
        <v>375</v>
      </c>
      <c r="O80" s="127" t="s">
        <v>629</v>
      </c>
      <c r="P80" s="122">
        <v>45086</v>
      </c>
      <c r="Q80" s="45"/>
      <c r="R80" s="66" t="s">
        <v>626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80">
        <v>16</v>
      </c>
      <c r="B81" s="204">
        <v>45086</v>
      </c>
      <c r="C81" s="205"/>
      <c r="D81" s="205" t="s">
        <v>716</v>
      </c>
      <c r="E81" s="180" t="s">
        <v>675</v>
      </c>
      <c r="F81" s="180">
        <v>1.1499999999999999</v>
      </c>
      <c r="G81" s="180">
        <v>1.7</v>
      </c>
      <c r="H81" s="186">
        <v>1.7</v>
      </c>
      <c r="I81" s="187">
        <v>0.1</v>
      </c>
      <c r="J81" s="186" t="s">
        <v>717</v>
      </c>
      <c r="K81" s="180">
        <f t="shared" si="29"/>
        <v>-0.55000000000000004</v>
      </c>
      <c r="L81" s="218">
        <v>100</v>
      </c>
      <c r="M81" s="206">
        <f t="shared" si="28"/>
        <v>-5008.2000000000007</v>
      </c>
      <c r="N81" s="180">
        <v>8924</v>
      </c>
      <c r="O81" s="186" t="s">
        <v>653</v>
      </c>
      <c r="P81" s="207">
        <v>45090</v>
      </c>
      <c r="Q81" s="45"/>
      <c r="R81" s="66" t="s">
        <v>626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80">
        <v>17</v>
      </c>
      <c r="B82" s="204">
        <v>45086</v>
      </c>
      <c r="C82" s="205"/>
      <c r="D82" s="205" t="s">
        <v>718</v>
      </c>
      <c r="E82" s="180" t="s">
        <v>675</v>
      </c>
      <c r="F82" s="180">
        <v>2</v>
      </c>
      <c r="G82" s="180">
        <v>3.2</v>
      </c>
      <c r="H82" s="186">
        <v>3.1</v>
      </c>
      <c r="I82" s="187">
        <v>0.1</v>
      </c>
      <c r="J82" s="186" t="s">
        <v>719</v>
      </c>
      <c r="K82" s="180">
        <f t="shared" si="29"/>
        <v>-1.1000000000000001</v>
      </c>
      <c r="L82" s="218">
        <v>100</v>
      </c>
      <c r="M82" s="206">
        <f t="shared" si="28"/>
        <v>-8900</v>
      </c>
      <c r="N82" s="180">
        <v>8000</v>
      </c>
      <c r="O82" s="186" t="s">
        <v>653</v>
      </c>
      <c r="P82" s="207">
        <v>45086</v>
      </c>
      <c r="Q82" s="45"/>
      <c r="R82" s="66" t="s">
        <v>626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18</v>
      </c>
      <c r="B83" s="198">
        <v>45086</v>
      </c>
      <c r="C83" s="199"/>
      <c r="D83" s="199" t="s">
        <v>713</v>
      </c>
      <c r="E83" s="121" t="s">
        <v>648</v>
      </c>
      <c r="F83" s="121">
        <v>52.5</v>
      </c>
      <c r="G83" s="121">
        <v>19</v>
      </c>
      <c r="H83" s="127">
        <v>72</v>
      </c>
      <c r="I83" s="128" t="s">
        <v>686</v>
      </c>
      <c r="J83" s="127" t="s">
        <v>720</v>
      </c>
      <c r="K83" s="121">
        <f t="shared" ref="K83:K84" si="30">H83-F83</f>
        <v>19.5</v>
      </c>
      <c r="L83" s="217">
        <v>100</v>
      </c>
      <c r="M83" s="200">
        <f t="shared" si="28"/>
        <v>875</v>
      </c>
      <c r="N83" s="121">
        <v>50</v>
      </c>
      <c r="O83" s="127" t="s">
        <v>629</v>
      </c>
      <c r="P83" s="122">
        <v>45086</v>
      </c>
      <c r="Q83" s="45"/>
      <c r="R83" s="66" t="s">
        <v>626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21">
        <v>19</v>
      </c>
      <c r="B84" s="198">
        <v>45086</v>
      </c>
      <c r="C84" s="199"/>
      <c r="D84" s="199" t="s">
        <v>721</v>
      </c>
      <c r="E84" s="121" t="s">
        <v>648</v>
      </c>
      <c r="F84" s="121">
        <v>23.5</v>
      </c>
      <c r="G84" s="121">
        <v>8</v>
      </c>
      <c r="H84" s="127">
        <v>30.5</v>
      </c>
      <c r="I84" s="128" t="s">
        <v>722</v>
      </c>
      <c r="J84" s="127" t="s">
        <v>723</v>
      </c>
      <c r="K84" s="121">
        <f t="shared" si="30"/>
        <v>7</v>
      </c>
      <c r="L84" s="217">
        <v>100</v>
      </c>
      <c r="M84" s="200">
        <f t="shared" si="28"/>
        <v>2525</v>
      </c>
      <c r="N84" s="121">
        <v>375</v>
      </c>
      <c r="O84" s="127" t="s">
        <v>629</v>
      </c>
      <c r="P84" s="122">
        <v>45089</v>
      </c>
      <c r="Q84" s="45"/>
      <c r="R84" s="66" t="s">
        <v>626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121">
        <v>20</v>
      </c>
      <c r="B85" s="198">
        <v>45086</v>
      </c>
      <c r="C85" s="199"/>
      <c r="D85" s="199" t="s">
        <v>724</v>
      </c>
      <c r="E85" s="121" t="s">
        <v>675</v>
      </c>
      <c r="F85" s="121">
        <v>190</v>
      </c>
      <c r="G85" s="121">
        <v>290</v>
      </c>
      <c r="H85" s="127">
        <v>142.5</v>
      </c>
      <c r="I85" s="128">
        <v>0.1</v>
      </c>
      <c r="J85" s="127" t="s">
        <v>725</v>
      </c>
      <c r="K85" s="121">
        <f>F85-H85</f>
        <v>47.5</v>
      </c>
      <c r="L85" s="217">
        <v>100</v>
      </c>
      <c r="M85" s="200">
        <f t="shared" si="28"/>
        <v>1087.5</v>
      </c>
      <c r="N85" s="121">
        <v>25</v>
      </c>
      <c r="O85" s="127" t="s">
        <v>629</v>
      </c>
      <c r="P85" s="122">
        <v>45086</v>
      </c>
      <c r="Q85" s="45"/>
      <c r="R85" s="66" t="s">
        <v>626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121">
        <v>21</v>
      </c>
      <c r="B86" s="198">
        <v>45086</v>
      </c>
      <c r="C86" s="199"/>
      <c r="D86" s="199" t="s">
        <v>726</v>
      </c>
      <c r="E86" s="121" t="s">
        <v>648</v>
      </c>
      <c r="F86" s="121">
        <v>52.5</v>
      </c>
      <c r="G86" s="121">
        <v>15</v>
      </c>
      <c r="H86" s="127">
        <v>76</v>
      </c>
      <c r="I86" s="128" t="s">
        <v>727</v>
      </c>
      <c r="J86" s="127" t="s">
        <v>728</v>
      </c>
      <c r="K86" s="121">
        <f t="shared" ref="K86:K87" si="31">H86-F86</f>
        <v>23.5</v>
      </c>
      <c r="L86" s="217">
        <v>100</v>
      </c>
      <c r="M86" s="200">
        <f t="shared" si="28"/>
        <v>840</v>
      </c>
      <c r="N86" s="121">
        <v>40</v>
      </c>
      <c r="O86" s="127" t="s">
        <v>629</v>
      </c>
      <c r="P86" s="122">
        <v>45086</v>
      </c>
      <c r="Q86" s="45"/>
      <c r="R86" s="66" t="s">
        <v>662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379">
        <v>22</v>
      </c>
      <c r="B87" s="383">
        <v>45089</v>
      </c>
      <c r="C87" s="384"/>
      <c r="D87" s="384" t="s">
        <v>729</v>
      </c>
      <c r="E87" s="379" t="s">
        <v>648</v>
      </c>
      <c r="F87" s="379">
        <v>36</v>
      </c>
      <c r="G87" s="379">
        <v>15</v>
      </c>
      <c r="H87" s="378">
        <v>15</v>
      </c>
      <c r="I87" s="385" t="s">
        <v>730</v>
      </c>
      <c r="J87" s="378" t="s">
        <v>731</v>
      </c>
      <c r="K87" s="379">
        <f t="shared" si="31"/>
        <v>-21</v>
      </c>
      <c r="L87" s="380">
        <v>100</v>
      </c>
      <c r="M87" s="381">
        <f t="shared" si="28"/>
        <v>-1150</v>
      </c>
      <c r="N87" s="379">
        <v>50</v>
      </c>
      <c r="O87" s="378" t="s">
        <v>653</v>
      </c>
      <c r="P87" s="382">
        <v>45090</v>
      </c>
      <c r="Q87" s="45"/>
      <c r="R87" s="66" t="s">
        <v>626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379">
        <v>23</v>
      </c>
      <c r="B88" s="383">
        <v>45089</v>
      </c>
      <c r="C88" s="384"/>
      <c r="D88" s="384" t="s">
        <v>732</v>
      </c>
      <c r="E88" s="379" t="s">
        <v>675</v>
      </c>
      <c r="F88" s="379">
        <v>103.5</v>
      </c>
      <c r="G88" s="379">
        <v>147</v>
      </c>
      <c r="H88" s="378">
        <v>147</v>
      </c>
      <c r="I88" s="385" t="s">
        <v>733</v>
      </c>
      <c r="J88" s="378" t="s">
        <v>734</v>
      </c>
      <c r="K88" s="379">
        <f>F88-H88</f>
        <v>-43.5</v>
      </c>
      <c r="L88" s="380">
        <v>100</v>
      </c>
      <c r="M88" s="381">
        <f t="shared" si="28"/>
        <v>-2275</v>
      </c>
      <c r="N88" s="379">
        <v>50</v>
      </c>
      <c r="O88" s="378" t="s">
        <v>653</v>
      </c>
      <c r="P88" s="382">
        <v>45091</v>
      </c>
      <c r="Q88" s="45"/>
      <c r="R88" s="66" t="s">
        <v>626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219">
        <v>24</v>
      </c>
      <c r="B89" s="220">
        <v>45089</v>
      </c>
      <c r="C89" s="221"/>
      <c r="D89" s="221" t="s">
        <v>735</v>
      </c>
      <c r="E89" s="219" t="s">
        <v>648</v>
      </c>
      <c r="F89" s="219">
        <v>33</v>
      </c>
      <c r="G89" s="219"/>
      <c r="H89" s="222">
        <v>36</v>
      </c>
      <c r="I89" s="223">
        <v>100</v>
      </c>
      <c r="J89" s="222" t="s">
        <v>736</v>
      </c>
      <c r="K89" s="219">
        <f t="shared" ref="K89:K91" si="32">H89-F89</f>
        <v>3</v>
      </c>
      <c r="L89" s="224">
        <v>100</v>
      </c>
      <c r="M89" s="225">
        <f t="shared" si="28"/>
        <v>20</v>
      </c>
      <c r="N89" s="219">
        <v>40</v>
      </c>
      <c r="O89" s="222" t="s">
        <v>691</v>
      </c>
      <c r="P89" s="226">
        <v>45089</v>
      </c>
      <c r="Q89" s="45"/>
      <c r="R89" s="66" t="s">
        <v>662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121">
        <v>25</v>
      </c>
      <c r="B90" s="198">
        <v>45089</v>
      </c>
      <c r="C90" s="199"/>
      <c r="D90" s="199" t="s">
        <v>737</v>
      </c>
      <c r="E90" s="121" t="s">
        <v>648</v>
      </c>
      <c r="F90" s="121">
        <v>200</v>
      </c>
      <c r="G90" s="121">
        <v>90</v>
      </c>
      <c r="H90" s="127">
        <v>250</v>
      </c>
      <c r="I90" s="128" t="s">
        <v>738</v>
      </c>
      <c r="J90" s="127" t="s">
        <v>739</v>
      </c>
      <c r="K90" s="121">
        <f t="shared" si="32"/>
        <v>50</v>
      </c>
      <c r="L90" s="217">
        <v>100</v>
      </c>
      <c r="M90" s="200">
        <f t="shared" si="28"/>
        <v>1150</v>
      </c>
      <c r="N90" s="121">
        <v>25</v>
      </c>
      <c r="O90" s="127" t="s">
        <v>629</v>
      </c>
      <c r="P90" s="122">
        <v>45089</v>
      </c>
      <c r="Q90" s="45"/>
      <c r="R90" s="66" t="s">
        <v>626</v>
      </c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316">
        <v>26</v>
      </c>
      <c r="B91" s="323">
        <v>45089</v>
      </c>
      <c r="C91" s="209"/>
      <c r="D91" s="315" t="s">
        <v>721</v>
      </c>
      <c r="E91" s="316" t="s">
        <v>648</v>
      </c>
      <c r="F91" s="316">
        <v>26</v>
      </c>
      <c r="G91" s="316">
        <v>12</v>
      </c>
      <c r="H91" s="317">
        <v>12</v>
      </c>
      <c r="I91" s="318" t="s">
        <v>722</v>
      </c>
      <c r="J91" s="186" t="s">
        <v>989</v>
      </c>
      <c r="K91" s="180">
        <f t="shared" si="32"/>
        <v>-14</v>
      </c>
      <c r="L91" s="218">
        <v>100</v>
      </c>
      <c r="M91" s="206">
        <f t="shared" ref="M91" si="33">(K91*N91)-100</f>
        <v>-5350</v>
      </c>
      <c r="N91" s="180">
        <v>375</v>
      </c>
      <c r="O91" s="186" t="s">
        <v>653</v>
      </c>
      <c r="P91" s="207">
        <v>45092</v>
      </c>
      <c r="Q91" s="45"/>
      <c r="R91" s="66" t="s">
        <v>626</v>
      </c>
      <c r="S91" s="45"/>
      <c r="T91" s="45"/>
      <c r="U91" s="45"/>
      <c r="V91" s="45"/>
      <c r="W91" s="45"/>
      <c r="X91" s="66"/>
      <c r="Y91" s="45"/>
      <c r="Z91" s="45"/>
      <c r="AA91" s="45"/>
      <c r="AB91" s="45"/>
      <c r="AC91" s="45"/>
      <c r="AD91" s="66"/>
      <c r="AE91" s="45"/>
      <c r="AF91" s="45"/>
      <c r="AG91" s="45"/>
      <c r="AH91" s="45"/>
      <c r="AI91" s="45"/>
      <c r="AJ91" s="66"/>
      <c r="AK91" s="45"/>
      <c r="AL91" s="45"/>
    </row>
    <row r="92" spans="1:38" ht="15" customHeight="1">
      <c r="A92" s="121">
        <v>27</v>
      </c>
      <c r="B92" s="198">
        <v>45090</v>
      </c>
      <c r="C92" s="199"/>
      <c r="D92" s="199" t="s">
        <v>737</v>
      </c>
      <c r="E92" s="121" t="s">
        <v>648</v>
      </c>
      <c r="F92" s="121">
        <v>120</v>
      </c>
      <c r="G92" s="121">
        <v>40</v>
      </c>
      <c r="H92" s="127">
        <v>170</v>
      </c>
      <c r="I92" s="128" t="s">
        <v>740</v>
      </c>
      <c r="J92" s="127" t="s">
        <v>739</v>
      </c>
      <c r="K92" s="121">
        <f t="shared" ref="K92:K94" si="34">H92-F92</f>
        <v>50</v>
      </c>
      <c r="L92" s="217">
        <v>100</v>
      </c>
      <c r="M92" s="200">
        <f t="shared" ref="M92:M93" si="35">(K92*N92)-100</f>
        <v>1150</v>
      </c>
      <c r="N92" s="121">
        <v>25</v>
      </c>
      <c r="O92" s="127" t="s">
        <v>629</v>
      </c>
      <c r="P92" s="122">
        <v>45091</v>
      </c>
      <c r="Q92" s="45"/>
      <c r="R92" s="66" t="s">
        <v>626</v>
      </c>
      <c r="S92" s="45"/>
      <c r="T92" s="45"/>
      <c r="U92" s="45"/>
      <c r="V92" s="45"/>
      <c r="W92" s="45"/>
      <c r="X92" s="66"/>
      <c r="Y92" s="45"/>
      <c r="Z92" s="45"/>
      <c r="AA92" s="45"/>
      <c r="AB92" s="45"/>
      <c r="AC92" s="45"/>
      <c r="AD92" s="66"/>
      <c r="AE92" s="45"/>
      <c r="AF92" s="45"/>
      <c r="AG92" s="45"/>
      <c r="AH92" s="45"/>
      <c r="AI92" s="45"/>
      <c r="AJ92" s="66"/>
      <c r="AK92" s="45"/>
      <c r="AL92" s="45"/>
    </row>
    <row r="93" spans="1:38" ht="15" customHeight="1">
      <c r="A93" s="121">
        <v>28</v>
      </c>
      <c r="B93" s="227">
        <v>45090</v>
      </c>
      <c r="C93" s="127"/>
      <c r="D93" s="228" t="s">
        <v>726</v>
      </c>
      <c r="E93" s="127" t="s">
        <v>648</v>
      </c>
      <c r="F93" s="127">
        <v>20</v>
      </c>
      <c r="G93" s="127">
        <v>0</v>
      </c>
      <c r="H93" s="127">
        <v>44</v>
      </c>
      <c r="I93" s="127" t="s">
        <v>741</v>
      </c>
      <c r="J93" s="127" t="s">
        <v>994</v>
      </c>
      <c r="K93" s="121">
        <f t="shared" si="34"/>
        <v>24</v>
      </c>
      <c r="L93" s="217">
        <v>100</v>
      </c>
      <c r="M93" s="200">
        <f t="shared" si="35"/>
        <v>860</v>
      </c>
      <c r="N93" s="121">
        <v>40</v>
      </c>
      <c r="O93" s="127" t="s">
        <v>629</v>
      </c>
      <c r="P93" s="122">
        <v>45090</v>
      </c>
      <c r="Q93" s="229"/>
      <c r="R93" s="229" t="s">
        <v>662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02"/>
      <c r="AI93" s="202"/>
      <c r="AJ93" s="202"/>
      <c r="AK93" s="202"/>
      <c r="AL93" s="202"/>
    </row>
    <row r="94" spans="1:38" ht="15" customHeight="1">
      <c r="A94" s="423">
        <v>27</v>
      </c>
      <c r="B94" s="425">
        <v>45091</v>
      </c>
      <c r="C94" s="333"/>
      <c r="D94" s="334" t="s">
        <v>743</v>
      </c>
      <c r="E94" s="335" t="s">
        <v>648</v>
      </c>
      <c r="F94" s="336">
        <v>230</v>
      </c>
      <c r="G94" s="336"/>
      <c r="H94" s="127">
        <v>300</v>
      </c>
      <c r="I94" s="337"/>
      <c r="J94" s="423" t="s">
        <v>868</v>
      </c>
      <c r="K94" s="338">
        <f t="shared" si="34"/>
        <v>70</v>
      </c>
      <c r="L94" s="355">
        <v>100</v>
      </c>
      <c r="M94" s="428">
        <v>1175</v>
      </c>
      <c r="N94" s="430">
        <v>25</v>
      </c>
      <c r="O94" s="419" t="s">
        <v>629</v>
      </c>
      <c r="P94" s="421">
        <v>45092</v>
      </c>
      <c r="Q94" s="202"/>
      <c r="R94" s="202" t="s">
        <v>626</v>
      </c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424"/>
      <c r="B95" s="426"/>
      <c r="C95" s="333"/>
      <c r="D95" s="339" t="s">
        <v>744</v>
      </c>
      <c r="E95" s="340" t="s">
        <v>675</v>
      </c>
      <c r="F95" s="341">
        <v>65</v>
      </c>
      <c r="G95" s="342"/>
      <c r="H95" s="127">
        <v>80</v>
      </c>
      <c r="I95" s="343"/>
      <c r="J95" s="427"/>
      <c r="K95" s="344">
        <f>F95-H95</f>
        <v>-15</v>
      </c>
      <c r="L95" s="356">
        <v>100</v>
      </c>
      <c r="M95" s="429"/>
      <c r="N95" s="420"/>
      <c r="O95" s="420"/>
      <c r="P95" s="42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340">
        <v>28</v>
      </c>
      <c r="B96" s="376">
        <v>45091</v>
      </c>
      <c r="C96" s="333"/>
      <c r="D96" s="339" t="s">
        <v>746</v>
      </c>
      <c r="E96" s="340" t="s">
        <v>648</v>
      </c>
      <c r="F96" s="341">
        <v>12.75</v>
      </c>
      <c r="G96" s="341">
        <v>8</v>
      </c>
      <c r="H96" s="342">
        <v>24</v>
      </c>
      <c r="I96" s="377" t="s">
        <v>697</v>
      </c>
      <c r="J96" s="127" t="s">
        <v>1017</v>
      </c>
      <c r="K96" s="121">
        <f t="shared" ref="K96" si="36">H96-F96</f>
        <v>11.25</v>
      </c>
      <c r="L96" s="217">
        <v>100</v>
      </c>
      <c r="M96" s="200">
        <f t="shared" ref="M96" si="37">(K96*N96)-100</f>
        <v>13962.5</v>
      </c>
      <c r="N96" s="121">
        <v>1250</v>
      </c>
      <c r="O96" s="127" t="s">
        <v>629</v>
      </c>
      <c r="P96" s="122">
        <v>45096</v>
      </c>
      <c r="Q96" s="202"/>
      <c r="R96" s="202" t="s">
        <v>662</v>
      </c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340">
        <v>29</v>
      </c>
      <c r="B97" s="357">
        <v>45091</v>
      </c>
      <c r="C97" s="358"/>
      <c r="D97" s="359" t="s">
        <v>991</v>
      </c>
      <c r="E97" s="360" t="s">
        <v>648</v>
      </c>
      <c r="F97" s="361">
        <v>40</v>
      </c>
      <c r="G97" s="361">
        <v>23</v>
      </c>
      <c r="H97" s="362">
        <v>45</v>
      </c>
      <c r="I97" s="363" t="s">
        <v>745</v>
      </c>
      <c r="J97" s="127" t="s">
        <v>1004</v>
      </c>
      <c r="K97" s="121">
        <f t="shared" ref="K97" si="38">H97-F97</f>
        <v>5</v>
      </c>
      <c r="L97" s="217">
        <v>100</v>
      </c>
      <c r="M97" s="200">
        <f t="shared" ref="M97" si="39">(K97*N97)-100</f>
        <v>1775</v>
      </c>
      <c r="N97" s="121">
        <v>375</v>
      </c>
      <c r="O97" s="127" t="s">
        <v>629</v>
      </c>
      <c r="P97" s="122">
        <v>45093</v>
      </c>
      <c r="Q97" s="202"/>
      <c r="R97" s="202" t="s">
        <v>662</v>
      </c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319">
        <v>30</v>
      </c>
      <c r="B98" s="320">
        <v>45092</v>
      </c>
      <c r="C98" s="321"/>
      <c r="D98" s="322" t="s">
        <v>990</v>
      </c>
      <c r="E98" s="321" t="s">
        <v>648</v>
      </c>
      <c r="F98" s="321">
        <v>22</v>
      </c>
      <c r="G98" s="321">
        <v>0</v>
      </c>
      <c r="H98" s="321">
        <v>35</v>
      </c>
      <c r="I98" s="321" t="s">
        <v>741</v>
      </c>
      <c r="J98" s="127" t="s">
        <v>633</v>
      </c>
      <c r="K98" s="121">
        <f t="shared" ref="K98" si="40">H98-F98</f>
        <v>13</v>
      </c>
      <c r="L98" s="217">
        <v>100</v>
      </c>
      <c r="M98" s="200">
        <f t="shared" ref="M98" si="41">(K98*N98)-100</f>
        <v>550</v>
      </c>
      <c r="N98" s="121">
        <v>50</v>
      </c>
      <c r="O98" s="127" t="s">
        <v>629</v>
      </c>
      <c r="P98" s="122">
        <v>45092</v>
      </c>
      <c r="Q98" s="202"/>
      <c r="R98" s="202" t="s">
        <v>626</v>
      </c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19">
        <v>31</v>
      </c>
      <c r="B99" s="320">
        <v>45092</v>
      </c>
      <c r="C99" s="321"/>
      <c r="D99" s="322" t="s">
        <v>737</v>
      </c>
      <c r="E99" s="321" t="s">
        <v>648</v>
      </c>
      <c r="F99" s="321">
        <v>102.5</v>
      </c>
      <c r="G99" s="321">
        <v>0</v>
      </c>
      <c r="H99" s="321">
        <v>147.5</v>
      </c>
      <c r="I99" s="321" t="s">
        <v>992</v>
      </c>
      <c r="J99" s="127" t="s">
        <v>993</v>
      </c>
      <c r="K99" s="121">
        <f t="shared" ref="K99" si="42">H99-F99</f>
        <v>45</v>
      </c>
      <c r="L99" s="217">
        <v>100</v>
      </c>
      <c r="M99" s="200">
        <f t="shared" ref="M99" si="43">(K99*N99)-100</f>
        <v>1025</v>
      </c>
      <c r="N99" s="121">
        <v>25</v>
      </c>
      <c r="O99" s="127" t="s">
        <v>629</v>
      </c>
      <c r="P99" s="122">
        <v>45092</v>
      </c>
      <c r="Q99" s="202"/>
      <c r="R99" s="202" t="s">
        <v>626</v>
      </c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19">
        <v>32</v>
      </c>
      <c r="B100" s="320">
        <v>45092</v>
      </c>
      <c r="C100" s="321"/>
      <c r="D100" s="322" t="s">
        <v>995</v>
      </c>
      <c r="E100" s="321" t="s">
        <v>648</v>
      </c>
      <c r="F100" s="321">
        <v>61.5</v>
      </c>
      <c r="G100" s="321">
        <v>30</v>
      </c>
      <c r="H100" s="321">
        <v>81.5</v>
      </c>
      <c r="I100" s="321" t="s">
        <v>727</v>
      </c>
      <c r="J100" s="327" t="s">
        <v>694</v>
      </c>
      <c r="K100" s="324">
        <f t="shared" ref="K100:K101" si="44">H100-F100</f>
        <v>20</v>
      </c>
      <c r="L100" s="329">
        <v>100</v>
      </c>
      <c r="M100" s="330">
        <f t="shared" ref="M100:M101" si="45">(K100*N100)-100</f>
        <v>900</v>
      </c>
      <c r="N100" s="324">
        <v>50</v>
      </c>
      <c r="O100" s="327" t="s">
        <v>629</v>
      </c>
      <c r="P100" s="331">
        <v>45092</v>
      </c>
      <c r="Q100" s="202"/>
      <c r="R100" s="202" t="s">
        <v>626</v>
      </c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72">
        <v>33</v>
      </c>
      <c r="B101" s="373">
        <v>45093</v>
      </c>
      <c r="C101" s="374"/>
      <c r="D101" s="375" t="s">
        <v>1005</v>
      </c>
      <c r="E101" s="374" t="s">
        <v>648</v>
      </c>
      <c r="F101" s="374">
        <v>160</v>
      </c>
      <c r="G101" s="374">
        <v>70</v>
      </c>
      <c r="H101" s="374">
        <v>90</v>
      </c>
      <c r="I101" s="374" t="s">
        <v>1006</v>
      </c>
      <c r="J101" s="378" t="s">
        <v>1014</v>
      </c>
      <c r="K101" s="379">
        <f t="shared" si="44"/>
        <v>-70</v>
      </c>
      <c r="L101" s="380">
        <v>100</v>
      </c>
      <c r="M101" s="381">
        <f t="shared" si="45"/>
        <v>-1850</v>
      </c>
      <c r="N101" s="379">
        <v>25</v>
      </c>
      <c r="O101" s="378" t="s">
        <v>653</v>
      </c>
      <c r="P101" s="382">
        <v>45093</v>
      </c>
      <c r="Q101" s="202"/>
      <c r="R101" s="202" t="s">
        <v>626</v>
      </c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19">
        <v>34</v>
      </c>
      <c r="B102" s="320">
        <v>45093</v>
      </c>
      <c r="C102" s="321"/>
      <c r="D102" s="322" t="s">
        <v>1007</v>
      </c>
      <c r="E102" s="321" t="s">
        <v>648</v>
      </c>
      <c r="F102" s="321">
        <v>64</v>
      </c>
      <c r="G102" s="321">
        <v>45</v>
      </c>
      <c r="H102" s="321">
        <v>69.5</v>
      </c>
      <c r="I102" s="321" t="s">
        <v>1008</v>
      </c>
      <c r="J102" s="327" t="s">
        <v>715</v>
      </c>
      <c r="K102" s="324">
        <f t="shared" ref="K102:K103" si="46">H102-F102</f>
        <v>5.5</v>
      </c>
      <c r="L102" s="329">
        <v>100</v>
      </c>
      <c r="M102" s="330">
        <f t="shared" ref="M102:M103" si="47">(K102*N102)-100</f>
        <v>1412.5</v>
      </c>
      <c r="N102" s="324">
        <v>275</v>
      </c>
      <c r="O102" s="327" t="s">
        <v>629</v>
      </c>
      <c r="P102" s="331">
        <v>45093</v>
      </c>
      <c r="Q102" s="202"/>
      <c r="R102" s="202" t="s">
        <v>662</v>
      </c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72">
        <v>35</v>
      </c>
      <c r="B103" s="373">
        <v>45093</v>
      </c>
      <c r="C103" s="374"/>
      <c r="D103" s="375" t="s">
        <v>1010</v>
      </c>
      <c r="E103" s="374" t="s">
        <v>648</v>
      </c>
      <c r="F103" s="374">
        <v>55</v>
      </c>
      <c r="G103" s="374">
        <v>30</v>
      </c>
      <c r="H103" s="374">
        <v>30</v>
      </c>
      <c r="I103" s="374" t="s">
        <v>686</v>
      </c>
      <c r="J103" s="378" t="s">
        <v>1018</v>
      </c>
      <c r="K103" s="379">
        <f t="shared" si="46"/>
        <v>-25</v>
      </c>
      <c r="L103" s="380">
        <v>100</v>
      </c>
      <c r="M103" s="381">
        <f t="shared" si="47"/>
        <v>-1350</v>
      </c>
      <c r="N103" s="180">
        <v>50</v>
      </c>
      <c r="O103" s="186" t="s">
        <v>653</v>
      </c>
      <c r="P103" s="207">
        <v>45096</v>
      </c>
      <c r="Q103" s="202"/>
      <c r="R103" s="202" t="s">
        <v>626</v>
      </c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372">
        <v>36</v>
      </c>
      <c r="B104" s="373">
        <v>45093</v>
      </c>
      <c r="C104" s="374"/>
      <c r="D104" s="375" t="s">
        <v>1012</v>
      </c>
      <c r="E104" s="374" t="s">
        <v>648</v>
      </c>
      <c r="F104" s="388" t="s">
        <v>1031</v>
      </c>
      <c r="G104" s="374">
        <v>5.5</v>
      </c>
      <c r="H104" s="374">
        <v>5.5</v>
      </c>
      <c r="I104" s="374" t="s">
        <v>1013</v>
      </c>
      <c r="J104" s="378" t="s">
        <v>676</v>
      </c>
      <c r="K104" s="379">
        <f t="shared" ref="K104:K105" si="48">H104-F104</f>
        <v>-4</v>
      </c>
      <c r="L104" s="380">
        <v>100</v>
      </c>
      <c r="M104" s="381">
        <f t="shared" ref="M104:M105" si="49">(K104*N104)-100</f>
        <v>-5300</v>
      </c>
      <c r="N104" s="180">
        <v>1300</v>
      </c>
      <c r="O104" s="186" t="s">
        <v>653</v>
      </c>
      <c r="P104" s="207">
        <v>45096</v>
      </c>
      <c r="Q104" s="202"/>
      <c r="R104" s="202" t="s">
        <v>662</v>
      </c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9">
        <v>37</v>
      </c>
      <c r="B105" s="320">
        <v>45093</v>
      </c>
      <c r="C105" s="321"/>
      <c r="D105" s="322" t="s">
        <v>1015</v>
      </c>
      <c r="E105" s="321" t="s">
        <v>648</v>
      </c>
      <c r="F105" s="387" t="s">
        <v>1032</v>
      </c>
      <c r="G105" s="321">
        <v>15</v>
      </c>
      <c r="H105" s="321">
        <v>39</v>
      </c>
      <c r="I105" s="321" t="s">
        <v>745</v>
      </c>
      <c r="J105" s="127" t="s">
        <v>1056</v>
      </c>
      <c r="K105" s="121">
        <f t="shared" si="48"/>
        <v>6</v>
      </c>
      <c r="L105" s="217">
        <v>100</v>
      </c>
      <c r="M105" s="200">
        <f t="shared" si="49"/>
        <v>2150</v>
      </c>
      <c r="N105" s="121">
        <v>375</v>
      </c>
      <c r="O105" s="127" t="s">
        <v>629</v>
      </c>
      <c r="P105" s="122">
        <v>45097</v>
      </c>
      <c r="Q105" s="202"/>
      <c r="R105" s="202" t="s">
        <v>662</v>
      </c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72">
        <v>38</v>
      </c>
      <c r="B106" s="372">
        <v>45096</v>
      </c>
      <c r="C106" s="374"/>
      <c r="D106" s="375" t="s">
        <v>1021</v>
      </c>
      <c r="E106" s="374" t="s">
        <v>648</v>
      </c>
      <c r="F106" s="388" t="s">
        <v>1031</v>
      </c>
      <c r="G106" s="374">
        <v>4.5</v>
      </c>
      <c r="H106" s="374">
        <v>4.5</v>
      </c>
      <c r="I106" s="374" t="s">
        <v>1013</v>
      </c>
      <c r="J106" s="317" t="s">
        <v>1115</v>
      </c>
      <c r="K106" s="316">
        <f t="shared" ref="K106" si="50">H106-F106</f>
        <v>-5</v>
      </c>
      <c r="L106" s="397">
        <v>100</v>
      </c>
      <c r="M106" s="398">
        <f t="shared" ref="M106" si="51">(K106*N106)-100</f>
        <v>-4475</v>
      </c>
      <c r="N106" s="316">
        <v>875</v>
      </c>
      <c r="O106" s="378" t="s">
        <v>653</v>
      </c>
      <c r="P106" s="399">
        <v>45099</v>
      </c>
      <c r="Q106" s="202"/>
      <c r="R106" s="202" t="s">
        <v>626</v>
      </c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19">
        <v>39</v>
      </c>
      <c r="B107" s="320">
        <v>45096</v>
      </c>
      <c r="C107" s="321"/>
      <c r="D107" s="322" t="s">
        <v>1026</v>
      </c>
      <c r="E107" s="321" t="s">
        <v>648</v>
      </c>
      <c r="F107" s="387" t="s">
        <v>1032</v>
      </c>
      <c r="G107" s="321">
        <v>0</v>
      </c>
      <c r="H107" s="321">
        <v>62</v>
      </c>
      <c r="I107" s="321" t="s">
        <v>1027</v>
      </c>
      <c r="J107" s="327" t="s">
        <v>1035</v>
      </c>
      <c r="K107" s="324">
        <f t="shared" ref="K107" si="52">H107-F107</f>
        <v>29</v>
      </c>
      <c r="L107" s="329">
        <v>100</v>
      </c>
      <c r="M107" s="330">
        <f t="shared" ref="M107" si="53">(K107*N107)-100</f>
        <v>1060</v>
      </c>
      <c r="N107" s="324">
        <v>40</v>
      </c>
      <c r="O107" s="327" t="s">
        <v>629</v>
      </c>
      <c r="P107" s="331">
        <v>45096</v>
      </c>
      <c r="Q107" s="202"/>
      <c r="R107" s="202" t="s">
        <v>662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9">
        <v>40</v>
      </c>
      <c r="B108" s="320">
        <v>45096</v>
      </c>
      <c r="C108" s="321"/>
      <c r="D108" s="322" t="s">
        <v>1030</v>
      </c>
      <c r="E108" s="321" t="s">
        <v>648</v>
      </c>
      <c r="F108" s="387" t="s">
        <v>1033</v>
      </c>
      <c r="G108" s="321">
        <v>0</v>
      </c>
      <c r="H108" s="321">
        <v>52.5</v>
      </c>
      <c r="I108" s="321" t="s">
        <v>1034</v>
      </c>
      <c r="J108" s="327" t="s">
        <v>1036</v>
      </c>
      <c r="K108" s="324">
        <f t="shared" ref="K108:K115" si="54">H108-F108</f>
        <v>28.5</v>
      </c>
      <c r="L108" s="329">
        <v>100</v>
      </c>
      <c r="M108" s="330">
        <f t="shared" ref="M108:M115" si="55">(K108*N108)-100</f>
        <v>1040</v>
      </c>
      <c r="N108" s="324">
        <v>40</v>
      </c>
      <c r="O108" s="327" t="s">
        <v>629</v>
      </c>
      <c r="P108" s="331">
        <v>45096</v>
      </c>
      <c r="Q108" s="202"/>
      <c r="R108" s="202" t="s">
        <v>662</v>
      </c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19">
        <v>41</v>
      </c>
      <c r="B109" s="320">
        <v>45097</v>
      </c>
      <c r="C109" s="321"/>
      <c r="D109" s="322" t="s">
        <v>1042</v>
      </c>
      <c r="E109" s="321" t="s">
        <v>648</v>
      </c>
      <c r="F109" s="387" t="s">
        <v>1049</v>
      </c>
      <c r="G109" s="321">
        <v>18</v>
      </c>
      <c r="H109" s="321">
        <v>29</v>
      </c>
      <c r="I109" s="321" t="s">
        <v>1045</v>
      </c>
      <c r="J109" s="327" t="s">
        <v>723</v>
      </c>
      <c r="K109" s="324">
        <f t="shared" si="54"/>
        <v>7</v>
      </c>
      <c r="L109" s="329">
        <v>100</v>
      </c>
      <c r="M109" s="330">
        <f t="shared" si="55"/>
        <v>2525</v>
      </c>
      <c r="N109" s="324">
        <v>375</v>
      </c>
      <c r="O109" s="327" t="s">
        <v>629</v>
      </c>
      <c r="P109" s="331">
        <v>45097</v>
      </c>
      <c r="Q109" s="202"/>
      <c r="R109" s="202" t="s">
        <v>626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319">
        <v>42</v>
      </c>
      <c r="B110" s="320">
        <v>45097</v>
      </c>
      <c r="C110" s="321"/>
      <c r="D110" s="322" t="s">
        <v>1044</v>
      </c>
      <c r="E110" s="321" t="s">
        <v>648</v>
      </c>
      <c r="F110" s="387" t="s">
        <v>1046</v>
      </c>
      <c r="G110" s="321">
        <v>29</v>
      </c>
      <c r="H110" s="321">
        <v>55</v>
      </c>
      <c r="I110" s="321" t="s">
        <v>1043</v>
      </c>
      <c r="J110" s="327" t="s">
        <v>705</v>
      </c>
      <c r="K110" s="324">
        <f t="shared" si="54"/>
        <v>10</v>
      </c>
      <c r="L110" s="329">
        <v>100</v>
      </c>
      <c r="M110" s="330">
        <f t="shared" si="55"/>
        <v>2650</v>
      </c>
      <c r="N110" s="324">
        <v>275</v>
      </c>
      <c r="O110" s="327" t="s">
        <v>629</v>
      </c>
      <c r="P110" s="331">
        <v>45097</v>
      </c>
      <c r="Q110" s="202"/>
      <c r="R110" s="202" t="s">
        <v>662</v>
      </c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319">
        <v>43</v>
      </c>
      <c r="B111" s="320">
        <v>45097</v>
      </c>
      <c r="C111" s="321"/>
      <c r="D111" s="322" t="s">
        <v>1047</v>
      </c>
      <c r="E111" s="321" t="s">
        <v>648</v>
      </c>
      <c r="F111" s="387" t="s">
        <v>1054</v>
      </c>
      <c r="G111" s="321">
        <v>0</v>
      </c>
      <c r="H111" s="321">
        <v>48</v>
      </c>
      <c r="I111" s="321" t="s">
        <v>741</v>
      </c>
      <c r="J111" s="327" t="s">
        <v>1035</v>
      </c>
      <c r="K111" s="324">
        <f t="shared" si="54"/>
        <v>29</v>
      </c>
      <c r="L111" s="329">
        <v>100</v>
      </c>
      <c r="M111" s="330">
        <f t="shared" si="55"/>
        <v>1060</v>
      </c>
      <c r="N111" s="324">
        <v>40</v>
      </c>
      <c r="O111" s="327" t="s">
        <v>629</v>
      </c>
      <c r="P111" s="331">
        <v>45097</v>
      </c>
      <c r="Q111" s="202"/>
      <c r="R111" s="202" t="s">
        <v>662</v>
      </c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72">
        <v>44</v>
      </c>
      <c r="B112" s="372">
        <v>45097</v>
      </c>
      <c r="C112" s="374"/>
      <c r="D112" s="375" t="s">
        <v>1050</v>
      </c>
      <c r="E112" s="374" t="s">
        <v>648</v>
      </c>
      <c r="F112" s="388" t="s">
        <v>1071</v>
      </c>
      <c r="G112" s="374">
        <v>0</v>
      </c>
      <c r="H112" s="374">
        <v>25</v>
      </c>
      <c r="I112" s="374" t="s">
        <v>1051</v>
      </c>
      <c r="J112" s="317" t="s">
        <v>1072</v>
      </c>
      <c r="K112" s="316">
        <f t="shared" si="54"/>
        <v>-55</v>
      </c>
      <c r="L112" s="397">
        <v>100</v>
      </c>
      <c r="M112" s="398">
        <f t="shared" si="55"/>
        <v>-1475</v>
      </c>
      <c r="N112" s="316">
        <v>25</v>
      </c>
      <c r="O112" s="378" t="s">
        <v>653</v>
      </c>
      <c r="P112" s="399">
        <v>45098</v>
      </c>
      <c r="Q112" s="202"/>
      <c r="R112" s="202" t="s">
        <v>626</v>
      </c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372">
        <v>45</v>
      </c>
      <c r="B113" s="372">
        <v>45097</v>
      </c>
      <c r="C113" s="374"/>
      <c r="D113" s="375" t="s">
        <v>1055</v>
      </c>
      <c r="E113" s="374" t="s">
        <v>648</v>
      </c>
      <c r="F113" s="388" t="s">
        <v>1065</v>
      </c>
      <c r="G113" s="374">
        <v>15</v>
      </c>
      <c r="H113" s="374">
        <v>33</v>
      </c>
      <c r="I113" s="374" t="s">
        <v>722</v>
      </c>
      <c r="J113" s="317" t="s">
        <v>1070</v>
      </c>
      <c r="K113" s="316">
        <f t="shared" si="54"/>
        <v>5</v>
      </c>
      <c r="L113" s="397">
        <v>100</v>
      </c>
      <c r="M113" s="398">
        <f t="shared" si="55"/>
        <v>1775</v>
      </c>
      <c r="N113" s="316">
        <v>375</v>
      </c>
      <c r="O113" s="378" t="s">
        <v>629</v>
      </c>
      <c r="P113" s="399">
        <v>45098</v>
      </c>
      <c r="Q113" s="202"/>
      <c r="R113" s="202" t="s">
        <v>626</v>
      </c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319">
        <v>46</v>
      </c>
      <c r="B114" s="320">
        <v>45097</v>
      </c>
      <c r="C114" s="321"/>
      <c r="D114" s="322" t="s">
        <v>1044</v>
      </c>
      <c r="E114" s="321" t="s">
        <v>648</v>
      </c>
      <c r="F114" s="387" t="s">
        <v>1046</v>
      </c>
      <c r="G114" s="321">
        <v>29</v>
      </c>
      <c r="H114" s="321">
        <v>53</v>
      </c>
      <c r="I114" s="321" t="s">
        <v>1043</v>
      </c>
      <c r="J114" s="327" t="s">
        <v>1057</v>
      </c>
      <c r="K114" s="324">
        <f t="shared" si="54"/>
        <v>8</v>
      </c>
      <c r="L114" s="329">
        <v>100</v>
      </c>
      <c r="M114" s="330">
        <f t="shared" si="55"/>
        <v>2100</v>
      </c>
      <c r="N114" s="324">
        <v>275</v>
      </c>
      <c r="O114" s="327" t="s">
        <v>629</v>
      </c>
      <c r="P114" s="331">
        <v>45097</v>
      </c>
      <c r="Q114" s="202"/>
      <c r="R114" s="202" t="s">
        <v>662</v>
      </c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15" customHeight="1">
      <c r="A115" s="319">
        <v>47</v>
      </c>
      <c r="B115" s="331">
        <v>45098</v>
      </c>
      <c r="C115" s="321"/>
      <c r="D115" s="322" t="s">
        <v>1066</v>
      </c>
      <c r="E115" s="321" t="s">
        <v>648</v>
      </c>
      <c r="F115" s="387" t="s">
        <v>1067</v>
      </c>
      <c r="G115" s="321">
        <v>4</v>
      </c>
      <c r="H115" s="321">
        <v>15</v>
      </c>
      <c r="I115" s="321" t="s">
        <v>1068</v>
      </c>
      <c r="J115" s="327" t="s">
        <v>1069</v>
      </c>
      <c r="K115" s="324">
        <f t="shared" si="54"/>
        <v>3.5</v>
      </c>
      <c r="L115" s="329">
        <v>100</v>
      </c>
      <c r="M115" s="330">
        <f t="shared" si="55"/>
        <v>2087.5</v>
      </c>
      <c r="N115" s="324">
        <v>625</v>
      </c>
      <c r="O115" s="327" t="s">
        <v>629</v>
      </c>
      <c r="P115" s="331">
        <v>45098</v>
      </c>
      <c r="Q115" s="202"/>
      <c r="R115" s="202" t="s">
        <v>626</v>
      </c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38" ht="15" customHeight="1">
      <c r="A116" s="230">
        <v>48</v>
      </c>
      <c r="B116" s="307">
        <v>45098</v>
      </c>
      <c r="C116" s="308"/>
      <c r="D116" s="309" t="s">
        <v>1073</v>
      </c>
      <c r="E116" s="308" t="s">
        <v>648</v>
      </c>
      <c r="F116" s="371" t="s">
        <v>1074</v>
      </c>
      <c r="G116" s="308">
        <v>10</v>
      </c>
      <c r="H116" s="308"/>
      <c r="I116" s="308" t="s">
        <v>722</v>
      </c>
      <c r="J116" s="308" t="s">
        <v>625</v>
      </c>
      <c r="K116" s="310"/>
      <c r="L116" s="311"/>
      <c r="M116" s="312"/>
      <c r="N116" s="310"/>
      <c r="O116" s="308"/>
      <c r="P116" s="313"/>
      <c r="Q116" s="202"/>
      <c r="R116" s="202" t="s">
        <v>662</v>
      </c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38" ht="15" customHeight="1">
      <c r="A117" s="413">
        <v>49</v>
      </c>
      <c r="B117" s="415">
        <v>45098</v>
      </c>
      <c r="C117" s="308"/>
      <c r="D117" s="309" t="s">
        <v>1075</v>
      </c>
      <c r="E117" s="308" t="s">
        <v>648</v>
      </c>
      <c r="F117" s="371" t="s">
        <v>1077</v>
      </c>
      <c r="G117" s="308">
        <v>40</v>
      </c>
      <c r="H117" s="308"/>
      <c r="I117" s="308" t="s">
        <v>1051</v>
      </c>
      <c r="J117" s="417" t="s">
        <v>625</v>
      </c>
      <c r="K117" s="310"/>
      <c r="L117" s="311"/>
      <c r="M117" s="312"/>
      <c r="N117" s="310"/>
      <c r="O117" s="308"/>
      <c r="P117" s="313"/>
      <c r="Q117" s="202"/>
      <c r="R117" s="202" t="s">
        <v>626</v>
      </c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</row>
    <row r="118" spans="1:38" ht="15" customHeight="1">
      <c r="A118" s="414"/>
      <c r="B118" s="416"/>
      <c r="C118" s="308"/>
      <c r="D118" s="309" t="s">
        <v>1076</v>
      </c>
      <c r="E118" s="308" t="s">
        <v>675</v>
      </c>
      <c r="F118" s="371" t="s">
        <v>1078</v>
      </c>
      <c r="G118" s="308"/>
      <c r="H118" s="308"/>
      <c r="I118" s="308"/>
      <c r="J118" s="418"/>
      <c r="K118" s="310"/>
      <c r="L118" s="311"/>
      <c r="M118" s="312"/>
      <c r="N118" s="310"/>
      <c r="O118" s="308"/>
      <c r="P118" s="313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</row>
    <row r="119" spans="1:38" ht="15" customHeight="1">
      <c r="A119" s="372">
        <v>50</v>
      </c>
      <c r="B119" s="373">
        <v>45098</v>
      </c>
      <c r="C119" s="374"/>
      <c r="D119" s="375" t="s">
        <v>1044</v>
      </c>
      <c r="E119" s="374" t="s">
        <v>648</v>
      </c>
      <c r="F119" s="388" t="s">
        <v>1113</v>
      </c>
      <c r="G119" s="374">
        <v>25</v>
      </c>
      <c r="H119" s="374">
        <v>25</v>
      </c>
      <c r="I119" s="374" t="s">
        <v>745</v>
      </c>
      <c r="J119" s="317" t="s">
        <v>1114</v>
      </c>
      <c r="K119" s="316">
        <f t="shared" ref="K119" si="56">H119-F119</f>
        <v>-15</v>
      </c>
      <c r="L119" s="397">
        <v>100</v>
      </c>
      <c r="M119" s="398">
        <f t="shared" ref="M119" si="57">(K119*N119)-100</f>
        <v>-4225</v>
      </c>
      <c r="N119" s="316">
        <v>275</v>
      </c>
      <c r="O119" s="378" t="s">
        <v>653</v>
      </c>
      <c r="P119" s="399">
        <v>45099</v>
      </c>
      <c r="Q119" s="202"/>
      <c r="R119" s="202" t="s">
        <v>662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</row>
    <row r="120" spans="1:38" ht="15" customHeight="1">
      <c r="A120" s="230">
        <v>51</v>
      </c>
      <c r="B120" s="307">
        <v>45099</v>
      </c>
      <c r="C120" s="308"/>
      <c r="D120" s="309" t="s">
        <v>1055</v>
      </c>
      <c r="E120" s="308" t="s">
        <v>648</v>
      </c>
      <c r="F120" s="371" t="s">
        <v>1108</v>
      </c>
      <c r="G120" s="308">
        <v>12</v>
      </c>
      <c r="H120" s="308"/>
      <c r="I120" s="308" t="s">
        <v>722</v>
      </c>
      <c r="J120" s="308" t="s">
        <v>625</v>
      </c>
      <c r="K120" s="310"/>
      <c r="L120" s="311"/>
      <c r="M120" s="312"/>
      <c r="N120" s="310"/>
      <c r="O120" s="308"/>
      <c r="P120" s="313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</row>
    <row r="121" spans="1:38" ht="15" customHeight="1">
      <c r="A121" s="230">
        <v>52</v>
      </c>
      <c r="B121" s="307">
        <v>45099</v>
      </c>
      <c r="C121" s="308"/>
      <c r="D121" s="309" t="s">
        <v>1121</v>
      </c>
      <c r="E121" s="308" t="s">
        <v>648</v>
      </c>
      <c r="F121" s="308" t="s">
        <v>1122</v>
      </c>
      <c r="G121" s="308">
        <v>1.4</v>
      </c>
      <c r="H121" s="308"/>
      <c r="I121" s="371" t="s">
        <v>1123</v>
      </c>
      <c r="J121" s="308" t="s">
        <v>625</v>
      </c>
      <c r="K121" s="310"/>
      <c r="L121" s="311"/>
      <c r="M121" s="312"/>
      <c r="N121" s="310"/>
      <c r="O121" s="308"/>
      <c r="P121" s="313"/>
    </row>
    <row r="122" spans="1:38" ht="15" customHeight="1">
      <c r="A122" s="319">
        <v>53</v>
      </c>
      <c r="B122" s="331">
        <v>45099</v>
      </c>
      <c r="C122" s="321"/>
      <c r="D122" s="322" t="s">
        <v>1118</v>
      </c>
      <c r="E122" s="321" t="s">
        <v>648</v>
      </c>
      <c r="F122" s="387" t="s">
        <v>1120</v>
      </c>
      <c r="G122" s="321">
        <v>0</v>
      </c>
      <c r="H122" s="321">
        <v>85</v>
      </c>
      <c r="I122" s="321" t="s">
        <v>1119</v>
      </c>
      <c r="J122" s="327" t="s">
        <v>1069</v>
      </c>
      <c r="K122" s="324">
        <f t="shared" ref="K122" si="58">H122-F122</f>
        <v>37.5</v>
      </c>
      <c r="L122" s="329">
        <v>100</v>
      </c>
      <c r="M122" s="330">
        <f t="shared" ref="M122" si="59">(K122*N122)-100</f>
        <v>837.5</v>
      </c>
      <c r="N122" s="324">
        <v>25</v>
      </c>
      <c r="O122" s="327" t="s">
        <v>629</v>
      </c>
      <c r="P122" s="331">
        <v>45099</v>
      </c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</row>
    <row r="123" spans="1:38" ht="15" customHeight="1">
      <c r="A123" s="230"/>
      <c r="B123" s="307"/>
      <c r="C123" s="308"/>
      <c r="D123" s="309"/>
      <c r="E123" s="308"/>
      <c r="F123" s="308"/>
      <c r="G123" s="308"/>
      <c r="H123" s="308"/>
      <c r="I123" s="308"/>
      <c r="J123" s="308"/>
      <c r="K123" s="310"/>
      <c r="L123" s="311"/>
      <c r="M123" s="312"/>
      <c r="N123" s="310"/>
      <c r="O123" s="308"/>
      <c r="P123" s="313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</row>
    <row r="124" spans="1:38" ht="38.25" customHeight="1">
      <c r="A124" s="106" t="s">
        <v>747</v>
      </c>
      <c r="B124" s="231"/>
      <c r="C124" s="231"/>
      <c r="D124" s="232"/>
      <c r="E124" s="171"/>
      <c r="F124" s="6"/>
      <c r="G124" s="6"/>
      <c r="H124" s="172"/>
      <c r="I124" s="233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</row>
    <row r="125" spans="1:38" ht="38.25">
      <c r="A125" s="107" t="s">
        <v>16</v>
      </c>
      <c r="B125" s="108" t="s">
        <v>592</v>
      </c>
      <c r="C125" s="108"/>
      <c r="D125" s="109" t="s">
        <v>609</v>
      </c>
      <c r="E125" s="108" t="s">
        <v>610</v>
      </c>
      <c r="F125" s="108" t="s">
        <v>611</v>
      </c>
      <c r="G125" s="108" t="s">
        <v>612</v>
      </c>
      <c r="H125" s="108" t="s">
        <v>613</v>
      </c>
      <c r="I125" s="108" t="s">
        <v>614</v>
      </c>
      <c r="J125" s="107" t="s">
        <v>615</v>
      </c>
      <c r="K125" s="175" t="s">
        <v>647</v>
      </c>
      <c r="L125" s="176" t="s">
        <v>617</v>
      </c>
      <c r="M125" s="110" t="s">
        <v>618</v>
      </c>
      <c r="N125" s="108" t="s">
        <v>619</v>
      </c>
      <c r="O125" s="109" t="s">
        <v>620</v>
      </c>
      <c r="P125" s="108" t="s">
        <v>621</v>
      </c>
      <c r="Q125" s="45"/>
      <c r="R125" s="6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</row>
    <row r="126" spans="1:38" ht="14.25" customHeight="1">
      <c r="A126" s="111">
        <v>1</v>
      </c>
      <c r="B126" s="112">
        <v>44840</v>
      </c>
      <c r="C126" s="209"/>
      <c r="D126" s="209" t="s">
        <v>748</v>
      </c>
      <c r="E126" s="111" t="s">
        <v>648</v>
      </c>
      <c r="F126" s="111" t="s">
        <v>749</v>
      </c>
      <c r="G126" s="111">
        <v>1220</v>
      </c>
      <c r="H126" s="111"/>
      <c r="I126" s="111" t="s">
        <v>750</v>
      </c>
      <c r="J126" s="117" t="s">
        <v>625</v>
      </c>
      <c r="K126" s="117"/>
      <c r="L126" s="118"/>
      <c r="M126" s="234"/>
      <c r="N126" s="117"/>
      <c r="O126" s="117"/>
      <c r="P126" s="118" t="e">
        <f>VLOOKUP(D126,'MidCap Intra'!B98:C597,2,0)</f>
        <v>#N/A</v>
      </c>
      <c r="Q126" s="45"/>
      <c r="R126" s="45" t="s">
        <v>626</v>
      </c>
      <c r="S126" s="45"/>
      <c r="T126" s="1"/>
      <c r="U126" s="1"/>
      <c r="V126" s="1"/>
      <c r="W126" s="1"/>
      <c r="X126" s="1"/>
      <c r="Y126" s="1"/>
      <c r="Z126" s="1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</row>
    <row r="127" spans="1:38" ht="14.25" customHeight="1">
      <c r="A127" s="121">
        <v>2</v>
      </c>
      <c r="B127" s="122">
        <v>45050</v>
      </c>
      <c r="C127" s="199"/>
      <c r="D127" s="199" t="s">
        <v>156</v>
      </c>
      <c r="E127" s="121" t="s">
        <v>648</v>
      </c>
      <c r="F127" s="121">
        <v>84</v>
      </c>
      <c r="G127" s="121">
        <v>74.900000000000006</v>
      </c>
      <c r="H127" s="121">
        <v>91.5</v>
      </c>
      <c r="I127" s="121" t="s">
        <v>751</v>
      </c>
      <c r="J127" s="127" t="s">
        <v>752</v>
      </c>
      <c r="K127" s="127">
        <f>H127-F127</f>
        <v>7.5</v>
      </c>
      <c r="L127" s="128">
        <f>(F127*-0.7)/100</f>
        <v>-0.58799999999999997</v>
      </c>
      <c r="M127" s="129">
        <f>(K127+L127)/F127</f>
        <v>8.2285714285714281E-2</v>
      </c>
      <c r="N127" s="235" t="s">
        <v>629</v>
      </c>
      <c r="O127" s="130">
        <v>45086</v>
      </c>
      <c r="P127" s="122"/>
      <c r="Q127" s="45"/>
      <c r="R127" s="45" t="s">
        <v>626</v>
      </c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</row>
    <row r="128" spans="1:38" ht="14.25" customHeight="1">
      <c r="A128" s="111">
        <v>3</v>
      </c>
      <c r="B128" s="112">
        <v>45071</v>
      </c>
      <c r="C128" s="209"/>
      <c r="D128" s="209" t="s">
        <v>281</v>
      </c>
      <c r="E128" s="111" t="s">
        <v>648</v>
      </c>
      <c r="F128" s="111" t="s">
        <v>753</v>
      </c>
      <c r="G128" s="111">
        <v>267</v>
      </c>
      <c r="H128" s="111"/>
      <c r="I128" s="111" t="s">
        <v>754</v>
      </c>
      <c r="J128" s="117" t="s">
        <v>625</v>
      </c>
      <c r="K128" s="117"/>
      <c r="L128" s="118"/>
      <c r="M128" s="119"/>
      <c r="N128" s="210"/>
      <c r="O128" s="236"/>
      <c r="P128" s="112"/>
      <c r="Q128" s="45"/>
      <c r="R128" s="45" t="s">
        <v>626</v>
      </c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</row>
    <row r="129" spans="1:38" ht="14.25" customHeight="1">
      <c r="A129" s="121">
        <v>4</v>
      </c>
      <c r="B129" s="122">
        <v>45077</v>
      </c>
      <c r="C129" s="199"/>
      <c r="D129" s="199" t="s">
        <v>520</v>
      </c>
      <c r="E129" s="121" t="s">
        <v>648</v>
      </c>
      <c r="F129" s="121">
        <v>1410</v>
      </c>
      <c r="G129" s="121">
        <v>1240</v>
      </c>
      <c r="H129" s="121">
        <v>1540</v>
      </c>
      <c r="I129" s="121" t="s">
        <v>635</v>
      </c>
      <c r="J129" s="127" t="s">
        <v>755</v>
      </c>
      <c r="K129" s="127">
        <f>H129-F129</f>
        <v>130</v>
      </c>
      <c r="L129" s="128">
        <f>(F129*-0.7)/100</f>
        <v>-9.8699999999999992</v>
      </c>
      <c r="M129" s="129">
        <f>(K129+L129)/F129</f>
        <v>8.519858156028369E-2</v>
      </c>
      <c r="N129" s="235" t="s">
        <v>629</v>
      </c>
      <c r="O129" s="130">
        <v>45084</v>
      </c>
      <c r="P129" s="122"/>
      <c r="Q129" s="45"/>
      <c r="R129" s="45" t="s">
        <v>626</v>
      </c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</row>
    <row r="130" spans="1:38" ht="12.75" customHeight="1">
      <c r="A130" s="111"/>
      <c r="B130" s="112"/>
      <c r="C130" s="209"/>
      <c r="D130" s="209"/>
      <c r="E130" s="111"/>
      <c r="F130" s="111"/>
      <c r="G130" s="111"/>
      <c r="H130" s="111"/>
      <c r="I130" s="111"/>
      <c r="J130" s="117"/>
      <c r="K130" s="117"/>
      <c r="L130" s="118"/>
      <c r="M130" s="234"/>
      <c r="N130" s="117"/>
      <c r="O130" s="117"/>
      <c r="P130" s="112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56" t="s">
        <v>639</v>
      </c>
      <c r="B131" s="156"/>
      <c r="C131" s="156"/>
      <c r="D131" s="156"/>
      <c r="E131" s="45"/>
      <c r="F131" s="163" t="s">
        <v>641</v>
      </c>
      <c r="G131" s="66"/>
      <c r="H131" s="66"/>
      <c r="I131" s="66"/>
      <c r="J131" s="6"/>
      <c r="K131" s="193"/>
      <c r="L131" s="194"/>
      <c r="M131" s="6"/>
      <c r="N131" s="146"/>
      <c r="O131" s="237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62" t="s">
        <v>640</v>
      </c>
      <c r="B132" s="156"/>
      <c r="C132" s="156"/>
      <c r="D132" s="156"/>
      <c r="E132" s="6"/>
      <c r="F132" s="163" t="s">
        <v>644</v>
      </c>
      <c r="G132" s="6"/>
      <c r="H132" s="6" t="s">
        <v>756</v>
      </c>
      <c r="I132" s="6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62"/>
      <c r="B133" s="156"/>
      <c r="C133" s="156"/>
      <c r="D133" s="156"/>
      <c r="E133" s="6"/>
      <c r="F133" s="163"/>
      <c r="G133" s="6"/>
      <c r="H133" s="6"/>
      <c r="I133" s="6"/>
      <c r="J133" s="1"/>
      <c r="K133" s="6"/>
      <c r="L133" s="6"/>
      <c r="M133" s="6"/>
      <c r="N133" s="1"/>
      <c r="O133" s="1"/>
      <c r="Q133" s="1"/>
      <c r="R133" s="6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62"/>
      <c r="B134" s="156"/>
      <c r="C134" s="156"/>
      <c r="D134" s="156"/>
      <c r="E134" s="6"/>
      <c r="F134" s="163"/>
      <c r="G134" s="66"/>
      <c r="H134" s="45"/>
      <c r="I134" s="66"/>
      <c r="J134" s="6"/>
      <c r="K134" s="193"/>
      <c r="L134" s="194"/>
      <c r="M134" s="6"/>
      <c r="N134" s="146"/>
      <c r="O134" s="195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62"/>
      <c r="B135" s="156"/>
      <c r="C135" s="156"/>
      <c r="D135" s="156"/>
      <c r="E135" s="6"/>
      <c r="F135" s="163"/>
      <c r="G135" s="66"/>
      <c r="H135" s="45"/>
      <c r="I135" s="66"/>
      <c r="J135" s="6"/>
      <c r="K135" s="193"/>
      <c r="L135" s="194"/>
      <c r="M135" s="6"/>
      <c r="N135" s="146"/>
      <c r="O135" s="195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62"/>
      <c r="B136" s="156"/>
      <c r="C136" s="156"/>
      <c r="D136" s="156"/>
      <c r="E136" s="6"/>
      <c r="F136" s="163"/>
      <c r="G136" s="66"/>
      <c r="H136" s="45"/>
      <c r="I136" s="66"/>
      <c r="J136" s="6"/>
      <c r="K136" s="193"/>
      <c r="L136" s="194"/>
      <c r="M136" s="6"/>
      <c r="N136" s="146"/>
      <c r="O136" s="195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62"/>
      <c r="B137" s="156"/>
      <c r="C137" s="156"/>
      <c r="D137" s="156"/>
      <c r="E137" s="6"/>
      <c r="F137" s="163"/>
      <c r="G137" s="66"/>
      <c r="H137" s="45"/>
      <c r="I137" s="66"/>
      <c r="J137" s="6"/>
      <c r="K137" s="193"/>
      <c r="L137" s="194"/>
      <c r="M137" s="6"/>
      <c r="N137" s="146"/>
      <c r="O137" s="195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62"/>
      <c r="B138" s="156"/>
      <c r="C138" s="156"/>
      <c r="D138" s="156"/>
      <c r="E138" s="6"/>
      <c r="F138" s="163"/>
      <c r="G138" s="66"/>
      <c r="H138" s="45"/>
      <c r="I138" s="66"/>
      <c r="J138" s="6"/>
      <c r="K138" s="193"/>
      <c r="L138" s="194"/>
      <c r="M138" s="6"/>
      <c r="N138" s="146"/>
      <c r="O138" s="19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62"/>
      <c r="B139" s="156"/>
      <c r="C139" s="156"/>
      <c r="D139" s="156"/>
      <c r="E139" s="6"/>
      <c r="F139" s="163"/>
      <c r="G139" s="66"/>
      <c r="H139" s="45"/>
      <c r="I139" s="66"/>
      <c r="J139" s="6"/>
      <c r="K139" s="193"/>
      <c r="L139" s="194"/>
      <c r="M139" s="6"/>
      <c r="N139" s="146"/>
      <c r="O139" s="19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66"/>
      <c r="B140" s="145"/>
      <c r="C140" s="145"/>
      <c r="D140" s="45"/>
      <c r="E140" s="66"/>
      <c r="F140" s="66"/>
      <c r="G140" s="66"/>
      <c r="H140" s="45"/>
      <c r="I140" s="66"/>
      <c r="J140" s="6"/>
      <c r="K140" s="193"/>
      <c r="L140" s="194"/>
      <c r="M140" s="6"/>
      <c r="N140" s="146"/>
      <c r="O140" s="19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5"/>
      <c r="B141" s="238" t="s">
        <v>757</v>
      </c>
      <c r="C141" s="238"/>
      <c r="D141" s="238"/>
      <c r="E141" s="238"/>
      <c r="F141" s="6"/>
      <c r="G141" s="6"/>
      <c r="H141" s="173"/>
      <c r="I141" s="6"/>
      <c r="J141" s="173"/>
      <c r="K141" s="174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07" t="s">
        <v>16</v>
      </c>
      <c r="B142" s="108" t="s">
        <v>592</v>
      </c>
      <c r="C142" s="108"/>
      <c r="D142" s="109" t="s">
        <v>609</v>
      </c>
      <c r="E142" s="108" t="s">
        <v>610</v>
      </c>
      <c r="F142" s="108" t="s">
        <v>611</v>
      </c>
      <c r="G142" s="108" t="s">
        <v>758</v>
      </c>
      <c r="H142" s="108" t="s">
        <v>759</v>
      </c>
      <c r="I142" s="108" t="s">
        <v>614</v>
      </c>
      <c r="J142" s="239" t="s">
        <v>615</v>
      </c>
      <c r="K142" s="108" t="s">
        <v>616</v>
      </c>
      <c r="L142" s="108" t="s">
        <v>760</v>
      </c>
      <c r="M142" s="108" t="s">
        <v>619</v>
      </c>
      <c r="N142" s="109" t="s">
        <v>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40">
        <v>1</v>
      </c>
      <c r="B143" s="241">
        <v>41579</v>
      </c>
      <c r="C143" s="241"/>
      <c r="D143" s="242" t="s">
        <v>761</v>
      </c>
      <c r="E143" s="243" t="s">
        <v>622</v>
      </c>
      <c r="F143" s="244">
        <v>82</v>
      </c>
      <c r="G143" s="243" t="s">
        <v>762</v>
      </c>
      <c r="H143" s="243">
        <v>100</v>
      </c>
      <c r="I143" s="245">
        <v>100</v>
      </c>
      <c r="J143" s="246" t="s">
        <v>763</v>
      </c>
      <c r="K143" s="247">
        <f t="shared" ref="K143:K195" si="60">H143-F143</f>
        <v>18</v>
      </c>
      <c r="L143" s="248">
        <f t="shared" ref="L143:L195" si="61">K143/F143</f>
        <v>0.21951219512195122</v>
      </c>
      <c r="M143" s="243" t="s">
        <v>629</v>
      </c>
      <c r="N143" s="249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40">
        <v>2</v>
      </c>
      <c r="B144" s="241">
        <v>41794</v>
      </c>
      <c r="C144" s="241"/>
      <c r="D144" s="242" t="s">
        <v>764</v>
      </c>
      <c r="E144" s="243" t="s">
        <v>648</v>
      </c>
      <c r="F144" s="244">
        <v>257</v>
      </c>
      <c r="G144" s="243" t="s">
        <v>762</v>
      </c>
      <c r="H144" s="243">
        <v>300</v>
      </c>
      <c r="I144" s="245">
        <v>300</v>
      </c>
      <c r="J144" s="246" t="s">
        <v>763</v>
      </c>
      <c r="K144" s="247">
        <f t="shared" si="60"/>
        <v>43</v>
      </c>
      <c r="L144" s="248">
        <f t="shared" si="61"/>
        <v>0.16731517509727625</v>
      </c>
      <c r="M144" s="243" t="s">
        <v>629</v>
      </c>
      <c r="N144" s="249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40">
        <v>3</v>
      </c>
      <c r="B145" s="241">
        <v>41828</v>
      </c>
      <c r="C145" s="241"/>
      <c r="D145" s="242" t="s">
        <v>765</v>
      </c>
      <c r="E145" s="243" t="s">
        <v>648</v>
      </c>
      <c r="F145" s="244">
        <v>393</v>
      </c>
      <c r="G145" s="243" t="s">
        <v>762</v>
      </c>
      <c r="H145" s="243">
        <v>468</v>
      </c>
      <c r="I145" s="245">
        <v>468</v>
      </c>
      <c r="J145" s="246" t="s">
        <v>763</v>
      </c>
      <c r="K145" s="247">
        <f t="shared" si="60"/>
        <v>75</v>
      </c>
      <c r="L145" s="248">
        <f t="shared" si="61"/>
        <v>0.19083969465648856</v>
      </c>
      <c r="M145" s="243" t="s">
        <v>629</v>
      </c>
      <c r="N145" s="249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40">
        <v>4</v>
      </c>
      <c r="B146" s="241">
        <v>41857</v>
      </c>
      <c r="C146" s="241"/>
      <c r="D146" s="242" t="s">
        <v>766</v>
      </c>
      <c r="E146" s="243" t="s">
        <v>648</v>
      </c>
      <c r="F146" s="244">
        <v>205</v>
      </c>
      <c r="G146" s="243" t="s">
        <v>762</v>
      </c>
      <c r="H146" s="243">
        <v>275</v>
      </c>
      <c r="I146" s="245">
        <v>250</v>
      </c>
      <c r="J146" s="246" t="s">
        <v>763</v>
      </c>
      <c r="K146" s="247">
        <f t="shared" si="60"/>
        <v>70</v>
      </c>
      <c r="L146" s="248">
        <f t="shared" si="61"/>
        <v>0.34146341463414637</v>
      </c>
      <c r="M146" s="243" t="s">
        <v>629</v>
      </c>
      <c r="N146" s="249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0">
        <v>5</v>
      </c>
      <c r="B147" s="241">
        <v>41886</v>
      </c>
      <c r="C147" s="241"/>
      <c r="D147" s="242" t="s">
        <v>767</v>
      </c>
      <c r="E147" s="243" t="s">
        <v>648</v>
      </c>
      <c r="F147" s="244">
        <v>162</v>
      </c>
      <c r="G147" s="243" t="s">
        <v>762</v>
      </c>
      <c r="H147" s="243">
        <v>190</v>
      </c>
      <c r="I147" s="245">
        <v>190</v>
      </c>
      <c r="J147" s="246" t="s">
        <v>763</v>
      </c>
      <c r="K147" s="247">
        <f t="shared" si="60"/>
        <v>28</v>
      </c>
      <c r="L147" s="248">
        <f t="shared" si="61"/>
        <v>0.1728395061728395</v>
      </c>
      <c r="M147" s="243" t="s">
        <v>629</v>
      </c>
      <c r="N147" s="249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40">
        <v>6</v>
      </c>
      <c r="B148" s="241">
        <v>41886</v>
      </c>
      <c r="C148" s="241"/>
      <c r="D148" s="242" t="s">
        <v>768</v>
      </c>
      <c r="E148" s="243" t="s">
        <v>648</v>
      </c>
      <c r="F148" s="244">
        <v>75</v>
      </c>
      <c r="G148" s="243" t="s">
        <v>762</v>
      </c>
      <c r="H148" s="243">
        <v>91.5</v>
      </c>
      <c r="I148" s="245" t="s">
        <v>751</v>
      </c>
      <c r="J148" s="246" t="s">
        <v>769</v>
      </c>
      <c r="K148" s="247">
        <f t="shared" si="60"/>
        <v>16.5</v>
      </c>
      <c r="L148" s="248">
        <f t="shared" si="61"/>
        <v>0.22</v>
      </c>
      <c r="M148" s="243" t="s">
        <v>629</v>
      </c>
      <c r="N148" s="249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7</v>
      </c>
      <c r="B149" s="241">
        <v>41913</v>
      </c>
      <c r="C149" s="241"/>
      <c r="D149" s="242" t="s">
        <v>770</v>
      </c>
      <c r="E149" s="243" t="s">
        <v>648</v>
      </c>
      <c r="F149" s="244">
        <v>850</v>
      </c>
      <c r="G149" s="243" t="s">
        <v>762</v>
      </c>
      <c r="H149" s="243">
        <v>982.5</v>
      </c>
      <c r="I149" s="245">
        <v>1050</v>
      </c>
      <c r="J149" s="246" t="s">
        <v>771</v>
      </c>
      <c r="K149" s="247">
        <f t="shared" si="60"/>
        <v>132.5</v>
      </c>
      <c r="L149" s="248">
        <f t="shared" si="61"/>
        <v>0.15588235294117647</v>
      </c>
      <c r="M149" s="243" t="s">
        <v>629</v>
      </c>
      <c r="N149" s="249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40">
        <v>8</v>
      </c>
      <c r="B150" s="241">
        <v>41913</v>
      </c>
      <c r="C150" s="241"/>
      <c r="D150" s="242" t="s">
        <v>772</v>
      </c>
      <c r="E150" s="243" t="s">
        <v>648</v>
      </c>
      <c r="F150" s="244">
        <v>475</v>
      </c>
      <c r="G150" s="243" t="s">
        <v>762</v>
      </c>
      <c r="H150" s="243">
        <v>515</v>
      </c>
      <c r="I150" s="245">
        <v>600</v>
      </c>
      <c r="J150" s="246" t="s">
        <v>773</v>
      </c>
      <c r="K150" s="247">
        <f t="shared" si="60"/>
        <v>40</v>
      </c>
      <c r="L150" s="248">
        <f t="shared" si="61"/>
        <v>8.4210526315789472E-2</v>
      </c>
      <c r="M150" s="243" t="s">
        <v>629</v>
      </c>
      <c r="N150" s="249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9</v>
      </c>
      <c r="B151" s="241">
        <v>41913</v>
      </c>
      <c r="C151" s="241"/>
      <c r="D151" s="242" t="s">
        <v>774</v>
      </c>
      <c r="E151" s="243" t="s">
        <v>648</v>
      </c>
      <c r="F151" s="244">
        <v>86</v>
      </c>
      <c r="G151" s="243" t="s">
        <v>762</v>
      </c>
      <c r="H151" s="243">
        <v>99</v>
      </c>
      <c r="I151" s="245">
        <v>140</v>
      </c>
      <c r="J151" s="246" t="s">
        <v>775</v>
      </c>
      <c r="K151" s="247">
        <f t="shared" si="60"/>
        <v>13</v>
      </c>
      <c r="L151" s="248">
        <f t="shared" si="61"/>
        <v>0.15116279069767441</v>
      </c>
      <c r="M151" s="243" t="s">
        <v>629</v>
      </c>
      <c r="N151" s="249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10</v>
      </c>
      <c r="B152" s="241">
        <v>41926</v>
      </c>
      <c r="C152" s="241"/>
      <c r="D152" s="242" t="s">
        <v>776</v>
      </c>
      <c r="E152" s="243" t="s">
        <v>648</v>
      </c>
      <c r="F152" s="244">
        <v>496.6</v>
      </c>
      <c r="G152" s="243" t="s">
        <v>762</v>
      </c>
      <c r="H152" s="243">
        <v>621</v>
      </c>
      <c r="I152" s="245">
        <v>580</v>
      </c>
      <c r="J152" s="246" t="s">
        <v>763</v>
      </c>
      <c r="K152" s="247">
        <f t="shared" si="60"/>
        <v>124.39999999999998</v>
      </c>
      <c r="L152" s="248">
        <f t="shared" si="61"/>
        <v>0.25050342327829234</v>
      </c>
      <c r="M152" s="243" t="s">
        <v>629</v>
      </c>
      <c r="N152" s="249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11</v>
      </c>
      <c r="B153" s="241">
        <v>41926</v>
      </c>
      <c r="C153" s="241"/>
      <c r="D153" s="242" t="s">
        <v>777</v>
      </c>
      <c r="E153" s="243" t="s">
        <v>648</v>
      </c>
      <c r="F153" s="244">
        <v>2481.9</v>
      </c>
      <c r="G153" s="243" t="s">
        <v>762</v>
      </c>
      <c r="H153" s="243">
        <v>2840</v>
      </c>
      <c r="I153" s="245">
        <v>2870</v>
      </c>
      <c r="J153" s="246" t="s">
        <v>778</v>
      </c>
      <c r="K153" s="247">
        <f t="shared" si="60"/>
        <v>358.09999999999991</v>
      </c>
      <c r="L153" s="248">
        <f t="shared" si="61"/>
        <v>0.14428462065353154</v>
      </c>
      <c r="M153" s="243" t="s">
        <v>629</v>
      </c>
      <c r="N153" s="249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12</v>
      </c>
      <c r="B154" s="241">
        <v>41928</v>
      </c>
      <c r="C154" s="241"/>
      <c r="D154" s="242" t="s">
        <v>779</v>
      </c>
      <c r="E154" s="243" t="s">
        <v>648</v>
      </c>
      <c r="F154" s="244">
        <v>84.5</v>
      </c>
      <c r="G154" s="243" t="s">
        <v>762</v>
      </c>
      <c r="H154" s="243">
        <v>93</v>
      </c>
      <c r="I154" s="245">
        <v>110</v>
      </c>
      <c r="J154" s="246" t="s">
        <v>780</v>
      </c>
      <c r="K154" s="247">
        <f t="shared" si="60"/>
        <v>8.5</v>
      </c>
      <c r="L154" s="248">
        <f t="shared" si="61"/>
        <v>0.10059171597633136</v>
      </c>
      <c r="M154" s="243" t="s">
        <v>629</v>
      </c>
      <c r="N154" s="249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13</v>
      </c>
      <c r="B155" s="241">
        <v>41928</v>
      </c>
      <c r="C155" s="241"/>
      <c r="D155" s="242" t="s">
        <v>781</v>
      </c>
      <c r="E155" s="243" t="s">
        <v>648</v>
      </c>
      <c r="F155" s="244">
        <v>401</v>
      </c>
      <c r="G155" s="243" t="s">
        <v>762</v>
      </c>
      <c r="H155" s="243">
        <v>428</v>
      </c>
      <c r="I155" s="245">
        <v>450</v>
      </c>
      <c r="J155" s="246" t="s">
        <v>782</v>
      </c>
      <c r="K155" s="247">
        <f t="shared" si="60"/>
        <v>27</v>
      </c>
      <c r="L155" s="248">
        <f t="shared" si="61"/>
        <v>6.7331670822942641E-2</v>
      </c>
      <c r="M155" s="243" t="s">
        <v>629</v>
      </c>
      <c r="N155" s="249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14</v>
      </c>
      <c r="B156" s="241">
        <v>41928</v>
      </c>
      <c r="C156" s="241"/>
      <c r="D156" s="242" t="s">
        <v>783</v>
      </c>
      <c r="E156" s="243" t="s">
        <v>648</v>
      </c>
      <c r="F156" s="244">
        <v>101</v>
      </c>
      <c r="G156" s="243" t="s">
        <v>762</v>
      </c>
      <c r="H156" s="243">
        <v>112</v>
      </c>
      <c r="I156" s="245">
        <v>120</v>
      </c>
      <c r="J156" s="246" t="s">
        <v>784</v>
      </c>
      <c r="K156" s="247">
        <f t="shared" si="60"/>
        <v>11</v>
      </c>
      <c r="L156" s="248">
        <f t="shared" si="61"/>
        <v>0.10891089108910891</v>
      </c>
      <c r="M156" s="243" t="s">
        <v>629</v>
      </c>
      <c r="N156" s="249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15</v>
      </c>
      <c r="B157" s="241">
        <v>41954</v>
      </c>
      <c r="C157" s="241"/>
      <c r="D157" s="242" t="s">
        <v>785</v>
      </c>
      <c r="E157" s="243" t="s">
        <v>648</v>
      </c>
      <c r="F157" s="244">
        <v>59</v>
      </c>
      <c r="G157" s="243" t="s">
        <v>762</v>
      </c>
      <c r="H157" s="243">
        <v>76</v>
      </c>
      <c r="I157" s="245">
        <v>76</v>
      </c>
      <c r="J157" s="246" t="s">
        <v>763</v>
      </c>
      <c r="K157" s="247">
        <f t="shared" si="60"/>
        <v>17</v>
      </c>
      <c r="L157" s="248">
        <f t="shared" si="61"/>
        <v>0.28813559322033899</v>
      </c>
      <c r="M157" s="243" t="s">
        <v>629</v>
      </c>
      <c r="N157" s="249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16</v>
      </c>
      <c r="B158" s="241">
        <v>41954</v>
      </c>
      <c r="C158" s="241"/>
      <c r="D158" s="242" t="s">
        <v>774</v>
      </c>
      <c r="E158" s="243" t="s">
        <v>648</v>
      </c>
      <c r="F158" s="244">
        <v>99</v>
      </c>
      <c r="G158" s="243" t="s">
        <v>762</v>
      </c>
      <c r="H158" s="243">
        <v>120</v>
      </c>
      <c r="I158" s="245">
        <v>120</v>
      </c>
      <c r="J158" s="246" t="s">
        <v>695</v>
      </c>
      <c r="K158" s="247">
        <f t="shared" si="60"/>
        <v>21</v>
      </c>
      <c r="L158" s="248">
        <f t="shared" si="61"/>
        <v>0.21212121212121213</v>
      </c>
      <c r="M158" s="243" t="s">
        <v>629</v>
      </c>
      <c r="N158" s="249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17</v>
      </c>
      <c r="B159" s="241">
        <v>41956</v>
      </c>
      <c r="C159" s="241"/>
      <c r="D159" s="242" t="s">
        <v>786</v>
      </c>
      <c r="E159" s="243" t="s">
        <v>648</v>
      </c>
      <c r="F159" s="244">
        <v>22</v>
      </c>
      <c r="G159" s="243" t="s">
        <v>762</v>
      </c>
      <c r="H159" s="243">
        <v>33.549999999999997</v>
      </c>
      <c r="I159" s="245">
        <v>32</v>
      </c>
      <c r="J159" s="246" t="s">
        <v>787</v>
      </c>
      <c r="K159" s="247">
        <f t="shared" si="60"/>
        <v>11.549999999999997</v>
      </c>
      <c r="L159" s="248">
        <f t="shared" si="61"/>
        <v>0.52499999999999991</v>
      </c>
      <c r="M159" s="243" t="s">
        <v>629</v>
      </c>
      <c r="N159" s="249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18</v>
      </c>
      <c r="B160" s="241">
        <v>41976</v>
      </c>
      <c r="C160" s="241"/>
      <c r="D160" s="242" t="s">
        <v>788</v>
      </c>
      <c r="E160" s="243" t="s">
        <v>648</v>
      </c>
      <c r="F160" s="244">
        <v>440</v>
      </c>
      <c r="G160" s="243" t="s">
        <v>762</v>
      </c>
      <c r="H160" s="243">
        <v>520</v>
      </c>
      <c r="I160" s="245">
        <v>520</v>
      </c>
      <c r="J160" s="246" t="s">
        <v>789</v>
      </c>
      <c r="K160" s="247">
        <f t="shared" si="60"/>
        <v>80</v>
      </c>
      <c r="L160" s="248">
        <f t="shared" si="61"/>
        <v>0.18181818181818182</v>
      </c>
      <c r="M160" s="243" t="s">
        <v>629</v>
      </c>
      <c r="N160" s="249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19</v>
      </c>
      <c r="B161" s="241">
        <v>41976</v>
      </c>
      <c r="C161" s="241"/>
      <c r="D161" s="242" t="s">
        <v>790</v>
      </c>
      <c r="E161" s="243" t="s">
        <v>648</v>
      </c>
      <c r="F161" s="244">
        <v>360</v>
      </c>
      <c r="G161" s="243" t="s">
        <v>762</v>
      </c>
      <c r="H161" s="243">
        <v>427</v>
      </c>
      <c r="I161" s="245">
        <v>425</v>
      </c>
      <c r="J161" s="246" t="s">
        <v>791</v>
      </c>
      <c r="K161" s="247">
        <f t="shared" si="60"/>
        <v>67</v>
      </c>
      <c r="L161" s="248">
        <f t="shared" si="61"/>
        <v>0.18611111111111112</v>
      </c>
      <c r="M161" s="243" t="s">
        <v>629</v>
      </c>
      <c r="N161" s="249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20</v>
      </c>
      <c r="B162" s="241">
        <v>42012</v>
      </c>
      <c r="C162" s="241"/>
      <c r="D162" s="242" t="s">
        <v>792</v>
      </c>
      <c r="E162" s="243" t="s">
        <v>648</v>
      </c>
      <c r="F162" s="244">
        <v>360</v>
      </c>
      <c r="G162" s="243" t="s">
        <v>762</v>
      </c>
      <c r="H162" s="243">
        <v>455</v>
      </c>
      <c r="I162" s="245">
        <v>420</v>
      </c>
      <c r="J162" s="246" t="s">
        <v>793</v>
      </c>
      <c r="K162" s="247">
        <f t="shared" si="60"/>
        <v>95</v>
      </c>
      <c r="L162" s="248">
        <f t="shared" si="61"/>
        <v>0.2638888888888889</v>
      </c>
      <c r="M162" s="243" t="s">
        <v>629</v>
      </c>
      <c r="N162" s="249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21</v>
      </c>
      <c r="B163" s="241">
        <v>42012</v>
      </c>
      <c r="C163" s="241"/>
      <c r="D163" s="242" t="s">
        <v>794</v>
      </c>
      <c r="E163" s="243" t="s">
        <v>648</v>
      </c>
      <c r="F163" s="244">
        <v>130</v>
      </c>
      <c r="G163" s="243"/>
      <c r="H163" s="243">
        <v>175.5</v>
      </c>
      <c r="I163" s="245">
        <v>165</v>
      </c>
      <c r="J163" s="246" t="s">
        <v>795</v>
      </c>
      <c r="K163" s="247">
        <f t="shared" si="60"/>
        <v>45.5</v>
      </c>
      <c r="L163" s="248">
        <f t="shared" si="61"/>
        <v>0.35</v>
      </c>
      <c r="M163" s="243" t="s">
        <v>629</v>
      </c>
      <c r="N163" s="249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22</v>
      </c>
      <c r="B164" s="241">
        <v>42040</v>
      </c>
      <c r="C164" s="241"/>
      <c r="D164" s="242" t="s">
        <v>416</v>
      </c>
      <c r="E164" s="243" t="s">
        <v>622</v>
      </c>
      <c r="F164" s="244">
        <v>98</v>
      </c>
      <c r="G164" s="243"/>
      <c r="H164" s="243">
        <v>120</v>
      </c>
      <c r="I164" s="245">
        <v>120</v>
      </c>
      <c r="J164" s="246" t="s">
        <v>763</v>
      </c>
      <c r="K164" s="247">
        <f t="shared" si="60"/>
        <v>22</v>
      </c>
      <c r="L164" s="248">
        <f t="shared" si="61"/>
        <v>0.22448979591836735</v>
      </c>
      <c r="M164" s="243" t="s">
        <v>629</v>
      </c>
      <c r="N164" s="249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23</v>
      </c>
      <c r="B165" s="241">
        <v>42040</v>
      </c>
      <c r="C165" s="241"/>
      <c r="D165" s="242" t="s">
        <v>796</v>
      </c>
      <c r="E165" s="243" t="s">
        <v>622</v>
      </c>
      <c r="F165" s="244">
        <v>196</v>
      </c>
      <c r="G165" s="243"/>
      <c r="H165" s="243">
        <v>262</v>
      </c>
      <c r="I165" s="245">
        <v>255</v>
      </c>
      <c r="J165" s="246" t="s">
        <v>763</v>
      </c>
      <c r="K165" s="247">
        <f t="shared" si="60"/>
        <v>66</v>
      </c>
      <c r="L165" s="248">
        <f t="shared" si="61"/>
        <v>0.33673469387755101</v>
      </c>
      <c r="M165" s="243" t="s">
        <v>629</v>
      </c>
      <c r="N165" s="249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50">
        <v>24</v>
      </c>
      <c r="B166" s="251">
        <v>42067</v>
      </c>
      <c r="C166" s="251"/>
      <c r="D166" s="252" t="s">
        <v>415</v>
      </c>
      <c r="E166" s="253" t="s">
        <v>622</v>
      </c>
      <c r="F166" s="254">
        <v>235</v>
      </c>
      <c r="G166" s="254"/>
      <c r="H166" s="255">
        <v>77</v>
      </c>
      <c r="I166" s="255" t="s">
        <v>797</v>
      </c>
      <c r="J166" s="256" t="s">
        <v>798</v>
      </c>
      <c r="K166" s="257">
        <f t="shared" si="60"/>
        <v>-158</v>
      </c>
      <c r="L166" s="258">
        <f t="shared" si="61"/>
        <v>-0.67234042553191486</v>
      </c>
      <c r="M166" s="254" t="s">
        <v>653</v>
      </c>
      <c r="N166" s="251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25</v>
      </c>
      <c r="B167" s="241">
        <v>42067</v>
      </c>
      <c r="C167" s="241"/>
      <c r="D167" s="242" t="s">
        <v>799</v>
      </c>
      <c r="E167" s="243" t="s">
        <v>622</v>
      </c>
      <c r="F167" s="244">
        <v>185</v>
      </c>
      <c r="G167" s="243"/>
      <c r="H167" s="243">
        <v>224</v>
      </c>
      <c r="I167" s="245" t="s">
        <v>800</v>
      </c>
      <c r="J167" s="246" t="s">
        <v>763</v>
      </c>
      <c r="K167" s="247">
        <f t="shared" si="60"/>
        <v>39</v>
      </c>
      <c r="L167" s="248">
        <f t="shared" si="61"/>
        <v>0.21081081081081082</v>
      </c>
      <c r="M167" s="243" t="s">
        <v>629</v>
      </c>
      <c r="N167" s="249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50">
        <v>26</v>
      </c>
      <c r="B168" s="251">
        <v>42090</v>
      </c>
      <c r="C168" s="251"/>
      <c r="D168" s="259" t="s">
        <v>801</v>
      </c>
      <c r="E168" s="254" t="s">
        <v>622</v>
      </c>
      <c r="F168" s="254">
        <v>49.5</v>
      </c>
      <c r="G168" s="255"/>
      <c r="H168" s="255">
        <v>15.85</v>
      </c>
      <c r="I168" s="255">
        <v>67</v>
      </c>
      <c r="J168" s="256" t="s">
        <v>802</v>
      </c>
      <c r="K168" s="255">
        <f t="shared" si="60"/>
        <v>-33.65</v>
      </c>
      <c r="L168" s="260">
        <f t="shared" si="61"/>
        <v>-0.67979797979797973</v>
      </c>
      <c r="M168" s="254" t="s">
        <v>653</v>
      </c>
      <c r="N168" s="261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27</v>
      </c>
      <c r="B169" s="241">
        <v>42093</v>
      </c>
      <c r="C169" s="241"/>
      <c r="D169" s="242" t="s">
        <v>803</v>
      </c>
      <c r="E169" s="243" t="s">
        <v>622</v>
      </c>
      <c r="F169" s="244">
        <v>183.5</v>
      </c>
      <c r="G169" s="243"/>
      <c r="H169" s="243">
        <v>219</v>
      </c>
      <c r="I169" s="245">
        <v>218</v>
      </c>
      <c r="J169" s="246" t="s">
        <v>804</v>
      </c>
      <c r="K169" s="247">
        <f t="shared" si="60"/>
        <v>35.5</v>
      </c>
      <c r="L169" s="248">
        <f t="shared" si="61"/>
        <v>0.19346049046321526</v>
      </c>
      <c r="M169" s="243" t="s">
        <v>629</v>
      </c>
      <c r="N169" s="249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28</v>
      </c>
      <c r="B170" s="241">
        <v>42114</v>
      </c>
      <c r="C170" s="241"/>
      <c r="D170" s="242" t="s">
        <v>805</v>
      </c>
      <c r="E170" s="243" t="s">
        <v>622</v>
      </c>
      <c r="F170" s="244">
        <f>(227+237)/2</f>
        <v>232</v>
      </c>
      <c r="G170" s="243"/>
      <c r="H170" s="243">
        <v>298</v>
      </c>
      <c r="I170" s="245">
        <v>298</v>
      </c>
      <c r="J170" s="246" t="s">
        <v>763</v>
      </c>
      <c r="K170" s="247">
        <f t="shared" si="60"/>
        <v>66</v>
      </c>
      <c r="L170" s="248">
        <f t="shared" si="61"/>
        <v>0.28448275862068967</v>
      </c>
      <c r="M170" s="243" t="s">
        <v>629</v>
      </c>
      <c r="N170" s="249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29</v>
      </c>
      <c r="B171" s="241">
        <v>42128</v>
      </c>
      <c r="C171" s="241"/>
      <c r="D171" s="242" t="s">
        <v>806</v>
      </c>
      <c r="E171" s="243" t="s">
        <v>648</v>
      </c>
      <c r="F171" s="244">
        <v>385</v>
      </c>
      <c r="G171" s="243"/>
      <c r="H171" s="243">
        <f>212.5+331</f>
        <v>543.5</v>
      </c>
      <c r="I171" s="245">
        <v>510</v>
      </c>
      <c r="J171" s="246" t="s">
        <v>807</v>
      </c>
      <c r="K171" s="247">
        <f t="shared" si="60"/>
        <v>158.5</v>
      </c>
      <c r="L171" s="248">
        <f t="shared" si="61"/>
        <v>0.41168831168831171</v>
      </c>
      <c r="M171" s="243" t="s">
        <v>629</v>
      </c>
      <c r="N171" s="249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40">
        <v>30</v>
      </c>
      <c r="B172" s="241">
        <v>42128</v>
      </c>
      <c r="C172" s="241"/>
      <c r="D172" s="242" t="s">
        <v>808</v>
      </c>
      <c r="E172" s="243" t="s">
        <v>648</v>
      </c>
      <c r="F172" s="244">
        <v>115.5</v>
      </c>
      <c r="G172" s="243"/>
      <c r="H172" s="243">
        <v>146</v>
      </c>
      <c r="I172" s="245">
        <v>142</v>
      </c>
      <c r="J172" s="246" t="s">
        <v>809</v>
      </c>
      <c r="K172" s="247">
        <f t="shared" si="60"/>
        <v>30.5</v>
      </c>
      <c r="L172" s="248">
        <f t="shared" si="61"/>
        <v>0.26406926406926406</v>
      </c>
      <c r="M172" s="243" t="s">
        <v>629</v>
      </c>
      <c r="N172" s="249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31</v>
      </c>
      <c r="B173" s="241">
        <v>42151</v>
      </c>
      <c r="C173" s="241"/>
      <c r="D173" s="242" t="s">
        <v>565</v>
      </c>
      <c r="E173" s="243" t="s">
        <v>648</v>
      </c>
      <c r="F173" s="244">
        <v>237.5</v>
      </c>
      <c r="G173" s="243"/>
      <c r="H173" s="243">
        <v>279.5</v>
      </c>
      <c r="I173" s="245">
        <v>278</v>
      </c>
      <c r="J173" s="246" t="s">
        <v>763</v>
      </c>
      <c r="K173" s="247">
        <f t="shared" si="60"/>
        <v>42</v>
      </c>
      <c r="L173" s="248">
        <f t="shared" si="61"/>
        <v>0.17684210526315788</v>
      </c>
      <c r="M173" s="243" t="s">
        <v>629</v>
      </c>
      <c r="N173" s="249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32</v>
      </c>
      <c r="B174" s="241">
        <v>42174</v>
      </c>
      <c r="C174" s="241"/>
      <c r="D174" s="242" t="s">
        <v>781</v>
      </c>
      <c r="E174" s="243" t="s">
        <v>622</v>
      </c>
      <c r="F174" s="244">
        <v>340</v>
      </c>
      <c r="G174" s="243"/>
      <c r="H174" s="243">
        <v>448</v>
      </c>
      <c r="I174" s="245">
        <v>448</v>
      </c>
      <c r="J174" s="246" t="s">
        <v>763</v>
      </c>
      <c r="K174" s="247">
        <f t="shared" si="60"/>
        <v>108</v>
      </c>
      <c r="L174" s="248">
        <f t="shared" si="61"/>
        <v>0.31764705882352939</v>
      </c>
      <c r="M174" s="243" t="s">
        <v>629</v>
      </c>
      <c r="N174" s="249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33</v>
      </c>
      <c r="B175" s="241">
        <v>42191</v>
      </c>
      <c r="C175" s="241"/>
      <c r="D175" s="242" t="s">
        <v>810</v>
      </c>
      <c r="E175" s="243" t="s">
        <v>622</v>
      </c>
      <c r="F175" s="244">
        <v>390</v>
      </c>
      <c r="G175" s="243"/>
      <c r="H175" s="243">
        <v>460</v>
      </c>
      <c r="I175" s="245">
        <v>460</v>
      </c>
      <c r="J175" s="246" t="s">
        <v>763</v>
      </c>
      <c r="K175" s="247">
        <f t="shared" si="60"/>
        <v>70</v>
      </c>
      <c r="L175" s="248">
        <f t="shared" si="61"/>
        <v>0.17948717948717949</v>
      </c>
      <c r="M175" s="243" t="s">
        <v>629</v>
      </c>
      <c r="N175" s="249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50">
        <v>34</v>
      </c>
      <c r="B176" s="251">
        <v>42195</v>
      </c>
      <c r="C176" s="251"/>
      <c r="D176" s="252" t="s">
        <v>811</v>
      </c>
      <c r="E176" s="253" t="s">
        <v>622</v>
      </c>
      <c r="F176" s="254">
        <v>122.5</v>
      </c>
      <c r="G176" s="254"/>
      <c r="H176" s="255">
        <v>61</v>
      </c>
      <c r="I176" s="255">
        <v>172</v>
      </c>
      <c r="J176" s="256" t="s">
        <v>812</v>
      </c>
      <c r="K176" s="257">
        <f t="shared" si="60"/>
        <v>-61.5</v>
      </c>
      <c r="L176" s="258">
        <f t="shared" si="61"/>
        <v>-0.50204081632653064</v>
      </c>
      <c r="M176" s="254" t="s">
        <v>653</v>
      </c>
      <c r="N176" s="251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35</v>
      </c>
      <c r="B177" s="241">
        <v>42219</v>
      </c>
      <c r="C177" s="241"/>
      <c r="D177" s="242" t="s">
        <v>813</v>
      </c>
      <c r="E177" s="243" t="s">
        <v>622</v>
      </c>
      <c r="F177" s="244">
        <v>297.5</v>
      </c>
      <c r="G177" s="243"/>
      <c r="H177" s="243">
        <v>350</v>
      </c>
      <c r="I177" s="245">
        <v>360</v>
      </c>
      <c r="J177" s="246" t="s">
        <v>814</v>
      </c>
      <c r="K177" s="247">
        <f t="shared" si="60"/>
        <v>52.5</v>
      </c>
      <c r="L177" s="248">
        <f t="shared" si="61"/>
        <v>0.17647058823529413</v>
      </c>
      <c r="M177" s="243" t="s">
        <v>629</v>
      </c>
      <c r="N177" s="249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36</v>
      </c>
      <c r="B178" s="241">
        <v>42219</v>
      </c>
      <c r="C178" s="241"/>
      <c r="D178" s="242" t="s">
        <v>815</v>
      </c>
      <c r="E178" s="243" t="s">
        <v>622</v>
      </c>
      <c r="F178" s="244">
        <v>115.5</v>
      </c>
      <c r="G178" s="243"/>
      <c r="H178" s="243">
        <v>149</v>
      </c>
      <c r="I178" s="245">
        <v>140</v>
      </c>
      <c r="J178" s="246" t="s">
        <v>816</v>
      </c>
      <c r="K178" s="247">
        <f t="shared" si="60"/>
        <v>33.5</v>
      </c>
      <c r="L178" s="248">
        <f t="shared" si="61"/>
        <v>0.29004329004329005</v>
      </c>
      <c r="M178" s="243" t="s">
        <v>629</v>
      </c>
      <c r="N178" s="249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37</v>
      </c>
      <c r="B179" s="241">
        <v>42251</v>
      </c>
      <c r="C179" s="241"/>
      <c r="D179" s="242" t="s">
        <v>565</v>
      </c>
      <c r="E179" s="243" t="s">
        <v>622</v>
      </c>
      <c r="F179" s="244">
        <v>226</v>
      </c>
      <c r="G179" s="243"/>
      <c r="H179" s="243">
        <v>292</v>
      </c>
      <c r="I179" s="245">
        <v>292</v>
      </c>
      <c r="J179" s="246" t="s">
        <v>817</v>
      </c>
      <c r="K179" s="247">
        <f t="shared" si="60"/>
        <v>66</v>
      </c>
      <c r="L179" s="248">
        <f t="shared" si="61"/>
        <v>0.29203539823008851</v>
      </c>
      <c r="M179" s="243" t="s">
        <v>629</v>
      </c>
      <c r="N179" s="249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38</v>
      </c>
      <c r="B180" s="241">
        <v>42254</v>
      </c>
      <c r="C180" s="241"/>
      <c r="D180" s="242" t="s">
        <v>805</v>
      </c>
      <c r="E180" s="243" t="s">
        <v>622</v>
      </c>
      <c r="F180" s="244">
        <v>232.5</v>
      </c>
      <c r="G180" s="243"/>
      <c r="H180" s="243">
        <v>312.5</v>
      </c>
      <c r="I180" s="245">
        <v>310</v>
      </c>
      <c r="J180" s="246" t="s">
        <v>763</v>
      </c>
      <c r="K180" s="247">
        <f t="shared" si="60"/>
        <v>80</v>
      </c>
      <c r="L180" s="248">
        <f t="shared" si="61"/>
        <v>0.34408602150537637</v>
      </c>
      <c r="M180" s="243" t="s">
        <v>629</v>
      </c>
      <c r="N180" s="249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39</v>
      </c>
      <c r="B181" s="241">
        <v>42268</v>
      </c>
      <c r="C181" s="241"/>
      <c r="D181" s="242" t="s">
        <v>818</v>
      </c>
      <c r="E181" s="243" t="s">
        <v>622</v>
      </c>
      <c r="F181" s="244">
        <v>196.5</v>
      </c>
      <c r="G181" s="243"/>
      <c r="H181" s="243">
        <v>238</v>
      </c>
      <c r="I181" s="245">
        <v>238</v>
      </c>
      <c r="J181" s="246" t="s">
        <v>817</v>
      </c>
      <c r="K181" s="247">
        <f t="shared" si="60"/>
        <v>41.5</v>
      </c>
      <c r="L181" s="248">
        <f t="shared" si="61"/>
        <v>0.21119592875318066</v>
      </c>
      <c r="M181" s="243" t="s">
        <v>629</v>
      </c>
      <c r="N181" s="249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0">
        <v>40</v>
      </c>
      <c r="B182" s="241">
        <v>42271</v>
      </c>
      <c r="C182" s="241"/>
      <c r="D182" s="242" t="s">
        <v>761</v>
      </c>
      <c r="E182" s="243" t="s">
        <v>622</v>
      </c>
      <c r="F182" s="244">
        <v>65</v>
      </c>
      <c r="G182" s="243"/>
      <c r="H182" s="243">
        <v>82</v>
      </c>
      <c r="I182" s="245">
        <v>82</v>
      </c>
      <c r="J182" s="246" t="s">
        <v>817</v>
      </c>
      <c r="K182" s="247">
        <f t="shared" si="60"/>
        <v>17</v>
      </c>
      <c r="L182" s="248">
        <f t="shared" si="61"/>
        <v>0.26153846153846155</v>
      </c>
      <c r="M182" s="243" t="s">
        <v>629</v>
      </c>
      <c r="N182" s="249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41</v>
      </c>
      <c r="B183" s="241">
        <v>42291</v>
      </c>
      <c r="C183" s="241"/>
      <c r="D183" s="242" t="s">
        <v>819</v>
      </c>
      <c r="E183" s="243" t="s">
        <v>622</v>
      </c>
      <c r="F183" s="244">
        <v>144</v>
      </c>
      <c r="G183" s="243"/>
      <c r="H183" s="243">
        <v>182.5</v>
      </c>
      <c r="I183" s="245">
        <v>181</v>
      </c>
      <c r="J183" s="246" t="s">
        <v>817</v>
      </c>
      <c r="K183" s="247">
        <f t="shared" si="60"/>
        <v>38.5</v>
      </c>
      <c r="L183" s="248">
        <f t="shared" si="61"/>
        <v>0.2673611111111111</v>
      </c>
      <c r="M183" s="243" t="s">
        <v>629</v>
      </c>
      <c r="N183" s="249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42</v>
      </c>
      <c r="B184" s="241">
        <v>42291</v>
      </c>
      <c r="C184" s="241"/>
      <c r="D184" s="242" t="s">
        <v>820</v>
      </c>
      <c r="E184" s="243" t="s">
        <v>622</v>
      </c>
      <c r="F184" s="244">
        <v>264</v>
      </c>
      <c r="G184" s="243"/>
      <c r="H184" s="243">
        <v>311</v>
      </c>
      <c r="I184" s="245">
        <v>311</v>
      </c>
      <c r="J184" s="246" t="s">
        <v>817</v>
      </c>
      <c r="K184" s="247">
        <f t="shared" si="60"/>
        <v>47</v>
      </c>
      <c r="L184" s="248">
        <f t="shared" si="61"/>
        <v>0.17803030303030304</v>
      </c>
      <c r="M184" s="243" t="s">
        <v>629</v>
      </c>
      <c r="N184" s="249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43</v>
      </c>
      <c r="B185" s="241">
        <v>42318</v>
      </c>
      <c r="C185" s="241"/>
      <c r="D185" s="242" t="s">
        <v>821</v>
      </c>
      <c r="E185" s="243" t="s">
        <v>648</v>
      </c>
      <c r="F185" s="244">
        <v>549.5</v>
      </c>
      <c r="G185" s="243"/>
      <c r="H185" s="243">
        <v>630</v>
      </c>
      <c r="I185" s="245">
        <v>630</v>
      </c>
      <c r="J185" s="246" t="s">
        <v>817</v>
      </c>
      <c r="K185" s="247">
        <f t="shared" si="60"/>
        <v>80.5</v>
      </c>
      <c r="L185" s="248">
        <f t="shared" si="61"/>
        <v>0.1464968152866242</v>
      </c>
      <c r="M185" s="243" t="s">
        <v>629</v>
      </c>
      <c r="N185" s="249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44</v>
      </c>
      <c r="B186" s="241">
        <v>42342</v>
      </c>
      <c r="C186" s="241"/>
      <c r="D186" s="242" t="s">
        <v>822</v>
      </c>
      <c r="E186" s="243" t="s">
        <v>622</v>
      </c>
      <c r="F186" s="244">
        <v>1027.5</v>
      </c>
      <c r="G186" s="243"/>
      <c r="H186" s="243">
        <v>1315</v>
      </c>
      <c r="I186" s="245">
        <v>1250</v>
      </c>
      <c r="J186" s="246" t="s">
        <v>817</v>
      </c>
      <c r="K186" s="247">
        <f t="shared" si="60"/>
        <v>287.5</v>
      </c>
      <c r="L186" s="248">
        <f t="shared" si="61"/>
        <v>0.27980535279805352</v>
      </c>
      <c r="M186" s="243" t="s">
        <v>629</v>
      </c>
      <c r="N186" s="249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45</v>
      </c>
      <c r="B187" s="241">
        <v>42367</v>
      </c>
      <c r="C187" s="241"/>
      <c r="D187" s="242" t="s">
        <v>823</v>
      </c>
      <c r="E187" s="243" t="s">
        <v>622</v>
      </c>
      <c r="F187" s="244">
        <v>465</v>
      </c>
      <c r="G187" s="243"/>
      <c r="H187" s="243">
        <v>540</v>
      </c>
      <c r="I187" s="245">
        <v>540</v>
      </c>
      <c r="J187" s="246" t="s">
        <v>817</v>
      </c>
      <c r="K187" s="247">
        <f t="shared" si="60"/>
        <v>75</v>
      </c>
      <c r="L187" s="248">
        <f t="shared" si="61"/>
        <v>0.16129032258064516</v>
      </c>
      <c r="M187" s="243" t="s">
        <v>629</v>
      </c>
      <c r="N187" s="249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46</v>
      </c>
      <c r="B188" s="241">
        <v>42380</v>
      </c>
      <c r="C188" s="241"/>
      <c r="D188" s="242" t="s">
        <v>416</v>
      </c>
      <c r="E188" s="243" t="s">
        <v>648</v>
      </c>
      <c r="F188" s="244">
        <v>81</v>
      </c>
      <c r="G188" s="243"/>
      <c r="H188" s="243">
        <v>110</v>
      </c>
      <c r="I188" s="245">
        <v>110</v>
      </c>
      <c r="J188" s="246" t="s">
        <v>817</v>
      </c>
      <c r="K188" s="247">
        <f t="shared" si="60"/>
        <v>29</v>
      </c>
      <c r="L188" s="248">
        <f t="shared" si="61"/>
        <v>0.35802469135802467</v>
      </c>
      <c r="M188" s="243" t="s">
        <v>629</v>
      </c>
      <c r="N188" s="249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0">
        <v>47</v>
      </c>
      <c r="B189" s="241">
        <v>42382</v>
      </c>
      <c r="C189" s="241"/>
      <c r="D189" s="242" t="s">
        <v>824</v>
      </c>
      <c r="E189" s="243" t="s">
        <v>648</v>
      </c>
      <c r="F189" s="244">
        <v>417.5</v>
      </c>
      <c r="G189" s="243"/>
      <c r="H189" s="243">
        <v>547</v>
      </c>
      <c r="I189" s="245">
        <v>535</v>
      </c>
      <c r="J189" s="246" t="s">
        <v>817</v>
      </c>
      <c r="K189" s="247">
        <f t="shared" si="60"/>
        <v>129.5</v>
      </c>
      <c r="L189" s="248">
        <f t="shared" si="61"/>
        <v>0.31017964071856285</v>
      </c>
      <c r="M189" s="243" t="s">
        <v>629</v>
      </c>
      <c r="N189" s="249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48</v>
      </c>
      <c r="B190" s="241">
        <v>42408</v>
      </c>
      <c r="C190" s="241"/>
      <c r="D190" s="242" t="s">
        <v>825</v>
      </c>
      <c r="E190" s="243" t="s">
        <v>622</v>
      </c>
      <c r="F190" s="244">
        <v>650</v>
      </c>
      <c r="G190" s="243"/>
      <c r="H190" s="243">
        <v>800</v>
      </c>
      <c r="I190" s="245">
        <v>800</v>
      </c>
      <c r="J190" s="246" t="s">
        <v>817</v>
      </c>
      <c r="K190" s="247">
        <f t="shared" si="60"/>
        <v>150</v>
      </c>
      <c r="L190" s="248">
        <f t="shared" si="61"/>
        <v>0.23076923076923078</v>
      </c>
      <c r="M190" s="243" t="s">
        <v>629</v>
      </c>
      <c r="N190" s="249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0">
        <v>49</v>
      </c>
      <c r="B191" s="241">
        <v>42433</v>
      </c>
      <c r="C191" s="241"/>
      <c r="D191" s="242" t="s">
        <v>239</v>
      </c>
      <c r="E191" s="243" t="s">
        <v>622</v>
      </c>
      <c r="F191" s="244">
        <v>437.5</v>
      </c>
      <c r="G191" s="243"/>
      <c r="H191" s="243">
        <v>504.5</v>
      </c>
      <c r="I191" s="245">
        <v>522</v>
      </c>
      <c r="J191" s="246" t="s">
        <v>826</v>
      </c>
      <c r="K191" s="247">
        <f t="shared" si="60"/>
        <v>67</v>
      </c>
      <c r="L191" s="248">
        <f t="shared" si="61"/>
        <v>0.15314285714285714</v>
      </c>
      <c r="M191" s="243" t="s">
        <v>629</v>
      </c>
      <c r="N191" s="249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50</v>
      </c>
      <c r="B192" s="241">
        <v>42438</v>
      </c>
      <c r="C192" s="241"/>
      <c r="D192" s="242" t="s">
        <v>827</v>
      </c>
      <c r="E192" s="243" t="s">
        <v>622</v>
      </c>
      <c r="F192" s="244">
        <v>189.5</v>
      </c>
      <c r="G192" s="243"/>
      <c r="H192" s="243">
        <v>218</v>
      </c>
      <c r="I192" s="245">
        <v>218</v>
      </c>
      <c r="J192" s="246" t="s">
        <v>817</v>
      </c>
      <c r="K192" s="247">
        <f t="shared" si="60"/>
        <v>28.5</v>
      </c>
      <c r="L192" s="248">
        <f t="shared" si="61"/>
        <v>0.15039577836411611</v>
      </c>
      <c r="M192" s="243" t="s">
        <v>629</v>
      </c>
      <c r="N192" s="249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50">
        <v>51</v>
      </c>
      <c r="B193" s="251">
        <v>42471</v>
      </c>
      <c r="C193" s="251"/>
      <c r="D193" s="259" t="s">
        <v>828</v>
      </c>
      <c r="E193" s="254" t="s">
        <v>622</v>
      </c>
      <c r="F193" s="254">
        <v>36.5</v>
      </c>
      <c r="G193" s="255"/>
      <c r="H193" s="255">
        <v>15.85</v>
      </c>
      <c r="I193" s="255">
        <v>60</v>
      </c>
      <c r="J193" s="256" t="s">
        <v>829</v>
      </c>
      <c r="K193" s="257">
        <f t="shared" si="60"/>
        <v>-20.65</v>
      </c>
      <c r="L193" s="258">
        <f t="shared" si="61"/>
        <v>-0.5657534246575342</v>
      </c>
      <c r="M193" s="254" t="s">
        <v>653</v>
      </c>
      <c r="N193" s="262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52</v>
      </c>
      <c r="B194" s="241">
        <v>42472</v>
      </c>
      <c r="C194" s="241"/>
      <c r="D194" s="242" t="s">
        <v>830</v>
      </c>
      <c r="E194" s="243" t="s">
        <v>622</v>
      </c>
      <c r="F194" s="244">
        <v>93</v>
      </c>
      <c r="G194" s="243"/>
      <c r="H194" s="243">
        <v>149</v>
      </c>
      <c r="I194" s="245">
        <v>140</v>
      </c>
      <c r="J194" s="246" t="s">
        <v>831</v>
      </c>
      <c r="K194" s="247">
        <f t="shared" si="60"/>
        <v>56</v>
      </c>
      <c r="L194" s="248">
        <f t="shared" si="61"/>
        <v>0.60215053763440862</v>
      </c>
      <c r="M194" s="243" t="s">
        <v>629</v>
      </c>
      <c r="N194" s="249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53</v>
      </c>
      <c r="B195" s="241">
        <v>42472</v>
      </c>
      <c r="C195" s="241"/>
      <c r="D195" s="242" t="s">
        <v>832</v>
      </c>
      <c r="E195" s="243" t="s">
        <v>622</v>
      </c>
      <c r="F195" s="244">
        <v>130</v>
      </c>
      <c r="G195" s="243"/>
      <c r="H195" s="243">
        <v>150</v>
      </c>
      <c r="I195" s="245" t="s">
        <v>833</v>
      </c>
      <c r="J195" s="246" t="s">
        <v>817</v>
      </c>
      <c r="K195" s="247">
        <f t="shared" si="60"/>
        <v>20</v>
      </c>
      <c r="L195" s="248">
        <f t="shared" si="61"/>
        <v>0.15384615384615385</v>
      </c>
      <c r="M195" s="243" t="s">
        <v>629</v>
      </c>
      <c r="N195" s="249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0">
        <v>54</v>
      </c>
      <c r="B196" s="241">
        <v>42473</v>
      </c>
      <c r="C196" s="241"/>
      <c r="D196" s="242" t="s">
        <v>834</v>
      </c>
      <c r="E196" s="243" t="s">
        <v>622</v>
      </c>
      <c r="F196" s="244">
        <v>196</v>
      </c>
      <c r="G196" s="243"/>
      <c r="H196" s="243">
        <v>299</v>
      </c>
      <c r="I196" s="245">
        <v>299</v>
      </c>
      <c r="J196" s="246" t="s">
        <v>817</v>
      </c>
      <c r="K196" s="247">
        <v>103</v>
      </c>
      <c r="L196" s="248">
        <v>0.52551020408163296</v>
      </c>
      <c r="M196" s="243" t="s">
        <v>629</v>
      </c>
      <c r="N196" s="249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55</v>
      </c>
      <c r="B197" s="241">
        <v>42473</v>
      </c>
      <c r="C197" s="241"/>
      <c r="D197" s="242" t="s">
        <v>835</v>
      </c>
      <c r="E197" s="243" t="s">
        <v>622</v>
      </c>
      <c r="F197" s="244">
        <v>88</v>
      </c>
      <c r="G197" s="243"/>
      <c r="H197" s="243">
        <v>103</v>
      </c>
      <c r="I197" s="245">
        <v>103</v>
      </c>
      <c r="J197" s="246" t="s">
        <v>817</v>
      </c>
      <c r="K197" s="247">
        <v>15</v>
      </c>
      <c r="L197" s="248">
        <v>0.170454545454545</v>
      </c>
      <c r="M197" s="243" t="s">
        <v>629</v>
      </c>
      <c r="N197" s="249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56</v>
      </c>
      <c r="B198" s="241">
        <v>42492</v>
      </c>
      <c r="C198" s="241"/>
      <c r="D198" s="242" t="s">
        <v>836</v>
      </c>
      <c r="E198" s="243" t="s">
        <v>622</v>
      </c>
      <c r="F198" s="244">
        <v>127.5</v>
      </c>
      <c r="G198" s="243"/>
      <c r="H198" s="243">
        <v>148</v>
      </c>
      <c r="I198" s="245" t="s">
        <v>837</v>
      </c>
      <c r="J198" s="246" t="s">
        <v>817</v>
      </c>
      <c r="K198" s="247">
        <f t="shared" ref="K198:K202" si="62">H198-F198</f>
        <v>20.5</v>
      </c>
      <c r="L198" s="248">
        <f t="shared" ref="L198:L202" si="63">K198/F198</f>
        <v>0.16078431372549021</v>
      </c>
      <c r="M198" s="243" t="s">
        <v>629</v>
      </c>
      <c r="N198" s="249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57</v>
      </c>
      <c r="B199" s="241">
        <v>42493</v>
      </c>
      <c r="C199" s="241"/>
      <c r="D199" s="242" t="s">
        <v>838</v>
      </c>
      <c r="E199" s="243" t="s">
        <v>622</v>
      </c>
      <c r="F199" s="244">
        <v>675</v>
      </c>
      <c r="G199" s="243"/>
      <c r="H199" s="243">
        <v>815</v>
      </c>
      <c r="I199" s="245" t="s">
        <v>839</v>
      </c>
      <c r="J199" s="246" t="s">
        <v>817</v>
      </c>
      <c r="K199" s="247">
        <f t="shared" si="62"/>
        <v>140</v>
      </c>
      <c r="L199" s="248">
        <f t="shared" si="63"/>
        <v>0.2074074074074074</v>
      </c>
      <c r="M199" s="243" t="s">
        <v>629</v>
      </c>
      <c r="N199" s="249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50">
        <v>58</v>
      </c>
      <c r="B200" s="251">
        <v>42522</v>
      </c>
      <c r="C200" s="251"/>
      <c r="D200" s="252" t="s">
        <v>840</v>
      </c>
      <c r="E200" s="253" t="s">
        <v>622</v>
      </c>
      <c r="F200" s="254">
        <v>500</v>
      </c>
      <c r="G200" s="254"/>
      <c r="H200" s="255">
        <v>232.5</v>
      </c>
      <c r="I200" s="255" t="s">
        <v>841</v>
      </c>
      <c r="J200" s="256" t="s">
        <v>842</v>
      </c>
      <c r="K200" s="257">
        <f t="shared" si="62"/>
        <v>-267.5</v>
      </c>
      <c r="L200" s="258">
        <f t="shared" si="63"/>
        <v>-0.53500000000000003</v>
      </c>
      <c r="M200" s="254" t="s">
        <v>653</v>
      </c>
      <c r="N200" s="251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0">
        <v>59</v>
      </c>
      <c r="B201" s="241">
        <v>42527</v>
      </c>
      <c r="C201" s="241"/>
      <c r="D201" s="242" t="s">
        <v>567</v>
      </c>
      <c r="E201" s="243" t="s">
        <v>622</v>
      </c>
      <c r="F201" s="244">
        <v>110</v>
      </c>
      <c r="G201" s="243"/>
      <c r="H201" s="243">
        <v>126.5</v>
      </c>
      <c r="I201" s="245">
        <v>125</v>
      </c>
      <c r="J201" s="246" t="s">
        <v>769</v>
      </c>
      <c r="K201" s="247">
        <f t="shared" si="62"/>
        <v>16.5</v>
      </c>
      <c r="L201" s="248">
        <f t="shared" si="63"/>
        <v>0.15</v>
      </c>
      <c r="M201" s="243" t="s">
        <v>629</v>
      </c>
      <c r="N201" s="249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60</v>
      </c>
      <c r="B202" s="241">
        <v>42538</v>
      </c>
      <c r="C202" s="241"/>
      <c r="D202" s="242" t="s">
        <v>843</v>
      </c>
      <c r="E202" s="243" t="s">
        <v>622</v>
      </c>
      <c r="F202" s="244">
        <v>44</v>
      </c>
      <c r="G202" s="243"/>
      <c r="H202" s="243">
        <v>69.5</v>
      </c>
      <c r="I202" s="245">
        <v>69.5</v>
      </c>
      <c r="J202" s="246" t="s">
        <v>844</v>
      </c>
      <c r="K202" s="247">
        <f t="shared" si="62"/>
        <v>25.5</v>
      </c>
      <c r="L202" s="248">
        <f t="shared" si="63"/>
        <v>0.57954545454545459</v>
      </c>
      <c r="M202" s="243" t="s">
        <v>629</v>
      </c>
      <c r="N202" s="249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0">
        <v>61</v>
      </c>
      <c r="B203" s="241">
        <v>42549</v>
      </c>
      <c r="C203" s="241"/>
      <c r="D203" s="242" t="s">
        <v>845</v>
      </c>
      <c r="E203" s="243" t="s">
        <v>622</v>
      </c>
      <c r="F203" s="244">
        <v>262.5</v>
      </c>
      <c r="G203" s="243"/>
      <c r="H203" s="243">
        <v>340</v>
      </c>
      <c r="I203" s="245">
        <v>333</v>
      </c>
      <c r="J203" s="246" t="s">
        <v>846</v>
      </c>
      <c r="K203" s="247">
        <v>77.5</v>
      </c>
      <c r="L203" s="248">
        <v>0.29523809523809502</v>
      </c>
      <c r="M203" s="243" t="s">
        <v>629</v>
      </c>
      <c r="N203" s="249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62</v>
      </c>
      <c r="B204" s="241">
        <v>42549</v>
      </c>
      <c r="C204" s="241"/>
      <c r="D204" s="242" t="s">
        <v>847</v>
      </c>
      <c r="E204" s="243" t="s">
        <v>622</v>
      </c>
      <c r="F204" s="244">
        <v>840</v>
      </c>
      <c r="G204" s="243"/>
      <c r="H204" s="243">
        <v>1230</v>
      </c>
      <c r="I204" s="245">
        <v>1230</v>
      </c>
      <c r="J204" s="246" t="s">
        <v>817</v>
      </c>
      <c r="K204" s="247">
        <v>390</v>
      </c>
      <c r="L204" s="248">
        <v>0.46428571428571402</v>
      </c>
      <c r="M204" s="243" t="s">
        <v>629</v>
      </c>
      <c r="N204" s="249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63">
        <v>63</v>
      </c>
      <c r="B205" s="264">
        <v>42556</v>
      </c>
      <c r="C205" s="264"/>
      <c r="D205" s="265" t="s">
        <v>848</v>
      </c>
      <c r="E205" s="266" t="s">
        <v>622</v>
      </c>
      <c r="F205" s="266">
        <v>395</v>
      </c>
      <c r="G205" s="267"/>
      <c r="H205" s="267">
        <f>(468.5+342.5)/2</f>
        <v>405.5</v>
      </c>
      <c r="I205" s="267">
        <v>510</v>
      </c>
      <c r="J205" s="268" t="s">
        <v>849</v>
      </c>
      <c r="K205" s="269">
        <f t="shared" ref="K205:K211" si="64">H205-F205</f>
        <v>10.5</v>
      </c>
      <c r="L205" s="270">
        <f t="shared" ref="L205:L211" si="65">K205/F205</f>
        <v>2.6582278481012658E-2</v>
      </c>
      <c r="M205" s="266" t="s">
        <v>691</v>
      </c>
      <c r="N205" s="264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0">
        <v>64</v>
      </c>
      <c r="B206" s="251">
        <v>42584</v>
      </c>
      <c r="C206" s="251"/>
      <c r="D206" s="252" t="s">
        <v>850</v>
      </c>
      <c r="E206" s="253" t="s">
        <v>648</v>
      </c>
      <c r="F206" s="254">
        <f>169.5-12.8</f>
        <v>156.69999999999999</v>
      </c>
      <c r="G206" s="254"/>
      <c r="H206" s="255">
        <v>77</v>
      </c>
      <c r="I206" s="255" t="s">
        <v>851</v>
      </c>
      <c r="J206" s="256" t="s">
        <v>852</v>
      </c>
      <c r="K206" s="257">
        <f t="shared" si="64"/>
        <v>-79.699999999999989</v>
      </c>
      <c r="L206" s="258">
        <f t="shared" si="65"/>
        <v>-0.50861518825781749</v>
      </c>
      <c r="M206" s="254" t="s">
        <v>653</v>
      </c>
      <c r="N206" s="251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50">
        <v>65</v>
      </c>
      <c r="B207" s="251">
        <v>42586</v>
      </c>
      <c r="C207" s="251"/>
      <c r="D207" s="252" t="s">
        <v>853</v>
      </c>
      <c r="E207" s="253" t="s">
        <v>622</v>
      </c>
      <c r="F207" s="254">
        <v>400</v>
      </c>
      <c r="G207" s="254"/>
      <c r="H207" s="255">
        <v>305</v>
      </c>
      <c r="I207" s="255">
        <v>475</v>
      </c>
      <c r="J207" s="256" t="s">
        <v>854</v>
      </c>
      <c r="K207" s="257">
        <f t="shared" si="64"/>
        <v>-95</v>
      </c>
      <c r="L207" s="258">
        <f t="shared" si="65"/>
        <v>-0.23749999999999999</v>
      </c>
      <c r="M207" s="254" t="s">
        <v>653</v>
      </c>
      <c r="N207" s="251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66</v>
      </c>
      <c r="B208" s="241">
        <v>42593</v>
      </c>
      <c r="C208" s="241"/>
      <c r="D208" s="242" t="s">
        <v>855</v>
      </c>
      <c r="E208" s="243" t="s">
        <v>622</v>
      </c>
      <c r="F208" s="244">
        <v>86.5</v>
      </c>
      <c r="G208" s="243"/>
      <c r="H208" s="243">
        <v>130</v>
      </c>
      <c r="I208" s="245">
        <v>130</v>
      </c>
      <c r="J208" s="246" t="s">
        <v>856</v>
      </c>
      <c r="K208" s="247">
        <f t="shared" si="64"/>
        <v>43.5</v>
      </c>
      <c r="L208" s="248">
        <f t="shared" si="65"/>
        <v>0.50289017341040465</v>
      </c>
      <c r="M208" s="243" t="s">
        <v>629</v>
      </c>
      <c r="N208" s="249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0">
        <v>67</v>
      </c>
      <c r="B209" s="251">
        <v>42600</v>
      </c>
      <c r="C209" s="251"/>
      <c r="D209" s="252" t="s">
        <v>123</v>
      </c>
      <c r="E209" s="253" t="s">
        <v>622</v>
      </c>
      <c r="F209" s="254">
        <v>133.5</v>
      </c>
      <c r="G209" s="254"/>
      <c r="H209" s="255">
        <v>126.5</v>
      </c>
      <c r="I209" s="255">
        <v>178</v>
      </c>
      <c r="J209" s="256" t="s">
        <v>857</v>
      </c>
      <c r="K209" s="257">
        <f t="shared" si="64"/>
        <v>-7</v>
      </c>
      <c r="L209" s="258">
        <f t="shared" si="65"/>
        <v>-5.2434456928838954E-2</v>
      </c>
      <c r="M209" s="254" t="s">
        <v>653</v>
      </c>
      <c r="N209" s="251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0">
        <v>68</v>
      </c>
      <c r="B210" s="241">
        <v>42613</v>
      </c>
      <c r="C210" s="241"/>
      <c r="D210" s="242" t="s">
        <v>858</v>
      </c>
      <c r="E210" s="243" t="s">
        <v>622</v>
      </c>
      <c r="F210" s="244">
        <v>560</v>
      </c>
      <c r="G210" s="243"/>
      <c r="H210" s="243">
        <v>725</v>
      </c>
      <c r="I210" s="245">
        <v>725</v>
      </c>
      <c r="J210" s="246" t="s">
        <v>763</v>
      </c>
      <c r="K210" s="247">
        <f t="shared" si="64"/>
        <v>165</v>
      </c>
      <c r="L210" s="248">
        <f t="shared" si="65"/>
        <v>0.29464285714285715</v>
      </c>
      <c r="M210" s="243" t="s">
        <v>629</v>
      </c>
      <c r="N210" s="249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0">
        <v>69</v>
      </c>
      <c r="B211" s="241">
        <v>42614</v>
      </c>
      <c r="C211" s="241"/>
      <c r="D211" s="242" t="s">
        <v>859</v>
      </c>
      <c r="E211" s="243" t="s">
        <v>622</v>
      </c>
      <c r="F211" s="244">
        <v>160.5</v>
      </c>
      <c r="G211" s="243"/>
      <c r="H211" s="243">
        <v>210</v>
      </c>
      <c r="I211" s="245">
        <v>210</v>
      </c>
      <c r="J211" s="246" t="s">
        <v>763</v>
      </c>
      <c r="K211" s="247">
        <f t="shared" si="64"/>
        <v>49.5</v>
      </c>
      <c r="L211" s="248">
        <f t="shared" si="65"/>
        <v>0.30841121495327101</v>
      </c>
      <c r="M211" s="243" t="s">
        <v>629</v>
      </c>
      <c r="N211" s="249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0">
        <v>70</v>
      </c>
      <c r="B212" s="241">
        <v>42646</v>
      </c>
      <c r="C212" s="241"/>
      <c r="D212" s="242" t="s">
        <v>428</v>
      </c>
      <c r="E212" s="243" t="s">
        <v>622</v>
      </c>
      <c r="F212" s="244">
        <v>430</v>
      </c>
      <c r="G212" s="243"/>
      <c r="H212" s="243">
        <v>596</v>
      </c>
      <c r="I212" s="245">
        <v>575</v>
      </c>
      <c r="J212" s="246" t="s">
        <v>860</v>
      </c>
      <c r="K212" s="247">
        <v>166</v>
      </c>
      <c r="L212" s="248">
        <v>0.38604651162790699</v>
      </c>
      <c r="M212" s="243" t="s">
        <v>629</v>
      </c>
      <c r="N212" s="249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0">
        <v>71</v>
      </c>
      <c r="B213" s="241">
        <v>42657</v>
      </c>
      <c r="C213" s="241"/>
      <c r="D213" s="242" t="s">
        <v>861</v>
      </c>
      <c r="E213" s="243" t="s">
        <v>622</v>
      </c>
      <c r="F213" s="244">
        <v>280</v>
      </c>
      <c r="G213" s="243"/>
      <c r="H213" s="243">
        <v>345</v>
      </c>
      <c r="I213" s="245">
        <v>345</v>
      </c>
      <c r="J213" s="246" t="s">
        <v>763</v>
      </c>
      <c r="K213" s="247">
        <f t="shared" ref="K213:K218" si="66">H213-F213</f>
        <v>65</v>
      </c>
      <c r="L213" s="248">
        <f t="shared" ref="L213:L214" si="67">K213/F213</f>
        <v>0.23214285714285715</v>
      </c>
      <c r="M213" s="243" t="s">
        <v>629</v>
      </c>
      <c r="N213" s="249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72</v>
      </c>
      <c r="B214" s="241">
        <v>42657</v>
      </c>
      <c r="C214" s="241"/>
      <c r="D214" s="242" t="s">
        <v>862</v>
      </c>
      <c r="E214" s="243" t="s">
        <v>622</v>
      </c>
      <c r="F214" s="244">
        <v>245</v>
      </c>
      <c r="G214" s="243"/>
      <c r="H214" s="243">
        <v>325.5</v>
      </c>
      <c r="I214" s="245">
        <v>330</v>
      </c>
      <c r="J214" s="246" t="s">
        <v>863</v>
      </c>
      <c r="K214" s="247">
        <f t="shared" si="66"/>
        <v>80.5</v>
      </c>
      <c r="L214" s="248">
        <f t="shared" si="67"/>
        <v>0.32857142857142857</v>
      </c>
      <c r="M214" s="243" t="s">
        <v>629</v>
      </c>
      <c r="N214" s="249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0">
        <v>73</v>
      </c>
      <c r="B215" s="241">
        <v>42660</v>
      </c>
      <c r="C215" s="241"/>
      <c r="D215" s="242" t="s">
        <v>864</v>
      </c>
      <c r="E215" s="243" t="s">
        <v>622</v>
      </c>
      <c r="F215" s="244">
        <v>125</v>
      </c>
      <c r="G215" s="243"/>
      <c r="H215" s="243">
        <v>160</v>
      </c>
      <c r="I215" s="245">
        <v>160</v>
      </c>
      <c r="J215" s="246" t="s">
        <v>817</v>
      </c>
      <c r="K215" s="247">
        <f t="shared" si="66"/>
        <v>35</v>
      </c>
      <c r="L215" s="248">
        <v>0.28000000000000003</v>
      </c>
      <c r="M215" s="243" t="s">
        <v>629</v>
      </c>
      <c r="N215" s="249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74</v>
      </c>
      <c r="B216" s="241">
        <v>42660</v>
      </c>
      <c r="C216" s="241"/>
      <c r="D216" s="242" t="s">
        <v>865</v>
      </c>
      <c r="E216" s="243" t="s">
        <v>622</v>
      </c>
      <c r="F216" s="244">
        <v>114</v>
      </c>
      <c r="G216" s="243"/>
      <c r="H216" s="243">
        <v>145</v>
      </c>
      <c r="I216" s="245">
        <v>145</v>
      </c>
      <c r="J216" s="246" t="s">
        <v>817</v>
      </c>
      <c r="K216" s="247">
        <f t="shared" si="66"/>
        <v>31</v>
      </c>
      <c r="L216" s="248">
        <f t="shared" ref="L216:L218" si="68">K216/F216</f>
        <v>0.27192982456140352</v>
      </c>
      <c r="M216" s="243" t="s">
        <v>629</v>
      </c>
      <c r="N216" s="249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0">
        <v>75</v>
      </c>
      <c r="B217" s="241">
        <v>42660</v>
      </c>
      <c r="C217" s="241"/>
      <c r="D217" s="242" t="s">
        <v>866</v>
      </c>
      <c r="E217" s="243" t="s">
        <v>622</v>
      </c>
      <c r="F217" s="244">
        <v>212</v>
      </c>
      <c r="G217" s="243"/>
      <c r="H217" s="243">
        <v>280</v>
      </c>
      <c r="I217" s="245">
        <v>276</v>
      </c>
      <c r="J217" s="246" t="s">
        <v>867</v>
      </c>
      <c r="K217" s="247">
        <f t="shared" si="66"/>
        <v>68</v>
      </c>
      <c r="L217" s="248">
        <f t="shared" si="68"/>
        <v>0.32075471698113206</v>
      </c>
      <c r="M217" s="243" t="s">
        <v>629</v>
      </c>
      <c r="N217" s="249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76</v>
      </c>
      <c r="B218" s="241">
        <v>42678</v>
      </c>
      <c r="C218" s="241"/>
      <c r="D218" s="242" t="s">
        <v>480</v>
      </c>
      <c r="E218" s="243" t="s">
        <v>622</v>
      </c>
      <c r="F218" s="244">
        <v>155</v>
      </c>
      <c r="G218" s="243"/>
      <c r="H218" s="243">
        <v>210</v>
      </c>
      <c r="I218" s="245">
        <v>210</v>
      </c>
      <c r="J218" s="246" t="s">
        <v>868</v>
      </c>
      <c r="K218" s="247">
        <f t="shared" si="66"/>
        <v>55</v>
      </c>
      <c r="L218" s="248">
        <f t="shared" si="68"/>
        <v>0.35483870967741937</v>
      </c>
      <c r="M218" s="243" t="s">
        <v>629</v>
      </c>
      <c r="N218" s="249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50">
        <v>77</v>
      </c>
      <c r="B219" s="251">
        <v>42710</v>
      </c>
      <c r="C219" s="251"/>
      <c r="D219" s="252" t="s">
        <v>869</v>
      </c>
      <c r="E219" s="253" t="s">
        <v>622</v>
      </c>
      <c r="F219" s="254">
        <v>150.5</v>
      </c>
      <c r="G219" s="254"/>
      <c r="H219" s="255">
        <v>72.5</v>
      </c>
      <c r="I219" s="255">
        <v>174</v>
      </c>
      <c r="J219" s="256" t="s">
        <v>870</v>
      </c>
      <c r="K219" s="257">
        <v>-78</v>
      </c>
      <c r="L219" s="258">
        <v>-0.51827242524916906</v>
      </c>
      <c r="M219" s="254" t="s">
        <v>653</v>
      </c>
      <c r="N219" s="251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78</v>
      </c>
      <c r="B220" s="241">
        <v>42712</v>
      </c>
      <c r="C220" s="241"/>
      <c r="D220" s="242" t="s">
        <v>871</v>
      </c>
      <c r="E220" s="243" t="s">
        <v>622</v>
      </c>
      <c r="F220" s="244">
        <v>380</v>
      </c>
      <c r="G220" s="243"/>
      <c r="H220" s="243">
        <v>478</v>
      </c>
      <c r="I220" s="245">
        <v>468</v>
      </c>
      <c r="J220" s="246" t="s">
        <v>817</v>
      </c>
      <c r="K220" s="247">
        <f t="shared" ref="K220:K222" si="69">H220-F220</f>
        <v>98</v>
      </c>
      <c r="L220" s="248">
        <f t="shared" ref="L220:L222" si="70">K220/F220</f>
        <v>0.25789473684210529</v>
      </c>
      <c r="M220" s="243" t="s">
        <v>629</v>
      </c>
      <c r="N220" s="249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79</v>
      </c>
      <c r="B221" s="241">
        <v>42734</v>
      </c>
      <c r="C221" s="241"/>
      <c r="D221" s="242" t="s">
        <v>122</v>
      </c>
      <c r="E221" s="243" t="s">
        <v>622</v>
      </c>
      <c r="F221" s="244">
        <v>305</v>
      </c>
      <c r="G221" s="243"/>
      <c r="H221" s="243">
        <v>375</v>
      </c>
      <c r="I221" s="245">
        <v>375</v>
      </c>
      <c r="J221" s="246" t="s">
        <v>817</v>
      </c>
      <c r="K221" s="247">
        <f t="shared" si="69"/>
        <v>70</v>
      </c>
      <c r="L221" s="248">
        <f t="shared" si="70"/>
        <v>0.22950819672131148</v>
      </c>
      <c r="M221" s="243" t="s">
        <v>629</v>
      </c>
      <c r="N221" s="249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80</v>
      </c>
      <c r="B222" s="241">
        <v>42739</v>
      </c>
      <c r="C222" s="241"/>
      <c r="D222" s="242" t="s">
        <v>105</v>
      </c>
      <c r="E222" s="243" t="s">
        <v>622</v>
      </c>
      <c r="F222" s="244">
        <v>99.5</v>
      </c>
      <c r="G222" s="243"/>
      <c r="H222" s="243">
        <v>158</v>
      </c>
      <c r="I222" s="245">
        <v>158</v>
      </c>
      <c r="J222" s="246" t="s">
        <v>817</v>
      </c>
      <c r="K222" s="247">
        <f t="shared" si="69"/>
        <v>58.5</v>
      </c>
      <c r="L222" s="248">
        <f t="shared" si="70"/>
        <v>0.5879396984924623</v>
      </c>
      <c r="M222" s="243" t="s">
        <v>629</v>
      </c>
      <c r="N222" s="249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81</v>
      </c>
      <c r="B223" s="241">
        <v>42739</v>
      </c>
      <c r="C223" s="241"/>
      <c r="D223" s="242" t="s">
        <v>105</v>
      </c>
      <c r="E223" s="243" t="s">
        <v>622</v>
      </c>
      <c r="F223" s="244">
        <v>99.5</v>
      </c>
      <c r="G223" s="243"/>
      <c r="H223" s="243">
        <v>158</v>
      </c>
      <c r="I223" s="245">
        <v>158</v>
      </c>
      <c r="J223" s="246" t="s">
        <v>817</v>
      </c>
      <c r="K223" s="247">
        <v>58.5</v>
      </c>
      <c r="L223" s="248">
        <v>0.58793969849246197</v>
      </c>
      <c r="M223" s="243" t="s">
        <v>629</v>
      </c>
      <c r="N223" s="249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82</v>
      </c>
      <c r="B224" s="241">
        <v>42786</v>
      </c>
      <c r="C224" s="241"/>
      <c r="D224" s="242" t="s">
        <v>212</v>
      </c>
      <c r="E224" s="243" t="s">
        <v>622</v>
      </c>
      <c r="F224" s="244">
        <v>140.5</v>
      </c>
      <c r="G224" s="243"/>
      <c r="H224" s="243">
        <v>220</v>
      </c>
      <c r="I224" s="245">
        <v>220</v>
      </c>
      <c r="J224" s="246" t="s">
        <v>817</v>
      </c>
      <c r="K224" s="247">
        <f>H224-F224</f>
        <v>79.5</v>
      </c>
      <c r="L224" s="248">
        <f>K224/F224</f>
        <v>0.5658362989323843</v>
      </c>
      <c r="M224" s="243" t="s">
        <v>629</v>
      </c>
      <c r="N224" s="249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0">
        <v>83</v>
      </c>
      <c r="B225" s="241">
        <v>42786</v>
      </c>
      <c r="C225" s="241"/>
      <c r="D225" s="242" t="s">
        <v>872</v>
      </c>
      <c r="E225" s="243" t="s">
        <v>622</v>
      </c>
      <c r="F225" s="244">
        <v>202.5</v>
      </c>
      <c r="G225" s="243"/>
      <c r="H225" s="243">
        <v>234</v>
      </c>
      <c r="I225" s="245">
        <v>234</v>
      </c>
      <c r="J225" s="246" t="s">
        <v>817</v>
      </c>
      <c r="K225" s="247">
        <v>31.5</v>
      </c>
      <c r="L225" s="248">
        <v>0.155555555555556</v>
      </c>
      <c r="M225" s="243" t="s">
        <v>629</v>
      </c>
      <c r="N225" s="249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84</v>
      </c>
      <c r="B226" s="241">
        <v>42818</v>
      </c>
      <c r="C226" s="241"/>
      <c r="D226" s="242" t="s">
        <v>873</v>
      </c>
      <c r="E226" s="243" t="s">
        <v>622</v>
      </c>
      <c r="F226" s="244">
        <v>300.5</v>
      </c>
      <c r="G226" s="243"/>
      <c r="H226" s="243">
        <v>417.5</v>
      </c>
      <c r="I226" s="245">
        <v>420</v>
      </c>
      <c r="J226" s="246" t="s">
        <v>874</v>
      </c>
      <c r="K226" s="247">
        <f>H226-F226</f>
        <v>117</v>
      </c>
      <c r="L226" s="248">
        <f>K226/F226</f>
        <v>0.38935108153078202</v>
      </c>
      <c r="M226" s="243" t="s">
        <v>629</v>
      </c>
      <c r="N226" s="249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0">
        <v>85</v>
      </c>
      <c r="B227" s="241">
        <v>42818</v>
      </c>
      <c r="C227" s="241"/>
      <c r="D227" s="242" t="s">
        <v>847</v>
      </c>
      <c r="E227" s="243" t="s">
        <v>622</v>
      </c>
      <c r="F227" s="244">
        <v>850</v>
      </c>
      <c r="G227" s="243"/>
      <c r="H227" s="243">
        <v>1042.5</v>
      </c>
      <c r="I227" s="245">
        <v>1023</v>
      </c>
      <c r="J227" s="246" t="s">
        <v>875</v>
      </c>
      <c r="K227" s="247">
        <v>192.5</v>
      </c>
      <c r="L227" s="248">
        <v>0.22647058823529401</v>
      </c>
      <c r="M227" s="243" t="s">
        <v>629</v>
      </c>
      <c r="N227" s="249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0">
        <v>86</v>
      </c>
      <c r="B228" s="241">
        <v>42830</v>
      </c>
      <c r="C228" s="241"/>
      <c r="D228" s="242" t="s">
        <v>513</v>
      </c>
      <c r="E228" s="243" t="s">
        <v>622</v>
      </c>
      <c r="F228" s="244">
        <v>785</v>
      </c>
      <c r="G228" s="243"/>
      <c r="H228" s="243">
        <v>930</v>
      </c>
      <c r="I228" s="245">
        <v>920</v>
      </c>
      <c r="J228" s="246" t="s">
        <v>876</v>
      </c>
      <c r="K228" s="247">
        <f>H228-F228</f>
        <v>145</v>
      </c>
      <c r="L228" s="248">
        <f>K228/F228</f>
        <v>0.18471337579617833</v>
      </c>
      <c r="M228" s="243" t="s">
        <v>629</v>
      </c>
      <c r="N228" s="249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50">
        <v>87</v>
      </c>
      <c r="B229" s="251">
        <v>42831</v>
      </c>
      <c r="C229" s="251"/>
      <c r="D229" s="252" t="s">
        <v>877</v>
      </c>
      <c r="E229" s="253" t="s">
        <v>622</v>
      </c>
      <c r="F229" s="254">
        <v>40</v>
      </c>
      <c r="G229" s="254"/>
      <c r="H229" s="255">
        <v>13.1</v>
      </c>
      <c r="I229" s="255">
        <v>60</v>
      </c>
      <c r="J229" s="256" t="s">
        <v>878</v>
      </c>
      <c r="K229" s="257">
        <v>-26.9</v>
      </c>
      <c r="L229" s="258">
        <v>-0.67249999999999999</v>
      </c>
      <c r="M229" s="254" t="s">
        <v>653</v>
      </c>
      <c r="N229" s="251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88</v>
      </c>
      <c r="B230" s="241">
        <v>42837</v>
      </c>
      <c r="C230" s="241"/>
      <c r="D230" s="242" t="s">
        <v>103</v>
      </c>
      <c r="E230" s="243" t="s">
        <v>622</v>
      </c>
      <c r="F230" s="244">
        <v>289.5</v>
      </c>
      <c r="G230" s="243"/>
      <c r="H230" s="243">
        <v>354</v>
      </c>
      <c r="I230" s="245">
        <v>360</v>
      </c>
      <c r="J230" s="246" t="s">
        <v>879</v>
      </c>
      <c r="K230" s="247">
        <f t="shared" ref="K230:K238" si="71">H230-F230</f>
        <v>64.5</v>
      </c>
      <c r="L230" s="248">
        <f t="shared" ref="L230:L238" si="72">K230/F230</f>
        <v>0.22279792746113988</v>
      </c>
      <c r="M230" s="243" t="s">
        <v>629</v>
      </c>
      <c r="N230" s="249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89</v>
      </c>
      <c r="B231" s="241">
        <v>42845</v>
      </c>
      <c r="C231" s="241"/>
      <c r="D231" s="242" t="s">
        <v>449</v>
      </c>
      <c r="E231" s="243" t="s">
        <v>622</v>
      </c>
      <c r="F231" s="244">
        <v>700</v>
      </c>
      <c r="G231" s="243"/>
      <c r="H231" s="243">
        <v>840</v>
      </c>
      <c r="I231" s="245">
        <v>840</v>
      </c>
      <c r="J231" s="246" t="s">
        <v>880</v>
      </c>
      <c r="K231" s="247">
        <f t="shared" si="71"/>
        <v>140</v>
      </c>
      <c r="L231" s="248">
        <f t="shared" si="72"/>
        <v>0.2</v>
      </c>
      <c r="M231" s="243" t="s">
        <v>629</v>
      </c>
      <c r="N231" s="249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0">
        <v>90</v>
      </c>
      <c r="B232" s="241">
        <v>42887</v>
      </c>
      <c r="C232" s="241"/>
      <c r="D232" s="242" t="s">
        <v>881</v>
      </c>
      <c r="E232" s="243" t="s">
        <v>622</v>
      </c>
      <c r="F232" s="244">
        <v>130</v>
      </c>
      <c r="G232" s="243"/>
      <c r="H232" s="243">
        <v>144.25</v>
      </c>
      <c r="I232" s="245">
        <v>170</v>
      </c>
      <c r="J232" s="246" t="s">
        <v>882</v>
      </c>
      <c r="K232" s="247">
        <f t="shared" si="71"/>
        <v>14.25</v>
      </c>
      <c r="L232" s="248">
        <f t="shared" si="72"/>
        <v>0.10961538461538461</v>
      </c>
      <c r="M232" s="243" t="s">
        <v>629</v>
      </c>
      <c r="N232" s="249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0">
        <v>91</v>
      </c>
      <c r="B233" s="241">
        <v>42901</v>
      </c>
      <c r="C233" s="241"/>
      <c r="D233" s="242" t="s">
        <v>883</v>
      </c>
      <c r="E233" s="243" t="s">
        <v>622</v>
      </c>
      <c r="F233" s="244">
        <v>214.5</v>
      </c>
      <c r="G233" s="243"/>
      <c r="H233" s="243">
        <v>262</v>
      </c>
      <c r="I233" s="245">
        <v>262</v>
      </c>
      <c r="J233" s="246" t="s">
        <v>725</v>
      </c>
      <c r="K233" s="247">
        <f t="shared" si="71"/>
        <v>47.5</v>
      </c>
      <c r="L233" s="248">
        <f t="shared" si="72"/>
        <v>0.22144522144522144</v>
      </c>
      <c r="M233" s="243" t="s">
        <v>629</v>
      </c>
      <c r="N233" s="249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1">
        <v>92</v>
      </c>
      <c r="B234" s="272">
        <v>42933</v>
      </c>
      <c r="C234" s="272"/>
      <c r="D234" s="273" t="s">
        <v>884</v>
      </c>
      <c r="E234" s="274" t="s">
        <v>622</v>
      </c>
      <c r="F234" s="275">
        <v>370</v>
      </c>
      <c r="G234" s="274"/>
      <c r="H234" s="274">
        <v>447.5</v>
      </c>
      <c r="I234" s="276">
        <v>450</v>
      </c>
      <c r="J234" s="277" t="s">
        <v>817</v>
      </c>
      <c r="K234" s="247">
        <f t="shared" si="71"/>
        <v>77.5</v>
      </c>
      <c r="L234" s="278">
        <f t="shared" si="72"/>
        <v>0.20945945945945946</v>
      </c>
      <c r="M234" s="274" t="s">
        <v>629</v>
      </c>
      <c r="N234" s="279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1">
        <v>93</v>
      </c>
      <c r="B235" s="272">
        <v>42943</v>
      </c>
      <c r="C235" s="272"/>
      <c r="D235" s="273" t="s">
        <v>210</v>
      </c>
      <c r="E235" s="274" t="s">
        <v>622</v>
      </c>
      <c r="F235" s="275">
        <v>657.5</v>
      </c>
      <c r="G235" s="274"/>
      <c r="H235" s="274">
        <v>825</v>
      </c>
      <c r="I235" s="276">
        <v>820</v>
      </c>
      <c r="J235" s="277" t="s">
        <v>817</v>
      </c>
      <c r="K235" s="247">
        <f t="shared" si="71"/>
        <v>167.5</v>
      </c>
      <c r="L235" s="278">
        <f t="shared" si="72"/>
        <v>0.25475285171102663</v>
      </c>
      <c r="M235" s="274" t="s">
        <v>629</v>
      </c>
      <c r="N235" s="279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0">
        <v>94</v>
      </c>
      <c r="B236" s="241">
        <v>42964</v>
      </c>
      <c r="C236" s="241"/>
      <c r="D236" s="242" t="s">
        <v>396</v>
      </c>
      <c r="E236" s="243" t="s">
        <v>622</v>
      </c>
      <c r="F236" s="244">
        <v>605</v>
      </c>
      <c r="G236" s="243"/>
      <c r="H236" s="243">
        <v>750</v>
      </c>
      <c r="I236" s="245">
        <v>750</v>
      </c>
      <c r="J236" s="246" t="s">
        <v>876</v>
      </c>
      <c r="K236" s="247">
        <f t="shared" si="71"/>
        <v>145</v>
      </c>
      <c r="L236" s="248">
        <f t="shared" si="72"/>
        <v>0.23966942148760331</v>
      </c>
      <c r="M236" s="243" t="s">
        <v>629</v>
      </c>
      <c r="N236" s="249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0">
        <v>95</v>
      </c>
      <c r="B237" s="251">
        <v>42979</v>
      </c>
      <c r="C237" s="251"/>
      <c r="D237" s="259" t="s">
        <v>885</v>
      </c>
      <c r="E237" s="254" t="s">
        <v>622</v>
      </c>
      <c r="F237" s="254">
        <v>255</v>
      </c>
      <c r="G237" s="255"/>
      <c r="H237" s="255">
        <v>217.25</v>
      </c>
      <c r="I237" s="255">
        <v>320</v>
      </c>
      <c r="J237" s="256" t="s">
        <v>886</v>
      </c>
      <c r="K237" s="257">
        <f t="shared" si="71"/>
        <v>-37.75</v>
      </c>
      <c r="L237" s="260">
        <f t="shared" si="72"/>
        <v>-0.14803921568627451</v>
      </c>
      <c r="M237" s="254" t="s">
        <v>653</v>
      </c>
      <c r="N237" s="251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0">
        <v>96</v>
      </c>
      <c r="B238" s="241">
        <v>42997</v>
      </c>
      <c r="C238" s="241"/>
      <c r="D238" s="242" t="s">
        <v>887</v>
      </c>
      <c r="E238" s="243" t="s">
        <v>622</v>
      </c>
      <c r="F238" s="244">
        <v>215</v>
      </c>
      <c r="G238" s="243"/>
      <c r="H238" s="243">
        <v>258</v>
      </c>
      <c r="I238" s="245">
        <v>258</v>
      </c>
      <c r="J238" s="246" t="s">
        <v>817</v>
      </c>
      <c r="K238" s="247">
        <f t="shared" si="71"/>
        <v>43</v>
      </c>
      <c r="L238" s="248">
        <f t="shared" si="72"/>
        <v>0.2</v>
      </c>
      <c r="M238" s="243" t="s">
        <v>629</v>
      </c>
      <c r="N238" s="249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0">
        <v>97</v>
      </c>
      <c r="B239" s="241">
        <v>42997</v>
      </c>
      <c r="C239" s="241"/>
      <c r="D239" s="242" t="s">
        <v>887</v>
      </c>
      <c r="E239" s="243" t="s">
        <v>622</v>
      </c>
      <c r="F239" s="244">
        <v>215</v>
      </c>
      <c r="G239" s="243"/>
      <c r="H239" s="243">
        <v>258</v>
      </c>
      <c r="I239" s="245">
        <v>258</v>
      </c>
      <c r="J239" s="277" t="s">
        <v>817</v>
      </c>
      <c r="K239" s="247">
        <v>43</v>
      </c>
      <c r="L239" s="248">
        <v>0.2</v>
      </c>
      <c r="M239" s="243" t="s">
        <v>629</v>
      </c>
      <c r="N239" s="249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1">
        <v>98</v>
      </c>
      <c r="B240" s="272">
        <v>42998</v>
      </c>
      <c r="C240" s="272"/>
      <c r="D240" s="273" t="s">
        <v>888</v>
      </c>
      <c r="E240" s="274" t="s">
        <v>622</v>
      </c>
      <c r="F240" s="244">
        <v>75</v>
      </c>
      <c r="G240" s="274"/>
      <c r="H240" s="274">
        <v>90</v>
      </c>
      <c r="I240" s="276">
        <v>90</v>
      </c>
      <c r="J240" s="246" t="s">
        <v>889</v>
      </c>
      <c r="K240" s="247">
        <f t="shared" ref="K240:K245" si="73">H240-F240</f>
        <v>15</v>
      </c>
      <c r="L240" s="248">
        <f t="shared" ref="L240:L245" si="74">K240/F240</f>
        <v>0.2</v>
      </c>
      <c r="M240" s="243" t="s">
        <v>629</v>
      </c>
      <c r="N240" s="249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1">
        <v>99</v>
      </c>
      <c r="B241" s="272">
        <v>43011</v>
      </c>
      <c r="C241" s="272"/>
      <c r="D241" s="273" t="s">
        <v>890</v>
      </c>
      <c r="E241" s="274" t="s">
        <v>622</v>
      </c>
      <c r="F241" s="275">
        <v>315</v>
      </c>
      <c r="G241" s="274"/>
      <c r="H241" s="274">
        <v>392</v>
      </c>
      <c r="I241" s="276">
        <v>384</v>
      </c>
      <c r="J241" s="277" t="s">
        <v>891</v>
      </c>
      <c r="K241" s="247">
        <f t="shared" si="73"/>
        <v>77</v>
      </c>
      <c r="L241" s="278">
        <f t="shared" si="74"/>
        <v>0.24444444444444444</v>
      </c>
      <c r="M241" s="274" t="s">
        <v>629</v>
      </c>
      <c r="N241" s="279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1">
        <v>100</v>
      </c>
      <c r="B242" s="272">
        <v>43013</v>
      </c>
      <c r="C242" s="272"/>
      <c r="D242" s="273" t="s">
        <v>484</v>
      </c>
      <c r="E242" s="274" t="s">
        <v>622</v>
      </c>
      <c r="F242" s="275">
        <v>145</v>
      </c>
      <c r="G242" s="274"/>
      <c r="H242" s="274">
        <v>179</v>
      </c>
      <c r="I242" s="276">
        <v>180</v>
      </c>
      <c r="J242" s="277" t="s">
        <v>892</v>
      </c>
      <c r="K242" s="247">
        <f t="shared" si="73"/>
        <v>34</v>
      </c>
      <c r="L242" s="278">
        <f t="shared" si="74"/>
        <v>0.23448275862068965</v>
      </c>
      <c r="M242" s="274" t="s">
        <v>629</v>
      </c>
      <c r="N242" s="279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1">
        <v>101</v>
      </c>
      <c r="B243" s="272">
        <v>43014</v>
      </c>
      <c r="C243" s="272"/>
      <c r="D243" s="273" t="s">
        <v>368</v>
      </c>
      <c r="E243" s="274" t="s">
        <v>622</v>
      </c>
      <c r="F243" s="275">
        <v>256</v>
      </c>
      <c r="G243" s="274"/>
      <c r="H243" s="274">
        <v>323</v>
      </c>
      <c r="I243" s="276">
        <v>320</v>
      </c>
      <c r="J243" s="277" t="s">
        <v>817</v>
      </c>
      <c r="K243" s="247">
        <f t="shared" si="73"/>
        <v>67</v>
      </c>
      <c r="L243" s="278">
        <f t="shared" si="74"/>
        <v>0.26171875</v>
      </c>
      <c r="M243" s="274" t="s">
        <v>629</v>
      </c>
      <c r="N243" s="279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1">
        <v>102</v>
      </c>
      <c r="B244" s="272">
        <v>43017</v>
      </c>
      <c r="C244" s="272"/>
      <c r="D244" s="273" t="s">
        <v>384</v>
      </c>
      <c r="E244" s="274" t="s">
        <v>622</v>
      </c>
      <c r="F244" s="275">
        <v>137.5</v>
      </c>
      <c r="G244" s="274"/>
      <c r="H244" s="274">
        <v>184</v>
      </c>
      <c r="I244" s="276">
        <v>183</v>
      </c>
      <c r="J244" s="277" t="s">
        <v>893</v>
      </c>
      <c r="K244" s="247">
        <f t="shared" si="73"/>
        <v>46.5</v>
      </c>
      <c r="L244" s="278">
        <f t="shared" si="74"/>
        <v>0.33818181818181819</v>
      </c>
      <c r="M244" s="274" t="s">
        <v>629</v>
      </c>
      <c r="N244" s="279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1">
        <v>103</v>
      </c>
      <c r="B245" s="272">
        <v>43018</v>
      </c>
      <c r="C245" s="272"/>
      <c r="D245" s="273" t="s">
        <v>894</v>
      </c>
      <c r="E245" s="274" t="s">
        <v>622</v>
      </c>
      <c r="F245" s="275">
        <v>125.5</v>
      </c>
      <c r="G245" s="274"/>
      <c r="H245" s="274">
        <v>158</v>
      </c>
      <c r="I245" s="276">
        <v>155</v>
      </c>
      <c r="J245" s="277" t="s">
        <v>895</v>
      </c>
      <c r="K245" s="247">
        <f t="shared" si="73"/>
        <v>32.5</v>
      </c>
      <c r="L245" s="278">
        <f t="shared" si="74"/>
        <v>0.25896414342629481</v>
      </c>
      <c r="M245" s="274" t="s">
        <v>629</v>
      </c>
      <c r="N245" s="279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1">
        <v>104</v>
      </c>
      <c r="B246" s="272">
        <v>43018</v>
      </c>
      <c r="C246" s="272"/>
      <c r="D246" s="273" t="s">
        <v>896</v>
      </c>
      <c r="E246" s="274" t="s">
        <v>622</v>
      </c>
      <c r="F246" s="275">
        <v>895</v>
      </c>
      <c r="G246" s="274"/>
      <c r="H246" s="274">
        <v>1122.5</v>
      </c>
      <c r="I246" s="276">
        <v>1078</v>
      </c>
      <c r="J246" s="277" t="s">
        <v>897</v>
      </c>
      <c r="K246" s="247">
        <v>227.5</v>
      </c>
      <c r="L246" s="278">
        <v>0.25418994413407803</v>
      </c>
      <c r="M246" s="274" t="s">
        <v>629</v>
      </c>
      <c r="N246" s="279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1">
        <v>105</v>
      </c>
      <c r="B247" s="272">
        <v>43020</v>
      </c>
      <c r="C247" s="272"/>
      <c r="D247" s="273" t="s">
        <v>377</v>
      </c>
      <c r="E247" s="274" t="s">
        <v>622</v>
      </c>
      <c r="F247" s="275">
        <v>525</v>
      </c>
      <c r="G247" s="274"/>
      <c r="H247" s="274">
        <v>629</v>
      </c>
      <c r="I247" s="276">
        <v>629</v>
      </c>
      <c r="J247" s="277" t="s">
        <v>817</v>
      </c>
      <c r="K247" s="247">
        <v>104</v>
      </c>
      <c r="L247" s="278">
        <v>0.19809523809523799</v>
      </c>
      <c r="M247" s="274" t="s">
        <v>629</v>
      </c>
      <c r="N247" s="279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1">
        <v>106</v>
      </c>
      <c r="B248" s="272">
        <v>43046</v>
      </c>
      <c r="C248" s="272"/>
      <c r="D248" s="273" t="s">
        <v>421</v>
      </c>
      <c r="E248" s="274" t="s">
        <v>622</v>
      </c>
      <c r="F248" s="275">
        <v>740</v>
      </c>
      <c r="G248" s="274"/>
      <c r="H248" s="274">
        <v>892.5</v>
      </c>
      <c r="I248" s="276">
        <v>900</v>
      </c>
      <c r="J248" s="277" t="s">
        <v>898</v>
      </c>
      <c r="K248" s="247">
        <f t="shared" ref="K248:K250" si="75">H248-F248</f>
        <v>152.5</v>
      </c>
      <c r="L248" s="278">
        <f t="shared" ref="L248:L250" si="76">K248/F248</f>
        <v>0.20608108108108109</v>
      </c>
      <c r="M248" s="274" t="s">
        <v>629</v>
      </c>
      <c r="N248" s="279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0">
        <v>107</v>
      </c>
      <c r="B249" s="241">
        <v>43073</v>
      </c>
      <c r="C249" s="241"/>
      <c r="D249" s="242" t="s">
        <v>899</v>
      </c>
      <c r="E249" s="243" t="s">
        <v>622</v>
      </c>
      <c r="F249" s="244">
        <v>118.5</v>
      </c>
      <c r="G249" s="243"/>
      <c r="H249" s="243">
        <v>143.5</v>
      </c>
      <c r="I249" s="245">
        <v>145</v>
      </c>
      <c r="J249" s="246" t="s">
        <v>900</v>
      </c>
      <c r="K249" s="247">
        <f t="shared" si="75"/>
        <v>25</v>
      </c>
      <c r="L249" s="248">
        <f t="shared" si="76"/>
        <v>0.2109704641350211</v>
      </c>
      <c r="M249" s="243" t="s">
        <v>629</v>
      </c>
      <c r="N249" s="249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0">
        <v>108</v>
      </c>
      <c r="B250" s="251">
        <v>43090</v>
      </c>
      <c r="C250" s="251"/>
      <c r="D250" s="252" t="s">
        <v>454</v>
      </c>
      <c r="E250" s="253" t="s">
        <v>622</v>
      </c>
      <c r="F250" s="254">
        <v>715</v>
      </c>
      <c r="G250" s="254"/>
      <c r="H250" s="255">
        <v>500</v>
      </c>
      <c r="I250" s="255">
        <v>872</v>
      </c>
      <c r="J250" s="256" t="s">
        <v>901</v>
      </c>
      <c r="K250" s="257">
        <f t="shared" si="75"/>
        <v>-215</v>
      </c>
      <c r="L250" s="258">
        <f t="shared" si="76"/>
        <v>-0.30069930069930068</v>
      </c>
      <c r="M250" s="254" t="s">
        <v>653</v>
      </c>
      <c r="N250" s="251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0">
        <v>109</v>
      </c>
      <c r="B251" s="241">
        <v>43098</v>
      </c>
      <c r="C251" s="241"/>
      <c r="D251" s="242" t="s">
        <v>890</v>
      </c>
      <c r="E251" s="243" t="s">
        <v>622</v>
      </c>
      <c r="F251" s="244">
        <v>435</v>
      </c>
      <c r="G251" s="243"/>
      <c r="H251" s="243">
        <v>542.5</v>
      </c>
      <c r="I251" s="245">
        <v>539</v>
      </c>
      <c r="J251" s="246" t="s">
        <v>817</v>
      </c>
      <c r="K251" s="247">
        <v>107.5</v>
      </c>
      <c r="L251" s="248">
        <v>0.247126436781609</v>
      </c>
      <c r="M251" s="243" t="s">
        <v>629</v>
      </c>
      <c r="N251" s="249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0">
        <v>110</v>
      </c>
      <c r="B252" s="241">
        <v>43098</v>
      </c>
      <c r="C252" s="241"/>
      <c r="D252" s="242" t="s">
        <v>586</v>
      </c>
      <c r="E252" s="243" t="s">
        <v>622</v>
      </c>
      <c r="F252" s="244">
        <v>885</v>
      </c>
      <c r="G252" s="243"/>
      <c r="H252" s="243">
        <v>1090</v>
      </c>
      <c r="I252" s="245">
        <v>1084</v>
      </c>
      <c r="J252" s="246" t="s">
        <v>817</v>
      </c>
      <c r="K252" s="247">
        <v>205</v>
      </c>
      <c r="L252" s="248">
        <v>0.23163841807909599</v>
      </c>
      <c r="M252" s="243" t="s">
        <v>629</v>
      </c>
      <c r="N252" s="249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0">
        <v>111</v>
      </c>
      <c r="B253" s="281">
        <v>43192</v>
      </c>
      <c r="C253" s="281"/>
      <c r="D253" s="259" t="s">
        <v>902</v>
      </c>
      <c r="E253" s="254" t="s">
        <v>622</v>
      </c>
      <c r="F253" s="282">
        <v>478.5</v>
      </c>
      <c r="G253" s="254"/>
      <c r="H253" s="254">
        <v>442</v>
      </c>
      <c r="I253" s="255">
        <v>613</v>
      </c>
      <c r="J253" s="256" t="s">
        <v>903</v>
      </c>
      <c r="K253" s="257">
        <f t="shared" ref="K253:K256" si="77">H253-F253</f>
        <v>-36.5</v>
      </c>
      <c r="L253" s="258">
        <f t="shared" ref="L253:L256" si="78">K253/F253</f>
        <v>-7.6280041797283177E-2</v>
      </c>
      <c r="M253" s="254" t="s">
        <v>653</v>
      </c>
      <c r="N253" s="251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0">
        <v>112</v>
      </c>
      <c r="B254" s="251">
        <v>43194</v>
      </c>
      <c r="C254" s="251"/>
      <c r="D254" s="252" t="s">
        <v>904</v>
      </c>
      <c r="E254" s="253" t="s">
        <v>622</v>
      </c>
      <c r="F254" s="254">
        <f>141.5-7.3</f>
        <v>134.19999999999999</v>
      </c>
      <c r="G254" s="254"/>
      <c r="H254" s="255">
        <v>77</v>
      </c>
      <c r="I254" s="255">
        <v>180</v>
      </c>
      <c r="J254" s="256" t="s">
        <v>905</v>
      </c>
      <c r="K254" s="257">
        <f t="shared" si="77"/>
        <v>-57.199999999999989</v>
      </c>
      <c r="L254" s="258">
        <f t="shared" si="78"/>
        <v>-0.42622950819672129</v>
      </c>
      <c r="M254" s="254" t="s">
        <v>653</v>
      </c>
      <c r="N254" s="251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50">
        <v>113</v>
      </c>
      <c r="B255" s="251">
        <v>43209</v>
      </c>
      <c r="C255" s="251"/>
      <c r="D255" s="252" t="s">
        <v>906</v>
      </c>
      <c r="E255" s="253" t="s">
        <v>622</v>
      </c>
      <c r="F255" s="254">
        <v>430</v>
      </c>
      <c r="G255" s="254"/>
      <c r="H255" s="255">
        <v>220</v>
      </c>
      <c r="I255" s="255">
        <v>537</v>
      </c>
      <c r="J255" s="256" t="s">
        <v>907</v>
      </c>
      <c r="K255" s="257">
        <f t="shared" si="77"/>
        <v>-210</v>
      </c>
      <c r="L255" s="258">
        <f t="shared" si="78"/>
        <v>-0.48837209302325579</v>
      </c>
      <c r="M255" s="254" t="s">
        <v>653</v>
      </c>
      <c r="N255" s="251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1">
        <v>114</v>
      </c>
      <c r="B256" s="272">
        <v>43220</v>
      </c>
      <c r="C256" s="272"/>
      <c r="D256" s="273" t="s">
        <v>908</v>
      </c>
      <c r="E256" s="274" t="s">
        <v>622</v>
      </c>
      <c r="F256" s="274">
        <v>153.5</v>
      </c>
      <c r="G256" s="274"/>
      <c r="H256" s="274">
        <v>196</v>
      </c>
      <c r="I256" s="276">
        <v>196</v>
      </c>
      <c r="J256" s="246" t="s">
        <v>909</v>
      </c>
      <c r="K256" s="247">
        <f t="shared" si="77"/>
        <v>42.5</v>
      </c>
      <c r="L256" s="248">
        <f t="shared" si="78"/>
        <v>0.27687296416938112</v>
      </c>
      <c r="M256" s="243" t="s">
        <v>629</v>
      </c>
      <c r="N256" s="249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50">
        <v>115</v>
      </c>
      <c r="B257" s="251">
        <v>43306</v>
      </c>
      <c r="C257" s="251"/>
      <c r="D257" s="252" t="s">
        <v>877</v>
      </c>
      <c r="E257" s="253" t="s">
        <v>622</v>
      </c>
      <c r="F257" s="254">
        <v>27.5</v>
      </c>
      <c r="G257" s="254"/>
      <c r="H257" s="255">
        <v>13.1</v>
      </c>
      <c r="I257" s="255">
        <v>60</v>
      </c>
      <c r="J257" s="256" t="s">
        <v>910</v>
      </c>
      <c r="K257" s="257">
        <v>-14.4</v>
      </c>
      <c r="L257" s="258">
        <v>-0.52363636363636401</v>
      </c>
      <c r="M257" s="254" t="s">
        <v>653</v>
      </c>
      <c r="N257" s="251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0">
        <v>116</v>
      </c>
      <c r="B258" s="281">
        <v>43318</v>
      </c>
      <c r="C258" s="281"/>
      <c r="D258" s="259" t="s">
        <v>911</v>
      </c>
      <c r="E258" s="254" t="s">
        <v>622</v>
      </c>
      <c r="F258" s="254">
        <v>148.5</v>
      </c>
      <c r="G258" s="254"/>
      <c r="H258" s="254">
        <v>102</v>
      </c>
      <c r="I258" s="255">
        <v>182</v>
      </c>
      <c r="J258" s="256" t="s">
        <v>912</v>
      </c>
      <c r="K258" s="257">
        <f>H258-F258</f>
        <v>-46.5</v>
      </c>
      <c r="L258" s="258">
        <f>K258/F258</f>
        <v>-0.31313131313131315</v>
      </c>
      <c r="M258" s="254" t="s">
        <v>653</v>
      </c>
      <c r="N258" s="251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0">
        <v>117</v>
      </c>
      <c r="B259" s="241">
        <v>43335</v>
      </c>
      <c r="C259" s="241"/>
      <c r="D259" s="242" t="s">
        <v>913</v>
      </c>
      <c r="E259" s="243" t="s">
        <v>622</v>
      </c>
      <c r="F259" s="274">
        <v>285</v>
      </c>
      <c r="G259" s="243"/>
      <c r="H259" s="243">
        <v>355</v>
      </c>
      <c r="I259" s="245">
        <v>364</v>
      </c>
      <c r="J259" s="246" t="s">
        <v>914</v>
      </c>
      <c r="K259" s="247">
        <v>70</v>
      </c>
      <c r="L259" s="248">
        <v>0.24561403508771901</v>
      </c>
      <c r="M259" s="243" t="s">
        <v>629</v>
      </c>
      <c r="N259" s="249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0">
        <v>118</v>
      </c>
      <c r="B260" s="241">
        <v>43341</v>
      </c>
      <c r="C260" s="241"/>
      <c r="D260" s="242" t="s">
        <v>411</v>
      </c>
      <c r="E260" s="243" t="s">
        <v>622</v>
      </c>
      <c r="F260" s="274">
        <v>525</v>
      </c>
      <c r="G260" s="243"/>
      <c r="H260" s="243">
        <v>585</v>
      </c>
      <c r="I260" s="245">
        <v>635</v>
      </c>
      <c r="J260" s="246" t="s">
        <v>915</v>
      </c>
      <c r="K260" s="247">
        <f t="shared" ref="K260:K311" si="79">H260-F260</f>
        <v>60</v>
      </c>
      <c r="L260" s="248">
        <f t="shared" ref="L260:L311" si="80">K260/F260</f>
        <v>0.11428571428571428</v>
      </c>
      <c r="M260" s="243" t="s">
        <v>629</v>
      </c>
      <c r="N260" s="249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0">
        <v>119</v>
      </c>
      <c r="B261" s="241">
        <v>43395</v>
      </c>
      <c r="C261" s="241"/>
      <c r="D261" s="242" t="s">
        <v>396</v>
      </c>
      <c r="E261" s="243" t="s">
        <v>622</v>
      </c>
      <c r="F261" s="274">
        <v>475</v>
      </c>
      <c r="G261" s="243"/>
      <c r="H261" s="243">
        <v>574</v>
      </c>
      <c r="I261" s="245">
        <v>570</v>
      </c>
      <c r="J261" s="246" t="s">
        <v>817</v>
      </c>
      <c r="K261" s="247">
        <f t="shared" si="79"/>
        <v>99</v>
      </c>
      <c r="L261" s="248">
        <f t="shared" si="80"/>
        <v>0.20842105263157895</v>
      </c>
      <c r="M261" s="243" t="s">
        <v>629</v>
      </c>
      <c r="N261" s="249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1">
        <v>120</v>
      </c>
      <c r="B262" s="272">
        <v>43397</v>
      </c>
      <c r="C262" s="272"/>
      <c r="D262" s="273" t="s">
        <v>916</v>
      </c>
      <c r="E262" s="274" t="s">
        <v>622</v>
      </c>
      <c r="F262" s="274">
        <v>707.5</v>
      </c>
      <c r="G262" s="274"/>
      <c r="H262" s="274">
        <v>872</v>
      </c>
      <c r="I262" s="276">
        <v>872</v>
      </c>
      <c r="J262" s="277" t="s">
        <v>817</v>
      </c>
      <c r="K262" s="247">
        <f t="shared" si="79"/>
        <v>164.5</v>
      </c>
      <c r="L262" s="278">
        <f t="shared" si="80"/>
        <v>0.23250883392226149</v>
      </c>
      <c r="M262" s="274" t="s">
        <v>629</v>
      </c>
      <c r="N262" s="279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1">
        <v>121</v>
      </c>
      <c r="B263" s="272">
        <v>43398</v>
      </c>
      <c r="C263" s="272"/>
      <c r="D263" s="273" t="s">
        <v>917</v>
      </c>
      <c r="E263" s="274" t="s">
        <v>622</v>
      </c>
      <c r="F263" s="274">
        <v>162</v>
      </c>
      <c r="G263" s="274"/>
      <c r="H263" s="274">
        <v>204</v>
      </c>
      <c r="I263" s="276">
        <v>209</v>
      </c>
      <c r="J263" s="277" t="s">
        <v>918</v>
      </c>
      <c r="K263" s="247">
        <f t="shared" si="79"/>
        <v>42</v>
      </c>
      <c r="L263" s="278">
        <f t="shared" si="80"/>
        <v>0.25925925925925924</v>
      </c>
      <c r="M263" s="274" t="s">
        <v>629</v>
      </c>
      <c r="N263" s="279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1">
        <v>122</v>
      </c>
      <c r="B264" s="272">
        <v>43399</v>
      </c>
      <c r="C264" s="272"/>
      <c r="D264" s="273" t="s">
        <v>506</v>
      </c>
      <c r="E264" s="274" t="s">
        <v>622</v>
      </c>
      <c r="F264" s="274">
        <v>240</v>
      </c>
      <c r="G264" s="274"/>
      <c r="H264" s="274">
        <v>297</v>
      </c>
      <c r="I264" s="276">
        <v>297</v>
      </c>
      <c r="J264" s="277" t="s">
        <v>817</v>
      </c>
      <c r="K264" s="283">
        <f t="shared" si="79"/>
        <v>57</v>
      </c>
      <c r="L264" s="278">
        <f t="shared" si="80"/>
        <v>0.23749999999999999</v>
      </c>
      <c r="M264" s="274" t="s">
        <v>629</v>
      </c>
      <c r="N264" s="279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0">
        <v>123</v>
      </c>
      <c r="B265" s="241">
        <v>43439</v>
      </c>
      <c r="C265" s="241"/>
      <c r="D265" s="242" t="s">
        <v>919</v>
      </c>
      <c r="E265" s="243" t="s">
        <v>622</v>
      </c>
      <c r="F265" s="243">
        <v>202.5</v>
      </c>
      <c r="G265" s="243"/>
      <c r="H265" s="243">
        <v>255</v>
      </c>
      <c r="I265" s="245">
        <v>252</v>
      </c>
      <c r="J265" s="246" t="s">
        <v>817</v>
      </c>
      <c r="K265" s="247">
        <f t="shared" si="79"/>
        <v>52.5</v>
      </c>
      <c r="L265" s="248">
        <f t="shared" si="80"/>
        <v>0.25925925925925924</v>
      </c>
      <c r="M265" s="243" t="s">
        <v>629</v>
      </c>
      <c r="N265" s="249">
        <v>43542</v>
      </c>
      <c r="O265" s="1"/>
      <c r="P265" s="1"/>
      <c r="Q265" s="1"/>
      <c r="R265" s="6" t="s">
        <v>920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1">
        <v>124</v>
      </c>
      <c r="B266" s="272">
        <v>43465</v>
      </c>
      <c r="C266" s="241"/>
      <c r="D266" s="273" t="s">
        <v>161</v>
      </c>
      <c r="E266" s="274" t="s">
        <v>622</v>
      </c>
      <c r="F266" s="274">
        <v>710</v>
      </c>
      <c r="G266" s="274"/>
      <c r="H266" s="274">
        <v>866</v>
      </c>
      <c r="I266" s="276">
        <v>866</v>
      </c>
      <c r="J266" s="277" t="s">
        <v>817</v>
      </c>
      <c r="K266" s="247">
        <f t="shared" si="79"/>
        <v>156</v>
      </c>
      <c r="L266" s="248">
        <f t="shared" si="80"/>
        <v>0.21971830985915494</v>
      </c>
      <c r="M266" s="243" t="s">
        <v>629</v>
      </c>
      <c r="N266" s="249">
        <v>43553</v>
      </c>
      <c r="O266" s="1"/>
      <c r="P266" s="1"/>
      <c r="Q266" s="1"/>
      <c r="R266" s="6" t="s">
        <v>920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1">
        <v>125</v>
      </c>
      <c r="B267" s="272">
        <v>43522</v>
      </c>
      <c r="C267" s="272"/>
      <c r="D267" s="273" t="s">
        <v>176</v>
      </c>
      <c r="E267" s="274" t="s">
        <v>622</v>
      </c>
      <c r="F267" s="274">
        <v>337.25</v>
      </c>
      <c r="G267" s="274"/>
      <c r="H267" s="274">
        <v>398.5</v>
      </c>
      <c r="I267" s="276">
        <v>411</v>
      </c>
      <c r="J267" s="246" t="s">
        <v>921</v>
      </c>
      <c r="K267" s="247">
        <f t="shared" si="79"/>
        <v>61.25</v>
      </c>
      <c r="L267" s="248">
        <f t="shared" si="80"/>
        <v>0.1816160118606375</v>
      </c>
      <c r="M267" s="243" t="s">
        <v>629</v>
      </c>
      <c r="N267" s="249">
        <v>43760</v>
      </c>
      <c r="O267" s="1"/>
      <c r="P267" s="1"/>
      <c r="Q267" s="1"/>
      <c r="R267" s="6" t="s">
        <v>920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4">
        <v>126</v>
      </c>
      <c r="B268" s="285">
        <v>43559</v>
      </c>
      <c r="C268" s="285"/>
      <c r="D268" s="286" t="s">
        <v>922</v>
      </c>
      <c r="E268" s="287" t="s">
        <v>622</v>
      </c>
      <c r="F268" s="287">
        <v>130</v>
      </c>
      <c r="G268" s="287"/>
      <c r="H268" s="287">
        <v>65</v>
      </c>
      <c r="I268" s="288">
        <v>158</v>
      </c>
      <c r="J268" s="256" t="s">
        <v>923</v>
      </c>
      <c r="K268" s="257">
        <f t="shared" si="79"/>
        <v>-65</v>
      </c>
      <c r="L268" s="258">
        <f t="shared" si="80"/>
        <v>-0.5</v>
      </c>
      <c r="M268" s="254" t="s">
        <v>653</v>
      </c>
      <c r="N268" s="251">
        <v>43726</v>
      </c>
      <c r="O268" s="1"/>
      <c r="P268" s="1"/>
      <c r="Q268" s="1"/>
      <c r="R268" s="6" t="s">
        <v>924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1">
        <v>127</v>
      </c>
      <c r="B269" s="272">
        <v>43017</v>
      </c>
      <c r="C269" s="272"/>
      <c r="D269" s="273" t="s">
        <v>212</v>
      </c>
      <c r="E269" s="274" t="s">
        <v>622</v>
      </c>
      <c r="F269" s="274">
        <v>141.5</v>
      </c>
      <c r="G269" s="274"/>
      <c r="H269" s="274">
        <v>183.5</v>
      </c>
      <c r="I269" s="276">
        <v>210</v>
      </c>
      <c r="J269" s="246" t="s">
        <v>918</v>
      </c>
      <c r="K269" s="247">
        <f t="shared" si="79"/>
        <v>42</v>
      </c>
      <c r="L269" s="248">
        <f t="shared" si="80"/>
        <v>0.29681978798586572</v>
      </c>
      <c r="M269" s="243" t="s">
        <v>629</v>
      </c>
      <c r="N269" s="249">
        <v>43042</v>
      </c>
      <c r="O269" s="1"/>
      <c r="P269" s="1"/>
      <c r="Q269" s="1"/>
      <c r="R269" s="6" t="s">
        <v>924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4">
        <v>128</v>
      </c>
      <c r="B270" s="285">
        <v>43074</v>
      </c>
      <c r="C270" s="285"/>
      <c r="D270" s="286" t="s">
        <v>925</v>
      </c>
      <c r="E270" s="287" t="s">
        <v>622</v>
      </c>
      <c r="F270" s="282">
        <v>172</v>
      </c>
      <c r="G270" s="287"/>
      <c r="H270" s="287">
        <v>155.25</v>
      </c>
      <c r="I270" s="288">
        <v>230</v>
      </c>
      <c r="J270" s="256" t="s">
        <v>926</v>
      </c>
      <c r="K270" s="257">
        <f t="shared" si="79"/>
        <v>-16.75</v>
      </c>
      <c r="L270" s="258">
        <f t="shared" si="80"/>
        <v>-9.7383720930232565E-2</v>
      </c>
      <c r="M270" s="254" t="s">
        <v>653</v>
      </c>
      <c r="N270" s="251">
        <v>43787</v>
      </c>
      <c r="O270" s="1"/>
      <c r="P270" s="1"/>
      <c r="Q270" s="1"/>
      <c r="R270" s="6" t="s">
        <v>924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1">
        <v>129</v>
      </c>
      <c r="B271" s="272">
        <v>43398</v>
      </c>
      <c r="C271" s="272"/>
      <c r="D271" s="273" t="s">
        <v>121</v>
      </c>
      <c r="E271" s="274" t="s">
        <v>622</v>
      </c>
      <c r="F271" s="274">
        <v>698.5</v>
      </c>
      <c r="G271" s="274"/>
      <c r="H271" s="274">
        <v>890</v>
      </c>
      <c r="I271" s="276">
        <v>890</v>
      </c>
      <c r="J271" s="246" t="s">
        <v>927</v>
      </c>
      <c r="K271" s="247">
        <f t="shared" si="79"/>
        <v>191.5</v>
      </c>
      <c r="L271" s="248">
        <f t="shared" si="80"/>
        <v>0.27415891195418757</v>
      </c>
      <c r="M271" s="243" t="s">
        <v>629</v>
      </c>
      <c r="N271" s="249">
        <v>44328</v>
      </c>
      <c r="O271" s="1"/>
      <c r="P271" s="1"/>
      <c r="Q271" s="1"/>
      <c r="R271" s="6" t="s">
        <v>920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130</v>
      </c>
      <c r="B272" s="272">
        <v>42877</v>
      </c>
      <c r="C272" s="272"/>
      <c r="D272" s="273" t="s">
        <v>928</v>
      </c>
      <c r="E272" s="274" t="s">
        <v>622</v>
      </c>
      <c r="F272" s="274">
        <v>127.6</v>
      </c>
      <c r="G272" s="274"/>
      <c r="H272" s="274">
        <v>138</v>
      </c>
      <c r="I272" s="276">
        <v>190</v>
      </c>
      <c r="J272" s="246" t="s">
        <v>929</v>
      </c>
      <c r="K272" s="247">
        <f t="shared" si="79"/>
        <v>10.400000000000006</v>
      </c>
      <c r="L272" s="248">
        <f t="shared" si="80"/>
        <v>8.1504702194357417E-2</v>
      </c>
      <c r="M272" s="243" t="s">
        <v>629</v>
      </c>
      <c r="N272" s="249">
        <v>43774</v>
      </c>
      <c r="O272" s="1"/>
      <c r="P272" s="1"/>
      <c r="Q272" s="1"/>
      <c r="R272" s="6" t="s">
        <v>924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1">
        <v>131</v>
      </c>
      <c r="B273" s="272">
        <v>43158</v>
      </c>
      <c r="C273" s="272"/>
      <c r="D273" s="273" t="s">
        <v>930</v>
      </c>
      <c r="E273" s="274" t="s">
        <v>622</v>
      </c>
      <c r="F273" s="274">
        <v>317</v>
      </c>
      <c r="G273" s="274"/>
      <c r="H273" s="274">
        <v>382.5</v>
      </c>
      <c r="I273" s="276">
        <v>398</v>
      </c>
      <c r="J273" s="246" t="s">
        <v>931</v>
      </c>
      <c r="K273" s="247">
        <f t="shared" si="79"/>
        <v>65.5</v>
      </c>
      <c r="L273" s="248">
        <f t="shared" si="80"/>
        <v>0.20662460567823343</v>
      </c>
      <c r="M273" s="243" t="s">
        <v>629</v>
      </c>
      <c r="N273" s="249">
        <v>44238</v>
      </c>
      <c r="O273" s="1"/>
      <c r="P273" s="1"/>
      <c r="Q273" s="1"/>
      <c r="R273" s="6" t="s">
        <v>924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4">
        <v>132</v>
      </c>
      <c r="B274" s="285">
        <v>43164</v>
      </c>
      <c r="C274" s="285"/>
      <c r="D274" s="286" t="s">
        <v>168</v>
      </c>
      <c r="E274" s="287" t="s">
        <v>622</v>
      </c>
      <c r="F274" s="282">
        <f>510-14.4</f>
        <v>495.6</v>
      </c>
      <c r="G274" s="287"/>
      <c r="H274" s="287">
        <v>350</v>
      </c>
      <c r="I274" s="288">
        <v>672</v>
      </c>
      <c r="J274" s="256" t="s">
        <v>932</v>
      </c>
      <c r="K274" s="257">
        <f t="shared" si="79"/>
        <v>-145.60000000000002</v>
      </c>
      <c r="L274" s="258">
        <f t="shared" si="80"/>
        <v>-0.29378531073446329</v>
      </c>
      <c r="M274" s="254" t="s">
        <v>653</v>
      </c>
      <c r="N274" s="251">
        <v>43887</v>
      </c>
      <c r="O274" s="1"/>
      <c r="P274" s="1"/>
      <c r="Q274" s="1"/>
      <c r="R274" s="6" t="s">
        <v>920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4">
        <v>133</v>
      </c>
      <c r="B275" s="285">
        <v>43237</v>
      </c>
      <c r="C275" s="285"/>
      <c r="D275" s="286" t="s">
        <v>933</v>
      </c>
      <c r="E275" s="287" t="s">
        <v>622</v>
      </c>
      <c r="F275" s="282">
        <v>230.3</v>
      </c>
      <c r="G275" s="287"/>
      <c r="H275" s="287">
        <v>102.5</v>
      </c>
      <c r="I275" s="288">
        <v>348</v>
      </c>
      <c r="J275" s="256" t="s">
        <v>934</v>
      </c>
      <c r="K275" s="257">
        <f t="shared" si="79"/>
        <v>-127.80000000000001</v>
      </c>
      <c r="L275" s="258">
        <f t="shared" si="80"/>
        <v>-0.55492835432045162</v>
      </c>
      <c r="M275" s="254" t="s">
        <v>653</v>
      </c>
      <c r="N275" s="251">
        <v>43896</v>
      </c>
      <c r="O275" s="1"/>
      <c r="P275" s="1"/>
      <c r="Q275" s="1"/>
      <c r="R275" s="6" t="s">
        <v>920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1">
        <v>134</v>
      </c>
      <c r="B276" s="272">
        <v>43258</v>
      </c>
      <c r="C276" s="272"/>
      <c r="D276" s="273" t="s">
        <v>458</v>
      </c>
      <c r="E276" s="274" t="s">
        <v>622</v>
      </c>
      <c r="F276" s="274">
        <f>342.5-5.1</f>
        <v>337.4</v>
      </c>
      <c r="G276" s="274"/>
      <c r="H276" s="274">
        <v>412.5</v>
      </c>
      <c r="I276" s="276">
        <v>439</v>
      </c>
      <c r="J276" s="246" t="s">
        <v>935</v>
      </c>
      <c r="K276" s="247">
        <f t="shared" si="79"/>
        <v>75.100000000000023</v>
      </c>
      <c r="L276" s="248">
        <f t="shared" si="80"/>
        <v>0.22258446947243635</v>
      </c>
      <c r="M276" s="243" t="s">
        <v>629</v>
      </c>
      <c r="N276" s="249">
        <v>44230</v>
      </c>
      <c r="O276" s="1"/>
      <c r="P276" s="1"/>
      <c r="Q276" s="1"/>
      <c r="R276" s="6" t="s">
        <v>924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5">
        <v>135</v>
      </c>
      <c r="B277" s="264">
        <v>43285</v>
      </c>
      <c r="C277" s="264"/>
      <c r="D277" s="265" t="s">
        <v>59</v>
      </c>
      <c r="E277" s="266" t="s">
        <v>622</v>
      </c>
      <c r="F277" s="266">
        <f>127.5-5.53</f>
        <v>121.97</v>
      </c>
      <c r="G277" s="267"/>
      <c r="H277" s="267">
        <v>122.5</v>
      </c>
      <c r="I277" s="267">
        <v>170</v>
      </c>
      <c r="J277" s="268" t="s">
        <v>936</v>
      </c>
      <c r="K277" s="269">
        <f t="shared" si="79"/>
        <v>0.53000000000000114</v>
      </c>
      <c r="L277" s="270">
        <f t="shared" si="80"/>
        <v>4.3453308190538747E-3</v>
      </c>
      <c r="M277" s="266" t="s">
        <v>691</v>
      </c>
      <c r="N277" s="264">
        <v>44431</v>
      </c>
      <c r="O277" s="1"/>
      <c r="P277" s="1"/>
      <c r="Q277" s="1"/>
      <c r="R277" s="6" t="s">
        <v>920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84">
        <v>136</v>
      </c>
      <c r="B278" s="285">
        <v>43294</v>
      </c>
      <c r="C278" s="285"/>
      <c r="D278" s="286" t="s">
        <v>937</v>
      </c>
      <c r="E278" s="287" t="s">
        <v>622</v>
      </c>
      <c r="F278" s="282">
        <v>46.5</v>
      </c>
      <c r="G278" s="287"/>
      <c r="H278" s="287">
        <v>17</v>
      </c>
      <c r="I278" s="288">
        <v>59</v>
      </c>
      <c r="J278" s="256" t="s">
        <v>938</v>
      </c>
      <c r="K278" s="257">
        <f t="shared" si="79"/>
        <v>-29.5</v>
      </c>
      <c r="L278" s="258">
        <f t="shared" si="80"/>
        <v>-0.63440860215053763</v>
      </c>
      <c r="M278" s="254" t="s">
        <v>653</v>
      </c>
      <c r="N278" s="251">
        <v>43887</v>
      </c>
      <c r="O278" s="1"/>
      <c r="P278" s="1"/>
      <c r="Q278" s="1"/>
      <c r="R278" s="6" t="s">
        <v>920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137</v>
      </c>
      <c r="B279" s="272">
        <v>43396</v>
      </c>
      <c r="C279" s="272"/>
      <c r="D279" s="273" t="s">
        <v>441</v>
      </c>
      <c r="E279" s="274" t="s">
        <v>622</v>
      </c>
      <c r="F279" s="274">
        <v>156.5</v>
      </c>
      <c r="G279" s="274"/>
      <c r="H279" s="274">
        <v>207.5</v>
      </c>
      <c r="I279" s="276">
        <v>191</v>
      </c>
      <c r="J279" s="246" t="s">
        <v>817</v>
      </c>
      <c r="K279" s="247">
        <f t="shared" si="79"/>
        <v>51</v>
      </c>
      <c r="L279" s="248">
        <f t="shared" si="80"/>
        <v>0.32587859424920129</v>
      </c>
      <c r="M279" s="243" t="s">
        <v>629</v>
      </c>
      <c r="N279" s="249">
        <v>44369</v>
      </c>
      <c r="O279" s="1"/>
      <c r="P279" s="1"/>
      <c r="Q279" s="1"/>
      <c r="R279" s="6" t="s">
        <v>920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1">
        <v>138</v>
      </c>
      <c r="B280" s="272">
        <v>43439</v>
      </c>
      <c r="C280" s="272"/>
      <c r="D280" s="273" t="s">
        <v>355</v>
      </c>
      <c r="E280" s="274" t="s">
        <v>622</v>
      </c>
      <c r="F280" s="274">
        <v>259.5</v>
      </c>
      <c r="G280" s="274"/>
      <c r="H280" s="274">
        <v>320</v>
      </c>
      <c r="I280" s="276">
        <v>320</v>
      </c>
      <c r="J280" s="246" t="s">
        <v>817</v>
      </c>
      <c r="K280" s="247">
        <f t="shared" si="79"/>
        <v>60.5</v>
      </c>
      <c r="L280" s="248">
        <f t="shared" si="80"/>
        <v>0.23314065510597304</v>
      </c>
      <c r="M280" s="243" t="s">
        <v>629</v>
      </c>
      <c r="N280" s="249">
        <v>44323</v>
      </c>
      <c r="O280" s="1"/>
      <c r="P280" s="1"/>
      <c r="Q280" s="1"/>
      <c r="R280" s="6" t="s">
        <v>920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4">
        <v>139</v>
      </c>
      <c r="B281" s="285">
        <v>43439</v>
      </c>
      <c r="C281" s="285"/>
      <c r="D281" s="286" t="s">
        <v>939</v>
      </c>
      <c r="E281" s="287" t="s">
        <v>622</v>
      </c>
      <c r="F281" s="287">
        <v>715</v>
      </c>
      <c r="G281" s="287"/>
      <c r="H281" s="287">
        <v>445</v>
      </c>
      <c r="I281" s="288">
        <v>840</v>
      </c>
      <c r="J281" s="256" t="s">
        <v>940</v>
      </c>
      <c r="K281" s="257">
        <f t="shared" si="79"/>
        <v>-270</v>
      </c>
      <c r="L281" s="258">
        <f t="shared" si="80"/>
        <v>-0.3776223776223776</v>
      </c>
      <c r="M281" s="254" t="s">
        <v>653</v>
      </c>
      <c r="N281" s="251">
        <v>43800</v>
      </c>
      <c r="O281" s="1"/>
      <c r="P281" s="1"/>
      <c r="Q281" s="1"/>
      <c r="R281" s="6" t="s">
        <v>920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1">
        <v>140</v>
      </c>
      <c r="B282" s="272">
        <v>43469</v>
      </c>
      <c r="C282" s="272"/>
      <c r="D282" s="273" t="s">
        <v>182</v>
      </c>
      <c r="E282" s="274" t="s">
        <v>622</v>
      </c>
      <c r="F282" s="274">
        <v>875</v>
      </c>
      <c r="G282" s="274"/>
      <c r="H282" s="274">
        <v>1165</v>
      </c>
      <c r="I282" s="276">
        <v>1185</v>
      </c>
      <c r="J282" s="246" t="s">
        <v>941</v>
      </c>
      <c r="K282" s="247">
        <f t="shared" si="79"/>
        <v>290</v>
      </c>
      <c r="L282" s="248">
        <f t="shared" si="80"/>
        <v>0.33142857142857141</v>
      </c>
      <c r="M282" s="243" t="s">
        <v>629</v>
      </c>
      <c r="N282" s="249">
        <v>43847</v>
      </c>
      <c r="O282" s="1"/>
      <c r="P282" s="1"/>
      <c r="Q282" s="1"/>
      <c r="R282" s="6" t="s">
        <v>920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1">
        <v>141</v>
      </c>
      <c r="B283" s="272">
        <v>43559</v>
      </c>
      <c r="C283" s="272"/>
      <c r="D283" s="273" t="s">
        <v>374</v>
      </c>
      <c r="E283" s="274" t="s">
        <v>622</v>
      </c>
      <c r="F283" s="274">
        <f>387-14.63</f>
        <v>372.37</v>
      </c>
      <c r="G283" s="274"/>
      <c r="H283" s="274">
        <v>490</v>
      </c>
      <c r="I283" s="276">
        <v>490</v>
      </c>
      <c r="J283" s="246" t="s">
        <v>817</v>
      </c>
      <c r="K283" s="247">
        <f t="shared" si="79"/>
        <v>117.63</v>
      </c>
      <c r="L283" s="248">
        <f t="shared" si="80"/>
        <v>0.31589548030185027</v>
      </c>
      <c r="M283" s="243" t="s">
        <v>629</v>
      </c>
      <c r="N283" s="249">
        <v>43850</v>
      </c>
      <c r="O283" s="1"/>
      <c r="P283" s="1"/>
      <c r="Q283" s="1"/>
      <c r="R283" s="6" t="s">
        <v>920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84">
        <v>142</v>
      </c>
      <c r="B284" s="285">
        <v>43578</v>
      </c>
      <c r="C284" s="285"/>
      <c r="D284" s="286" t="s">
        <v>942</v>
      </c>
      <c r="E284" s="287" t="s">
        <v>648</v>
      </c>
      <c r="F284" s="287">
        <v>220</v>
      </c>
      <c r="G284" s="287"/>
      <c r="H284" s="287">
        <v>127.5</v>
      </c>
      <c r="I284" s="288">
        <v>284</v>
      </c>
      <c r="J284" s="256" t="s">
        <v>943</v>
      </c>
      <c r="K284" s="257">
        <f t="shared" si="79"/>
        <v>-92.5</v>
      </c>
      <c r="L284" s="258">
        <f t="shared" si="80"/>
        <v>-0.42045454545454547</v>
      </c>
      <c r="M284" s="254" t="s">
        <v>653</v>
      </c>
      <c r="N284" s="251">
        <v>43896</v>
      </c>
      <c r="O284" s="1"/>
      <c r="P284" s="1"/>
      <c r="Q284" s="1"/>
      <c r="R284" s="6" t="s">
        <v>920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143</v>
      </c>
      <c r="B285" s="272">
        <v>43622</v>
      </c>
      <c r="C285" s="272"/>
      <c r="D285" s="273" t="s">
        <v>507</v>
      </c>
      <c r="E285" s="274" t="s">
        <v>648</v>
      </c>
      <c r="F285" s="274">
        <v>332.8</v>
      </c>
      <c r="G285" s="274"/>
      <c r="H285" s="274">
        <v>405</v>
      </c>
      <c r="I285" s="276">
        <v>419</v>
      </c>
      <c r="J285" s="246" t="s">
        <v>944</v>
      </c>
      <c r="K285" s="247">
        <f t="shared" si="79"/>
        <v>72.199999999999989</v>
      </c>
      <c r="L285" s="248">
        <f t="shared" si="80"/>
        <v>0.21694711538461534</v>
      </c>
      <c r="M285" s="243" t="s">
        <v>629</v>
      </c>
      <c r="N285" s="249">
        <v>43860</v>
      </c>
      <c r="O285" s="1"/>
      <c r="P285" s="1"/>
      <c r="Q285" s="1"/>
      <c r="R285" s="6" t="s">
        <v>924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5">
        <v>144</v>
      </c>
      <c r="B286" s="264">
        <v>43641</v>
      </c>
      <c r="C286" s="264"/>
      <c r="D286" s="265" t="s">
        <v>174</v>
      </c>
      <c r="E286" s="266" t="s">
        <v>622</v>
      </c>
      <c r="F286" s="266">
        <v>386</v>
      </c>
      <c r="G286" s="267"/>
      <c r="H286" s="267">
        <v>395</v>
      </c>
      <c r="I286" s="267">
        <v>452</v>
      </c>
      <c r="J286" s="268" t="s">
        <v>945</v>
      </c>
      <c r="K286" s="269">
        <f t="shared" si="79"/>
        <v>9</v>
      </c>
      <c r="L286" s="270">
        <f t="shared" si="80"/>
        <v>2.3316062176165803E-2</v>
      </c>
      <c r="M286" s="266" t="s">
        <v>691</v>
      </c>
      <c r="N286" s="264">
        <v>43868</v>
      </c>
      <c r="O286" s="1"/>
      <c r="P286" s="1"/>
      <c r="Q286" s="1"/>
      <c r="R286" s="6" t="s">
        <v>924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5">
        <v>145</v>
      </c>
      <c r="B287" s="264">
        <v>43707</v>
      </c>
      <c r="C287" s="264"/>
      <c r="D287" s="265" t="s">
        <v>148</v>
      </c>
      <c r="E287" s="266" t="s">
        <v>622</v>
      </c>
      <c r="F287" s="266">
        <v>137.5</v>
      </c>
      <c r="G287" s="267"/>
      <c r="H287" s="267">
        <v>138.5</v>
      </c>
      <c r="I287" s="267">
        <v>190</v>
      </c>
      <c r="J287" s="268" t="s">
        <v>946</v>
      </c>
      <c r="K287" s="269">
        <f t="shared" si="79"/>
        <v>1</v>
      </c>
      <c r="L287" s="270">
        <f t="shared" si="80"/>
        <v>7.2727272727272727E-3</v>
      </c>
      <c r="M287" s="266" t="s">
        <v>691</v>
      </c>
      <c r="N287" s="264">
        <v>44432</v>
      </c>
      <c r="O287" s="1"/>
      <c r="P287" s="1"/>
      <c r="Q287" s="1"/>
      <c r="R287" s="6" t="s">
        <v>920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146</v>
      </c>
      <c r="B288" s="272">
        <v>43731</v>
      </c>
      <c r="C288" s="272"/>
      <c r="D288" s="273" t="s">
        <v>451</v>
      </c>
      <c r="E288" s="274" t="s">
        <v>622</v>
      </c>
      <c r="F288" s="274">
        <v>235</v>
      </c>
      <c r="G288" s="274"/>
      <c r="H288" s="274">
        <v>295</v>
      </c>
      <c r="I288" s="276">
        <v>296</v>
      </c>
      <c r="J288" s="246" t="s">
        <v>947</v>
      </c>
      <c r="K288" s="247">
        <f t="shared" si="79"/>
        <v>60</v>
      </c>
      <c r="L288" s="248">
        <f t="shared" si="80"/>
        <v>0.25531914893617019</v>
      </c>
      <c r="M288" s="243" t="s">
        <v>629</v>
      </c>
      <c r="N288" s="249">
        <v>43844</v>
      </c>
      <c r="O288" s="1"/>
      <c r="P288" s="1"/>
      <c r="Q288" s="1"/>
      <c r="R288" s="6" t="s">
        <v>924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1">
        <v>147</v>
      </c>
      <c r="B289" s="272">
        <v>43752</v>
      </c>
      <c r="C289" s="272"/>
      <c r="D289" s="273" t="s">
        <v>948</v>
      </c>
      <c r="E289" s="274" t="s">
        <v>622</v>
      </c>
      <c r="F289" s="274">
        <v>277.5</v>
      </c>
      <c r="G289" s="274"/>
      <c r="H289" s="274">
        <v>333</v>
      </c>
      <c r="I289" s="276">
        <v>333</v>
      </c>
      <c r="J289" s="246" t="s">
        <v>949</v>
      </c>
      <c r="K289" s="247">
        <f t="shared" si="79"/>
        <v>55.5</v>
      </c>
      <c r="L289" s="248">
        <f t="shared" si="80"/>
        <v>0.2</v>
      </c>
      <c r="M289" s="243" t="s">
        <v>629</v>
      </c>
      <c r="N289" s="249">
        <v>43846</v>
      </c>
      <c r="O289" s="1"/>
      <c r="P289" s="1"/>
      <c r="Q289" s="1"/>
      <c r="R289" s="6" t="s">
        <v>920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1">
        <v>148</v>
      </c>
      <c r="B290" s="272">
        <v>43752</v>
      </c>
      <c r="C290" s="272"/>
      <c r="D290" s="273" t="s">
        <v>950</v>
      </c>
      <c r="E290" s="274" t="s">
        <v>622</v>
      </c>
      <c r="F290" s="274">
        <v>930</v>
      </c>
      <c r="G290" s="274"/>
      <c r="H290" s="274">
        <v>1165</v>
      </c>
      <c r="I290" s="276">
        <v>1200</v>
      </c>
      <c r="J290" s="246" t="s">
        <v>951</v>
      </c>
      <c r="K290" s="247">
        <f t="shared" si="79"/>
        <v>235</v>
      </c>
      <c r="L290" s="248">
        <f t="shared" si="80"/>
        <v>0.25268817204301075</v>
      </c>
      <c r="M290" s="243" t="s">
        <v>629</v>
      </c>
      <c r="N290" s="249">
        <v>43847</v>
      </c>
      <c r="O290" s="1"/>
      <c r="P290" s="1"/>
      <c r="Q290" s="1"/>
      <c r="R290" s="6" t="s">
        <v>924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149</v>
      </c>
      <c r="B291" s="272">
        <v>43753</v>
      </c>
      <c r="C291" s="272"/>
      <c r="D291" s="273" t="s">
        <v>952</v>
      </c>
      <c r="E291" s="274" t="s">
        <v>622</v>
      </c>
      <c r="F291" s="244">
        <v>111</v>
      </c>
      <c r="G291" s="274"/>
      <c r="H291" s="274">
        <v>141</v>
      </c>
      <c r="I291" s="276">
        <v>141</v>
      </c>
      <c r="J291" s="246" t="s">
        <v>953</v>
      </c>
      <c r="K291" s="247">
        <f t="shared" si="79"/>
        <v>30</v>
      </c>
      <c r="L291" s="248">
        <f t="shared" si="80"/>
        <v>0.27027027027027029</v>
      </c>
      <c r="M291" s="243" t="s">
        <v>629</v>
      </c>
      <c r="N291" s="249">
        <v>44328</v>
      </c>
      <c r="O291" s="1"/>
      <c r="P291" s="1"/>
      <c r="Q291" s="1"/>
      <c r="R291" s="6" t="s">
        <v>924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1">
        <v>150</v>
      </c>
      <c r="B292" s="272">
        <v>43753</v>
      </c>
      <c r="C292" s="272"/>
      <c r="D292" s="273" t="s">
        <v>954</v>
      </c>
      <c r="E292" s="274" t="s">
        <v>622</v>
      </c>
      <c r="F292" s="244">
        <v>296</v>
      </c>
      <c r="G292" s="274"/>
      <c r="H292" s="274">
        <v>370</v>
      </c>
      <c r="I292" s="276">
        <v>370</v>
      </c>
      <c r="J292" s="246" t="s">
        <v>817</v>
      </c>
      <c r="K292" s="247">
        <f t="shared" si="79"/>
        <v>74</v>
      </c>
      <c r="L292" s="248">
        <f t="shared" si="80"/>
        <v>0.25</v>
      </c>
      <c r="M292" s="243" t="s">
        <v>629</v>
      </c>
      <c r="N292" s="249">
        <v>43853</v>
      </c>
      <c r="O292" s="1"/>
      <c r="P292" s="1"/>
      <c r="Q292" s="1"/>
      <c r="R292" s="6" t="s">
        <v>924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1">
        <v>151</v>
      </c>
      <c r="B293" s="272">
        <v>43754</v>
      </c>
      <c r="C293" s="272"/>
      <c r="D293" s="273" t="s">
        <v>955</v>
      </c>
      <c r="E293" s="274" t="s">
        <v>622</v>
      </c>
      <c r="F293" s="244">
        <v>300</v>
      </c>
      <c r="G293" s="274"/>
      <c r="H293" s="274">
        <v>382.5</v>
      </c>
      <c r="I293" s="276">
        <v>344</v>
      </c>
      <c r="J293" s="246" t="s">
        <v>956</v>
      </c>
      <c r="K293" s="247">
        <f t="shared" si="79"/>
        <v>82.5</v>
      </c>
      <c r="L293" s="248">
        <f t="shared" si="80"/>
        <v>0.27500000000000002</v>
      </c>
      <c r="M293" s="243" t="s">
        <v>629</v>
      </c>
      <c r="N293" s="249">
        <v>44238</v>
      </c>
      <c r="O293" s="1"/>
      <c r="P293" s="1"/>
      <c r="Q293" s="1"/>
      <c r="R293" s="6" t="s">
        <v>924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1">
        <v>152</v>
      </c>
      <c r="B294" s="272">
        <v>43832</v>
      </c>
      <c r="C294" s="272"/>
      <c r="D294" s="273" t="s">
        <v>957</v>
      </c>
      <c r="E294" s="274" t="s">
        <v>622</v>
      </c>
      <c r="F294" s="244">
        <v>495</v>
      </c>
      <c r="G294" s="274"/>
      <c r="H294" s="274">
        <v>595</v>
      </c>
      <c r="I294" s="276">
        <v>590</v>
      </c>
      <c r="J294" s="246" t="s">
        <v>742</v>
      </c>
      <c r="K294" s="247">
        <f t="shared" si="79"/>
        <v>100</v>
      </c>
      <c r="L294" s="248">
        <f t="shared" si="80"/>
        <v>0.20202020202020202</v>
      </c>
      <c r="M294" s="243" t="s">
        <v>629</v>
      </c>
      <c r="N294" s="249">
        <v>44589</v>
      </c>
      <c r="O294" s="1"/>
      <c r="P294" s="1"/>
      <c r="Q294" s="1"/>
      <c r="R294" s="6" t="s">
        <v>924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1">
        <v>153</v>
      </c>
      <c r="B295" s="272">
        <v>43966</v>
      </c>
      <c r="C295" s="272"/>
      <c r="D295" s="273" t="s">
        <v>77</v>
      </c>
      <c r="E295" s="274" t="s">
        <v>622</v>
      </c>
      <c r="F295" s="244">
        <v>67.5</v>
      </c>
      <c r="G295" s="274"/>
      <c r="H295" s="274">
        <v>86</v>
      </c>
      <c r="I295" s="276">
        <v>86</v>
      </c>
      <c r="J295" s="246" t="s">
        <v>958</v>
      </c>
      <c r="K295" s="247">
        <f t="shared" si="79"/>
        <v>18.5</v>
      </c>
      <c r="L295" s="248">
        <f t="shared" si="80"/>
        <v>0.27407407407407408</v>
      </c>
      <c r="M295" s="243" t="s">
        <v>629</v>
      </c>
      <c r="N295" s="249">
        <v>44008</v>
      </c>
      <c r="O295" s="1"/>
      <c r="P295" s="1"/>
      <c r="Q295" s="1"/>
      <c r="R295" s="6" t="s">
        <v>924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1">
        <v>154</v>
      </c>
      <c r="B296" s="272">
        <v>44035</v>
      </c>
      <c r="C296" s="272"/>
      <c r="D296" s="273" t="s">
        <v>506</v>
      </c>
      <c r="E296" s="274" t="s">
        <v>622</v>
      </c>
      <c r="F296" s="244">
        <v>231</v>
      </c>
      <c r="G296" s="274"/>
      <c r="H296" s="274">
        <v>281</v>
      </c>
      <c r="I296" s="276">
        <v>281</v>
      </c>
      <c r="J296" s="246" t="s">
        <v>817</v>
      </c>
      <c r="K296" s="247">
        <f t="shared" si="79"/>
        <v>50</v>
      </c>
      <c r="L296" s="248">
        <f t="shared" si="80"/>
        <v>0.21645021645021645</v>
      </c>
      <c r="M296" s="243" t="s">
        <v>629</v>
      </c>
      <c r="N296" s="249">
        <v>44358</v>
      </c>
      <c r="O296" s="1"/>
      <c r="P296" s="1"/>
      <c r="Q296" s="1"/>
      <c r="R296" s="6" t="s">
        <v>924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155</v>
      </c>
      <c r="B297" s="272">
        <v>44092</v>
      </c>
      <c r="C297" s="272"/>
      <c r="D297" s="273" t="s">
        <v>146</v>
      </c>
      <c r="E297" s="274" t="s">
        <v>622</v>
      </c>
      <c r="F297" s="274">
        <v>206</v>
      </c>
      <c r="G297" s="274"/>
      <c r="H297" s="274">
        <v>248</v>
      </c>
      <c r="I297" s="276">
        <v>248</v>
      </c>
      <c r="J297" s="246" t="s">
        <v>817</v>
      </c>
      <c r="K297" s="247">
        <f t="shared" si="79"/>
        <v>42</v>
      </c>
      <c r="L297" s="248">
        <f t="shared" si="80"/>
        <v>0.20388349514563106</v>
      </c>
      <c r="M297" s="243" t="s">
        <v>629</v>
      </c>
      <c r="N297" s="249">
        <v>44214</v>
      </c>
      <c r="O297" s="1"/>
      <c r="P297" s="1"/>
      <c r="Q297" s="1"/>
      <c r="R297" s="6" t="s">
        <v>924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1">
        <v>156</v>
      </c>
      <c r="B298" s="272">
        <v>44140</v>
      </c>
      <c r="C298" s="272"/>
      <c r="D298" s="273" t="s">
        <v>146</v>
      </c>
      <c r="E298" s="274" t="s">
        <v>622</v>
      </c>
      <c r="F298" s="274">
        <v>182.5</v>
      </c>
      <c r="G298" s="274"/>
      <c r="H298" s="274">
        <v>248</v>
      </c>
      <c r="I298" s="276">
        <v>248</v>
      </c>
      <c r="J298" s="246" t="s">
        <v>817</v>
      </c>
      <c r="K298" s="247">
        <f t="shared" si="79"/>
        <v>65.5</v>
      </c>
      <c r="L298" s="248">
        <f t="shared" si="80"/>
        <v>0.35890410958904112</v>
      </c>
      <c r="M298" s="243" t="s">
        <v>629</v>
      </c>
      <c r="N298" s="249">
        <v>44214</v>
      </c>
      <c r="O298" s="1"/>
      <c r="P298" s="1"/>
      <c r="Q298" s="1"/>
      <c r="R298" s="6" t="s">
        <v>924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1">
        <v>157</v>
      </c>
      <c r="B299" s="272">
        <v>44140</v>
      </c>
      <c r="C299" s="272"/>
      <c r="D299" s="273" t="s">
        <v>355</v>
      </c>
      <c r="E299" s="274" t="s">
        <v>622</v>
      </c>
      <c r="F299" s="274">
        <v>247.5</v>
      </c>
      <c r="G299" s="274"/>
      <c r="H299" s="274">
        <v>320</v>
      </c>
      <c r="I299" s="276">
        <v>320</v>
      </c>
      <c r="J299" s="246" t="s">
        <v>817</v>
      </c>
      <c r="K299" s="247">
        <f t="shared" si="79"/>
        <v>72.5</v>
      </c>
      <c r="L299" s="248">
        <f t="shared" si="80"/>
        <v>0.29292929292929293</v>
      </c>
      <c r="M299" s="243" t="s">
        <v>629</v>
      </c>
      <c r="N299" s="249">
        <v>44323</v>
      </c>
      <c r="O299" s="1"/>
      <c r="P299" s="1"/>
      <c r="Q299" s="1"/>
      <c r="R299" s="6" t="s">
        <v>924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1">
        <v>158</v>
      </c>
      <c r="B300" s="272">
        <v>44140</v>
      </c>
      <c r="C300" s="272"/>
      <c r="D300" s="273" t="s">
        <v>205</v>
      </c>
      <c r="E300" s="274" t="s">
        <v>622</v>
      </c>
      <c r="F300" s="244">
        <v>925</v>
      </c>
      <c r="G300" s="274"/>
      <c r="H300" s="274">
        <v>1095</v>
      </c>
      <c r="I300" s="276">
        <v>1093</v>
      </c>
      <c r="J300" s="246" t="s">
        <v>959</v>
      </c>
      <c r="K300" s="247">
        <f t="shared" si="79"/>
        <v>170</v>
      </c>
      <c r="L300" s="248">
        <f t="shared" si="80"/>
        <v>0.18378378378378379</v>
      </c>
      <c r="M300" s="243" t="s">
        <v>629</v>
      </c>
      <c r="N300" s="249">
        <v>44201</v>
      </c>
      <c r="O300" s="1"/>
      <c r="P300" s="1"/>
      <c r="Q300" s="1"/>
      <c r="R300" s="6" t="s">
        <v>924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1">
        <v>159</v>
      </c>
      <c r="B301" s="272">
        <v>44140</v>
      </c>
      <c r="C301" s="272"/>
      <c r="D301" s="273" t="s">
        <v>374</v>
      </c>
      <c r="E301" s="274" t="s">
        <v>622</v>
      </c>
      <c r="F301" s="244">
        <v>332.5</v>
      </c>
      <c r="G301" s="274"/>
      <c r="H301" s="274">
        <v>393</v>
      </c>
      <c r="I301" s="276">
        <v>406</v>
      </c>
      <c r="J301" s="246" t="s">
        <v>960</v>
      </c>
      <c r="K301" s="247">
        <f t="shared" si="79"/>
        <v>60.5</v>
      </c>
      <c r="L301" s="248">
        <f t="shared" si="80"/>
        <v>0.18195488721804512</v>
      </c>
      <c r="M301" s="243" t="s">
        <v>629</v>
      </c>
      <c r="N301" s="249">
        <v>44256</v>
      </c>
      <c r="O301" s="1"/>
      <c r="P301" s="1"/>
      <c r="Q301" s="1"/>
      <c r="R301" s="6" t="s">
        <v>924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1">
        <v>160</v>
      </c>
      <c r="B302" s="272">
        <v>44141</v>
      </c>
      <c r="C302" s="272"/>
      <c r="D302" s="273" t="s">
        <v>506</v>
      </c>
      <c r="E302" s="274" t="s">
        <v>622</v>
      </c>
      <c r="F302" s="244">
        <v>231</v>
      </c>
      <c r="G302" s="274"/>
      <c r="H302" s="274">
        <v>281</v>
      </c>
      <c r="I302" s="276">
        <v>281</v>
      </c>
      <c r="J302" s="246" t="s">
        <v>817</v>
      </c>
      <c r="K302" s="247">
        <f t="shared" si="79"/>
        <v>50</v>
      </c>
      <c r="L302" s="248">
        <f t="shared" si="80"/>
        <v>0.21645021645021645</v>
      </c>
      <c r="M302" s="243" t="s">
        <v>629</v>
      </c>
      <c r="N302" s="249">
        <v>44358</v>
      </c>
      <c r="O302" s="1"/>
      <c r="P302" s="1"/>
      <c r="Q302" s="1"/>
      <c r="R302" s="6" t="s">
        <v>924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1">
        <v>161</v>
      </c>
      <c r="B303" s="272">
        <v>44187</v>
      </c>
      <c r="C303" s="272"/>
      <c r="D303" s="273" t="s">
        <v>961</v>
      </c>
      <c r="E303" s="274" t="s">
        <v>622</v>
      </c>
      <c r="F303" s="244">
        <v>190</v>
      </c>
      <c r="G303" s="274"/>
      <c r="H303" s="274">
        <v>239</v>
      </c>
      <c r="I303" s="276">
        <v>239</v>
      </c>
      <c r="J303" s="246" t="s">
        <v>962</v>
      </c>
      <c r="K303" s="247">
        <f t="shared" si="79"/>
        <v>49</v>
      </c>
      <c r="L303" s="248">
        <f t="shared" si="80"/>
        <v>0.25789473684210529</v>
      </c>
      <c r="M303" s="243" t="s">
        <v>629</v>
      </c>
      <c r="N303" s="249">
        <v>44844</v>
      </c>
      <c r="O303" s="1"/>
      <c r="P303" s="1"/>
      <c r="Q303" s="1"/>
      <c r="R303" s="6" t="s">
        <v>924</v>
      </c>
    </row>
    <row r="304" spans="1:26" ht="12.75" customHeight="1">
      <c r="A304" s="271">
        <v>162</v>
      </c>
      <c r="B304" s="272">
        <v>44258</v>
      </c>
      <c r="C304" s="272"/>
      <c r="D304" s="273" t="s">
        <v>957</v>
      </c>
      <c r="E304" s="274" t="s">
        <v>622</v>
      </c>
      <c r="F304" s="244">
        <v>495</v>
      </c>
      <c r="G304" s="274"/>
      <c r="H304" s="274">
        <v>595</v>
      </c>
      <c r="I304" s="276">
        <v>590</v>
      </c>
      <c r="J304" s="246" t="s">
        <v>742</v>
      </c>
      <c r="K304" s="247">
        <f t="shared" si="79"/>
        <v>100</v>
      </c>
      <c r="L304" s="248">
        <f t="shared" si="80"/>
        <v>0.20202020202020202</v>
      </c>
      <c r="M304" s="243" t="s">
        <v>629</v>
      </c>
      <c r="N304" s="249">
        <v>44589</v>
      </c>
      <c r="O304" s="1"/>
      <c r="P304" s="1"/>
      <c r="R304" s="6" t="s">
        <v>924</v>
      </c>
    </row>
    <row r="305" spans="1:26" ht="12.75" customHeight="1">
      <c r="A305" s="271">
        <v>163</v>
      </c>
      <c r="B305" s="272">
        <v>44274</v>
      </c>
      <c r="C305" s="272"/>
      <c r="D305" s="273" t="s">
        <v>374</v>
      </c>
      <c r="E305" s="274" t="s">
        <v>622</v>
      </c>
      <c r="F305" s="244">
        <v>355</v>
      </c>
      <c r="G305" s="274"/>
      <c r="H305" s="274">
        <v>422.5</v>
      </c>
      <c r="I305" s="276">
        <v>420</v>
      </c>
      <c r="J305" s="246" t="s">
        <v>963</v>
      </c>
      <c r="K305" s="247">
        <f t="shared" si="79"/>
        <v>67.5</v>
      </c>
      <c r="L305" s="248">
        <f t="shared" si="80"/>
        <v>0.19014084507042253</v>
      </c>
      <c r="M305" s="243" t="s">
        <v>629</v>
      </c>
      <c r="N305" s="249">
        <v>44361</v>
      </c>
      <c r="O305" s="1"/>
      <c r="R305" s="289" t="s">
        <v>924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1">
        <v>164</v>
      </c>
      <c r="B306" s="272">
        <v>44295</v>
      </c>
      <c r="C306" s="272"/>
      <c r="D306" s="273" t="s">
        <v>332</v>
      </c>
      <c r="E306" s="274" t="s">
        <v>622</v>
      </c>
      <c r="F306" s="244">
        <v>555</v>
      </c>
      <c r="G306" s="274"/>
      <c r="H306" s="274">
        <v>663</v>
      </c>
      <c r="I306" s="276">
        <v>663</v>
      </c>
      <c r="J306" s="246" t="s">
        <v>964</v>
      </c>
      <c r="K306" s="247">
        <f t="shared" si="79"/>
        <v>108</v>
      </c>
      <c r="L306" s="248">
        <f t="shared" si="80"/>
        <v>0.19459459459459461</v>
      </c>
      <c r="M306" s="243" t="s">
        <v>629</v>
      </c>
      <c r="N306" s="249">
        <v>44321</v>
      </c>
      <c r="O306" s="1"/>
      <c r="P306" s="1"/>
      <c r="Q306" s="1"/>
      <c r="R306" s="289" t="s">
        <v>924</v>
      </c>
    </row>
    <row r="307" spans="1:26" ht="12.75" customHeight="1">
      <c r="A307" s="271">
        <v>165</v>
      </c>
      <c r="B307" s="272">
        <v>44308</v>
      </c>
      <c r="C307" s="272"/>
      <c r="D307" s="273" t="s">
        <v>928</v>
      </c>
      <c r="E307" s="274" t="s">
        <v>622</v>
      </c>
      <c r="F307" s="244">
        <v>126.5</v>
      </c>
      <c r="G307" s="274"/>
      <c r="H307" s="274">
        <v>155</v>
      </c>
      <c r="I307" s="276">
        <v>155</v>
      </c>
      <c r="J307" s="246" t="s">
        <v>817</v>
      </c>
      <c r="K307" s="247">
        <f t="shared" si="79"/>
        <v>28.5</v>
      </c>
      <c r="L307" s="248">
        <f t="shared" si="80"/>
        <v>0.22529644268774704</v>
      </c>
      <c r="M307" s="243" t="s">
        <v>629</v>
      </c>
      <c r="N307" s="249">
        <v>44362</v>
      </c>
      <c r="O307" s="1"/>
      <c r="R307" s="289" t="s">
        <v>924</v>
      </c>
    </row>
    <row r="308" spans="1:26" ht="12.75" customHeight="1">
      <c r="A308" s="250">
        <v>166</v>
      </c>
      <c r="B308" s="281">
        <v>44368</v>
      </c>
      <c r="C308" s="281"/>
      <c r="D308" s="252" t="s">
        <v>965</v>
      </c>
      <c r="E308" s="254" t="s">
        <v>622</v>
      </c>
      <c r="F308" s="282">
        <v>287.5</v>
      </c>
      <c r="G308" s="254"/>
      <c r="H308" s="254">
        <v>245</v>
      </c>
      <c r="I308" s="255">
        <v>344</v>
      </c>
      <c r="J308" s="256" t="s">
        <v>966</v>
      </c>
      <c r="K308" s="257">
        <f t="shared" si="79"/>
        <v>-42.5</v>
      </c>
      <c r="L308" s="258">
        <f t="shared" si="80"/>
        <v>-0.14782608695652175</v>
      </c>
      <c r="M308" s="254" t="s">
        <v>653</v>
      </c>
      <c r="N308" s="251">
        <v>44508</v>
      </c>
      <c r="O308" s="1"/>
      <c r="R308" s="289" t="s">
        <v>924</v>
      </c>
    </row>
    <row r="309" spans="1:26" ht="12.75" customHeight="1">
      <c r="A309" s="271">
        <v>167</v>
      </c>
      <c r="B309" s="272">
        <v>44368</v>
      </c>
      <c r="C309" s="272"/>
      <c r="D309" s="273" t="s">
        <v>506</v>
      </c>
      <c r="E309" s="274" t="s">
        <v>622</v>
      </c>
      <c r="F309" s="244">
        <v>241</v>
      </c>
      <c r="G309" s="274"/>
      <c r="H309" s="274">
        <v>298</v>
      </c>
      <c r="I309" s="276">
        <v>320</v>
      </c>
      <c r="J309" s="246" t="s">
        <v>817</v>
      </c>
      <c r="K309" s="247">
        <f t="shared" si="79"/>
        <v>57</v>
      </c>
      <c r="L309" s="248">
        <f t="shared" si="80"/>
        <v>0.23651452282157676</v>
      </c>
      <c r="M309" s="243" t="s">
        <v>629</v>
      </c>
      <c r="N309" s="249">
        <v>44802</v>
      </c>
      <c r="O309" s="45"/>
      <c r="R309" s="289" t="s">
        <v>924</v>
      </c>
    </row>
    <row r="310" spans="1:26" ht="12.75" customHeight="1">
      <c r="A310" s="271">
        <v>168</v>
      </c>
      <c r="B310" s="272">
        <v>44406</v>
      </c>
      <c r="C310" s="272"/>
      <c r="D310" s="273" t="s">
        <v>928</v>
      </c>
      <c r="E310" s="274" t="s">
        <v>622</v>
      </c>
      <c r="F310" s="244">
        <v>162.5</v>
      </c>
      <c r="G310" s="274"/>
      <c r="H310" s="274">
        <v>200</v>
      </c>
      <c r="I310" s="276">
        <v>200</v>
      </c>
      <c r="J310" s="246" t="s">
        <v>817</v>
      </c>
      <c r="K310" s="247">
        <f t="shared" si="79"/>
        <v>37.5</v>
      </c>
      <c r="L310" s="248">
        <f t="shared" si="80"/>
        <v>0.23076923076923078</v>
      </c>
      <c r="M310" s="243" t="s">
        <v>629</v>
      </c>
      <c r="N310" s="249">
        <v>44802</v>
      </c>
      <c r="O310" s="1"/>
      <c r="R310" s="289" t="s">
        <v>924</v>
      </c>
    </row>
    <row r="311" spans="1:26" ht="12.75" customHeight="1">
      <c r="A311" s="271">
        <v>169</v>
      </c>
      <c r="B311" s="272">
        <v>44462</v>
      </c>
      <c r="C311" s="272"/>
      <c r="D311" s="273" t="s">
        <v>459</v>
      </c>
      <c r="E311" s="274" t="s">
        <v>622</v>
      </c>
      <c r="F311" s="244">
        <v>1235</v>
      </c>
      <c r="G311" s="274"/>
      <c r="H311" s="274">
        <v>1505</v>
      </c>
      <c r="I311" s="276">
        <v>1500</v>
      </c>
      <c r="J311" s="246" t="s">
        <v>817</v>
      </c>
      <c r="K311" s="247">
        <f t="shared" si="79"/>
        <v>270</v>
      </c>
      <c r="L311" s="248">
        <f t="shared" si="80"/>
        <v>0.21862348178137653</v>
      </c>
      <c r="M311" s="243" t="s">
        <v>629</v>
      </c>
      <c r="N311" s="249">
        <v>44564</v>
      </c>
      <c r="O311" s="1"/>
      <c r="R311" s="289" t="s">
        <v>924</v>
      </c>
    </row>
    <row r="312" spans="1:26" ht="12.75" customHeight="1">
      <c r="A312" s="290">
        <v>170</v>
      </c>
      <c r="B312" s="291">
        <v>44480</v>
      </c>
      <c r="C312" s="291"/>
      <c r="D312" s="292" t="s">
        <v>967</v>
      </c>
      <c r="E312" s="293" t="s">
        <v>622</v>
      </c>
      <c r="F312" s="66">
        <v>58.75</v>
      </c>
      <c r="G312" s="293"/>
      <c r="H312" s="294"/>
      <c r="I312" s="60"/>
      <c r="J312" s="295" t="s">
        <v>625</v>
      </c>
      <c r="K312" s="290"/>
      <c r="L312" s="291"/>
      <c r="M312" s="291"/>
      <c r="N312" s="292"/>
      <c r="O312" s="45"/>
      <c r="R312" s="289" t="s">
        <v>924</v>
      </c>
    </row>
    <row r="313" spans="1:26" ht="12.75" customHeight="1">
      <c r="A313" s="296">
        <v>171</v>
      </c>
      <c r="B313" s="297">
        <v>44481</v>
      </c>
      <c r="C313" s="297"/>
      <c r="D313" s="298" t="s">
        <v>281</v>
      </c>
      <c r="E313" s="60" t="s">
        <v>622</v>
      </c>
      <c r="F313" s="299" t="s">
        <v>968</v>
      </c>
      <c r="G313" s="60"/>
      <c r="H313" s="60"/>
      <c r="I313" s="60">
        <v>380</v>
      </c>
      <c r="J313" s="300" t="s">
        <v>625</v>
      </c>
      <c r="K313" s="296"/>
      <c r="L313" s="297"/>
      <c r="M313" s="297"/>
      <c r="N313" s="298"/>
      <c r="O313" s="45"/>
      <c r="R313" s="289" t="s">
        <v>924</v>
      </c>
    </row>
    <row r="314" spans="1:26" ht="12.75" customHeight="1">
      <c r="A314" s="271">
        <v>172</v>
      </c>
      <c r="B314" s="272">
        <v>44481</v>
      </c>
      <c r="C314" s="272"/>
      <c r="D314" s="273" t="s">
        <v>969</v>
      </c>
      <c r="E314" s="274" t="s">
        <v>622</v>
      </c>
      <c r="F314" s="244">
        <v>45.5</v>
      </c>
      <c r="G314" s="274"/>
      <c r="H314" s="274">
        <v>56.5</v>
      </c>
      <c r="I314" s="276">
        <v>56</v>
      </c>
      <c r="J314" s="246" t="s">
        <v>970</v>
      </c>
      <c r="K314" s="247">
        <f t="shared" ref="K314:K315" si="81">H314-F314</f>
        <v>11</v>
      </c>
      <c r="L314" s="248">
        <f t="shared" ref="L314:L315" si="82">K314/F314</f>
        <v>0.24175824175824176</v>
      </c>
      <c r="M314" s="243" t="s">
        <v>629</v>
      </c>
      <c r="N314" s="249">
        <v>44881</v>
      </c>
      <c r="O314" s="45"/>
      <c r="R314" s="289"/>
    </row>
    <row r="315" spans="1:26" ht="12.75" customHeight="1">
      <c r="A315" s="271">
        <v>173</v>
      </c>
      <c r="B315" s="272">
        <v>44551</v>
      </c>
      <c r="C315" s="272"/>
      <c r="D315" s="273" t="s">
        <v>133</v>
      </c>
      <c r="E315" s="274" t="s">
        <v>622</v>
      </c>
      <c r="F315" s="244">
        <v>2300</v>
      </c>
      <c r="G315" s="274"/>
      <c r="H315" s="274">
        <f>(2820+2200)/2</f>
        <v>2510</v>
      </c>
      <c r="I315" s="276">
        <v>3000</v>
      </c>
      <c r="J315" s="246" t="s">
        <v>971</v>
      </c>
      <c r="K315" s="247">
        <f t="shared" si="81"/>
        <v>210</v>
      </c>
      <c r="L315" s="248">
        <f t="shared" si="82"/>
        <v>9.1304347826086957E-2</v>
      </c>
      <c r="M315" s="243" t="s">
        <v>629</v>
      </c>
      <c r="N315" s="249">
        <v>44649</v>
      </c>
      <c r="O315" s="1"/>
      <c r="R315" s="289"/>
    </row>
    <row r="316" spans="1:26" ht="12.75" customHeight="1">
      <c r="A316" s="62">
        <v>174</v>
      </c>
      <c r="B316" s="297">
        <v>44606</v>
      </c>
      <c r="C316" s="62"/>
      <c r="D316" s="62" t="s">
        <v>449</v>
      </c>
      <c r="E316" s="60" t="s">
        <v>622</v>
      </c>
      <c r="F316" s="60" t="s">
        <v>972</v>
      </c>
      <c r="G316" s="60"/>
      <c r="H316" s="60"/>
      <c r="I316" s="60">
        <v>764</v>
      </c>
      <c r="J316" s="60" t="s">
        <v>625</v>
      </c>
      <c r="K316" s="60"/>
      <c r="L316" s="60"/>
      <c r="M316" s="60"/>
      <c r="N316" s="62"/>
      <c r="O316" s="45"/>
      <c r="R316" s="289"/>
    </row>
    <row r="317" spans="1:26" ht="12.75" customHeight="1">
      <c r="A317" s="271">
        <v>175</v>
      </c>
      <c r="B317" s="272">
        <v>44613</v>
      </c>
      <c r="C317" s="272"/>
      <c r="D317" s="273" t="s">
        <v>459</v>
      </c>
      <c r="E317" s="274" t="s">
        <v>622</v>
      </c>
      <c r="F317" s="244">
        <v>1255</v>
      </c>
      <c r="G317" s="274"/>
      <c r="H317" s="274">
        <v>1515</v>
      </c>
      <c r="I317" s="276">
        <v>1510</v>
      </c>
      <c r="J317" s="246" t="s">
        <v>817</v>
      </c>
      <c r="K317" s="247">
        <f>H317-F317</f>
        <v>260</v>
      </c>
      <c r="L317" s="248">
        <f>K317/F317</f>
        <v>0.20717131474103587</v>
      </c>
      <c r="M317" s="243" t="s">
        <v>629</v>
      </c>
      <c r="N317" s="249">
        <v>44834</v>
      </c>
      <c r="O317" s="45"/>
      <c r="R317" s="289"/>
    </row>
    <row r="318" spans="1:26" ht="12.75" customHeight="1">
      <c r="A318">
        <v>176</v>
      </c>
      <c r="B318" s="297">
        <v>44670</v>
      </c>
      <c r="C318" s="297"/>
      <c r="D318" s="62" t="s">
        <v>576</v>
      </c>
      <c r="E318" s="301" t="s">
        <v>622</v>
      </c>
      <c r="F318" s="60" t="s">
        <v>973</v>
      </c>
      <c r="G318" s="60"/>
      <c r="H318" s="60"/>
      <c r="I318" s="60">
        <v>553</v>
      </c>
      <c r="J318" s="60" t="s">
        <v>625</v>
      </c>
      <c r="K318" s="60"/>
      <c r="L318" s="60"/>
      <c r="M318" s="60"/>
      <c r="N318" s="60"/>
      <c r="O318" s="45"/>
      <c r="R318" s="289"/>
    </row>
    <row r="319" spans="1:26" ht="12.75" customHeight="1">
      <c r="A319" s="271">
        <v>177</v>
      </c>
      <c r="B319" s="272">
        <v>44746</v>
      </c>
      <c r="C319" s="272"/>
      <c r="D319" s="273" t="s">
        <v>974</v>
      </c>
      <c r="E319" s="274" t="s">
        <v>622</v>
      </c>
      <c r="F319" s="244">
        <v>207.5</v>
      </c>
      <c r="G319" s="274"/>
      <c r="H319" s="274">
        <v>254</v>
      </c>
      <c r="I319" s="276">
        <v>254</v>
      </c>
      <c r="J319" s="246" t="s">
        <v>817</v>
      </c>
      <c r="K319" s="247">
        <f t="shared" ref="K319:K321" si="83">H319-F319</f>
        <v>46.5</v>
      </c>
      <c r="L319" s="248">
        <f t="shared" ref="L319:L321" si="84">K319/F319</f>
        <v>0.22409638554216868</v>
      </c>
      <c r="M319" s="243" t="s">
        <v>629</v>
      </c>
      <c r="N319" s="249">
        <v>44792</v>
      </c>
      <c r="O319" s="1"/>
      <c r="R319" s="289"/>
    </row>
    <row r="320" spans="1:26" ht="12.75" customHeight="1">
      <c r="A320" s="271">
        <v>178</v>
      </c>
      <c r="B320" s="272">
        <v>44775</v>
      </c>
      <c r="C320" s="272"/>
      <c r="D320" s="273" t="s">
        <v>508</v>
      </c>
      <c r="E320" s="274" t="s">
        <v>622</v>
      </c>
      <c r="F320" s="244">
        <v>31.25</v>
      </c>
      <c r="G320" s="274"/>
      <c r="H320" s="274">
        <v>38.75</v>
      </c>
      <c r="I320" s="276">
        <v>38</v>
      </c>
      <c r="J320" s="246" t="s">
        <v>817</v>
      </c>
      <c r="K320" s="247">
        <f t="shared" si="83"/>
        <v>7.5</v>
      </c>
      <c r="L320" s="248">
        <f t="shared" si="84"/>
        <v>0.24</v>
      </c>
      <c r="M320" s="243" t="s">
        <v>629</v>
      </c>
      <c r="N320" s="249">
        <v>44844</v>
      </c>
      <c r="O320" s="45"/>
      <c r="R320" s="66"/>
    </row>
    <row r="321" spans="1:38" ht="12.75" customHeight="1">
      <c r="A321" s="271">
        <v>179</v>
      </c>
      <c r="B321" s="272">
        <v>44841</v>
      </c>
      <c r="C321" s="272"/>
      <c r="D321" s="273" t="s">
        <v>975</v>
      </c>
      <c r="E321" s="274" t="s">
        <v>622</v>
      </c>
      <c r="F321" s="244">
        <v>665</v>
      </c>
      <c r="G321" s="274"/>
      <c r="H321" s="274">
        <v>807.5</v>
      </c>
      <c r="I321" s="276">
        <v>840</v>
      </c>
      <c r="J321" s="246" t="s">
        <v>971</v>
      </c>
      <c r="K321" s="247">
        <f t="shared" si="83"/>
        <v>142.5</v>
      </c>
      <c r="L321" s="248">
        <f t="shared" si="84"/>
        <v>0.21428571428571427</v>
      </c>
      <c r="M321" s="243" t="s">
        <v>629</v>
      </c>
      <c r="N321" s="249">
        <v>45097</v>
      </c>
      <c r="O321" s="45"/>
      <c r="R321" s="66"/>
    </row>
    <row r="322" spans="1:38" ht="12.75" customHeight="1">
      <c r="A322" s="296">
        <v>180</v>
      </c>
      <c r="B322" s="297">
        <v>44844</v>
      </c>
      <c r="C322" s="62"/>
      <c r="D322" s="62" t="s">
        <v>451</v>
      </c>
      <c r="E322" s="301" t="s">
        <v>622</v>
      </c>
      <c r="F322" s="60" t="s">
        <v>976</v>
      </c>
      <c r="G322" s="60"/>
      <c r="H322" s="60"/>
      <c r="I322" s="60">
        <v>291</v>
      </c>
      <c r="J322" s="60" t="s">
        <v>625</v>
      </c>
      <c r="K322" s="60"/>
      <c r="L322" s="60"/>
      <c r="M322" s="60"/>
      <c r="N322" s="60"/>
      <c r="O322" s="45"/>
      <c r="Q322" s="45"/>
      <c r="R322" s="66"/>
    </row>
    <row r="323" spans="1:38" ht="12.75" customHeight="1">
      <c r="A323" s="296">
        <v>181</v>
      </c>
      <c r="B323" s="297">
        <v>44845</v>
      </c>
      <c r="C323" s="62"/>
      <c r="D323" s="62" t="s">
        <v>449</v>
      </c>
      <c r="E323" s="301" t="s">
        <v>622</v>
      </c>
      <c r="F323" s="60" t="s">
        <v>977</v>
      </c>
      <c r="G323" s="60"/>
      <c r="H323" s="60"/>
      <c r="I323" s="60">
        <v>765</v>
      </c>
      <c r="J323" s="60" t="s">
        <v>625</v>
      </c>
      <c r="K323" s="60"/>
      <c r="L323" s="60"/>
      <c r="M323" s="60"/>
      <c r="N323" s="60"/>
      <c r="O323" s="45"/>
      <c r="Q323" s="45"/>
      <c r="R323" s="66"/>
    </row>
    <row r="324" spans="1:38" ht="12.75" customHeight="1">
      <c r="A324" s="302">
        <v>182</v>
      </c>
      <c r="B324" s="297">
        <v>44981</v>
      </c>
      <c r="C324" s="297"/>
      <c r="D324" s="62" t="s">
        <v>467</v>
      </c>
      <c r="E324" s="301" t="s">
        <v>622</v>
      </c>
      <c r="F324" s="301" t="s">
        <v>978</v>
      </c>
      <c r="G324" s="60"/>
      <c r="H324" s="60"/>
      <c r="I324" s="60">
        <v>2080</v>
      </c>
      <c r="J324" s="60" t="s">
        <v>625</v>
      </c>
      <c r="K324" s="60"/>
      <c r="L324" s="60"/>
      <c r="M324" s="60"/>
      <c r="N324" s="60"/>
      <c r="O324" s="45"/>
      <c r="R324" s="66"/>
    </row>
    <row r="325" spans="1:38" ht="12.75" customHeight="1">
      <c r="A325" s="271">
        <v>183</v>
      </c>
      <c r="B325" s="272">
        <v>44986</v>
      </c>
      <c r="C325" s="272"/>
      <c r="D325" s="273" t="s">
        <v>508</v>
      </c>
      <c r="E325" s="274" t="s">
        <v>622</v>
      </c>
      <c r="F325" s="244">
        <v>57.5</v>
      </c>
      <c r="G325" s="274"/>
      <c r="H325" s="274">
        <v>120</v>
      </c>
      <c r="I325" s="276">
        <v>120</v>
      </c>
      <c r="J325" s="246" t="s">
        <v>817</v>
      </c>
      <c r="K325" s="247">
        <f>H325-F325</f>
        <v>62.5</v>
      </c>
      <c r="L325" s="248">
        <f>K325/F325</f>
        <v>1.0869565217391304</v>
      </c>
      <c r="M325" s="243" t="s">
        <v>629</v>
      </c>
      <c r="N325" s="249">
        <v>45415</v>
      </c>
      <c r="O325" s="45"/>
      <c r="R325" s="66"/>
    </row>
    <row r="326" spans="1:38" ht="12.75" customHeight="1">
      <c r="A326" s="302">
        <v>184</v>
      </c>
      <c r="B326" s="297">
        <v>45008</v>
      </c>
      <c r="C326" s="297"/>
      <c r="D326" s="62" t="s">
        <v>526</v>
      </c>
      <c r="E326" s="301" t="s">
        <v>622</v>
      </c>
      <c r="F326" s="301" t="s">
        <v>979</v>
      </c>
      <c r="G326" s="60"/>
      <c r="H326" s="60"/>
      <c r="I326" s="60">
        <v>3523</v>
      </c>
      <c r="J326" s="60" t="s">
        <v>625</v>
      </c>
      <c r="K326" s="60"/>
      <c r="L326" s="60"/>
      <c r="M326" s="60"/>
      <c r="N326" s="60"/>
      <c r="O326" s="45"/>
      <c r="R326" s="66"/>
    </row>
    <row r="327" spans="1:38" ht="12.75" customHeight="1">
      <c r="A327" s="296">
        <v>185</v>
      </c>
      <c r="B327" s="297">
        <v>45027</v>
      </c>
      <c r="C327" s="62"/>
      <c r="D327" s="62" t="s">
        <v>980</v>
      </c>
      <c r="E327" s="301" t="s">
        <v>622</v>
      </c>
      <c r="F327" s="60" t="s">
        <v>981</v>
      </c>
      <c r="G327" s="60"/>
      <c r="H327" s="60"/>
      <c r="I327" s="60">
        <v>810</v>
      </c>
      <c r="J327" s="60" t="s">
        <v>625</v>
      </c>
      <c r="K327" s="60"/>
      <c r="L327" s="60"/>
      <c r="M327" s="60"/>
      <c r="N327" s="60"/>
      <c r="O327" s="45"/>
      <c r="R327" s="66"/>
    </row>
    <row r="328" spans="1:38" ht="12.75" customHeight="1">
      <c r="A328" s="296">
        <v>186</v>
      </c>
      <c r="B328" s="297">
        <v>45050</v>
      </c>
      <c r="C328" s="62"/>
      <c r="D328" s="62" t="s">
        <v>43</v>
      </c>
      <c r="E328" s="301" t="s">
        <v>622</v>
      </c>
      <c r="F328" s="60" t="s">
        <v>982</v>
      </c>
      <c r="G328" s="60"/>
      <c r="H328" s="60"/>
      <c r="I328" s="60">
        <v>5040</v>
      </c>
      <c r="J328" s="60" t="s">
        <v>625</v>
      </c>
      <c r="K328" s="60"/>
      <c r="L328" s="60"/>
      <c r="M328" s="60"/>
      <c r="N328" s="60"/>
      <c r="O328" s="45"/>
      <c r="R328" s="66"/>
    </row>
    <row r="329" spans="1:38" ht="12.75" customHeight="1">
      <c r="A329" s="290">
        <v>187</v>
      </c>
      <c r="B329" s="291">
        <v>45075</v>
      </c>
      <c r="C329" s="303"/>
      <c r="D329" s="303" t="s">
        <v>983</v>
      </c>
      <c r="E329" s="304" t="s">
        <v>622</v>
      </c>
      <c r="F329" s="293" t="s">
        <v>984</v>
      </c>
      <c r="G329" s="293"/>
      <c r="H329" s="293"/>
      <c r="I329" s="293">
        <v>732</v>
      </c>
      <c r="J329" s="293" t="s">
        <v>625</v>
      </c>
      <c r="K329" s="293"/>
      <c r="L329" s="293"/>
      <c r="M329" s="293"/>
      <c r="N329" s="293"/>
      <c r="O329" s="45"/>
      <c r="Q329" s="45"/>
      <c r="R329" s="66"/>
      <c r="T329" s="45"/>
      <c r="V329" s="45"/>
      <c r="W329" s="66"/>
      <c r="Y329" s="45"/>
      <c r="AA329" s="45"/>
      <c r="AB329" s="66"/>
      <c r="AD329" s="45"/>
      <c r="AF329" s="45"/>
      <c r="AG329" s="66"/>
      <c r="AI329" s="45"/>
      <c r="AK329" s="45"/>
      <c r="AL329" s="66"/>
    </row>
    <row r="330" spans="1:38" ht="12.75" customHeight="1">
      <c r="A330" s="296">
        <v>188</v>
      </c>
      <c r="B330" s="297">
        <v>45078</v>
      </c>
      <c r="C330" s="62"/>
      <c r="D330" s="62" t="s">
        <v>564</v>
      </c>
      <c r="E330" s="301" t="s">
        <v>622</v>
      </c>
      <c r="F330" s="60" t="s">
        <v>985</v>
      </c>
      <c r="G330" s="60"/>
      <c r="H330" s="60"/>
      <c r="I330" s="60">
        <v>4300</v>
      </c>
      <c r="J330" s="60" t="s">
        <v>625</v>
      </c>
      <c r="K330" s="60"/>
      <c r="L330" s="60"/>
      <c r="M330" s="60"/>
      <c r="N330" s="60"/>
      <c r="O330" s="45"/>
      <c r="Q330" s="45"/>
      <c r="R330" s="66"/>
      <c r="T330" s="45"/>
      <c r="V330" s="45"/>
      <c r="W330" s="66"/>
      <c r="Y330" s="45"/>
      <c r="AA330" s="45"/>
      <c r="AB330" s="66"/>
      <c r="AD330" s="45"/>
      <c r="AF330" s="45"/>
      <c r="AG330" s="66"/>
      <c r="AI330" s="45"/>
      <c r="AK330" s="45"/>
      <c r="AL330" s="66"/>
    </row>
    <row r="331" spans="1:38" ht="12.75" customHeight="1">
      <c r="A331" s="296"/>
      <c r="B331" s="297"/>
      <c r="C331" s="62"/>
      <c r="D331" s="62"/>
      <c r="E331" s="301"/>
      <c r="F331" s="60"/>
      <c r="G331" s="60"/>
      <c r="H331" s="60"/>
      <c r="I331" s="60"/>
      <c r="J331" s="60"/>
      <c r="K331" s="60"/>
      <c r="L331" s="60"/>
      <c r="M331" s="60"/>
      <c r="N331" s="60"/>
      <c r="O331" s="45"/>
      <c r="R331" s="66"/>
      <c r="T331" s="45"/>
      <c r="W331" s="66"/>
      <c r="Y331" s="45"/>
      <c r="AB331" s="66"/>
      <c r="AD331" s="45"/>
      <c r="AG331" s="66"/>
      <c r="AI331" s="45"/>
      <c r="AL331" s="66"/>
    </row>
    <row r="332" spans="1:38" ht="12.75" customHeight="1">
      <c r="A332" s="62"/>
      <c r="B332" s="62"/>
      <c r="C332" s="62"/>
      <c r="D332" s="62"/>
      <c r="E332" s="62"/>
      <c r="F332" s="60"/>
      <c r="G332" s="60"/>
      <c r="H332" s="60"/>
      <c r="I332" s="60"/>
      <c r="J332" s="31"/>
      <c r="K332" s="60"/>
      <c r="L332" s="60"/>
      <c r="M332" s="60"/>
      <c r="N332" s="62"/>
      <c r="O332" s="45"/>
      <c r="R332" s="66"/>
      <c r="T332" s="45"/>
      <c r="W332" s="66"/>
      <c r="Y332" s="45"/>
      <c r="AB332" s="66"/>
      <c r="AD332" s="45"/>
      <c r="AG332" s="66"/>
      <c r="AI332" s="45"/>
      <c r="AL332" s="66"/>
    </row>
    <row r="333" spans="1:38" ht="12.75" customHeight="1">
      <c r="B333" s="305" t="s">
        <v>986</v>
      </c>
      <c r="F333" s="66"/>
      <c r="G333" s="66"/>
      <c r="H333" s="66"/>
      <c r="I333" s="66"/>
      <c r="J333" s="45"/>
      <c r="K333" s="66"/>
      <c r="L333" s="66"/>
      <c r="M333" s="66"/>
      <c r="O333" s="45"/>
      <c r="R333" s="66"/>
      <c r="T333" s="45"/>
      <c r="W333" s="66"/>
      <c r="Y333" s="45"/>
      <c r="AB333" s="66"/>
      <c r="AD333" s="45"/>
      <c r="AG333" s="66"/>
      <c r="AI333" s="45"/>
      <c r="AL333" s="66"/>
    </row>
    <row r="334" spans="1:38" ht="12.75" customHeight="1">
      <c r="A334" s="306"/>
      <c r="F334" s="66"/>
      <c r="G334" s="66"/>
      <c r="H334" s="66"/>
      <c r="I334" s="66"/>
      <c r="J334" s="45"/>
      <c r="K334" s="66"/>
      <c r="L334" s="66"/>
      <c r="M334" s="66"/>
      <c r="O334" s="45"/>
      <c r="R334" s="66"/>
      <c r="T334" s="45"/>
      <c r="W334" s="66"/>
      <c r="Y334" s="45"/>
      <c r="AB334" s="66"/>
      <c r="AD334" s="45"/>
      <c r="AG334" s="66"/>
      <c r="AI334" s="45"/>
      <c r="AL334" s="66"/>
    </row>
    <row r="335" spans="1:38" ht="12.75" customHeight="1">
      <c r="A335" s="306"/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1:38" ht="12.75" customHeight="1">
      <c r="A336" s="60"/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2.7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  <row r="501" spans="6:18" ht="12.75" customHeight="1">
      <c r="F501" s="66"/>
      <c r="G501" s="66"/>
      <c r="H501" s="66"/>
      <c r="I501" s="66"/>
      <c r="J501" s="45"/>
      <c r="K501" s="66"/>
      <c r="L501" s="66"/>
      <c r="M501" s="66"/>
      <c r="O501" s="45"/>
      <c r="R501" s="66"/>
    </row>
    <row r="502" spans="6:18" ht="12.75" customHeight="1">
      <c r="F502" s="66"/>
      <c r="G502" s="66"/>
      <c r="H502" s="66"/>
      <c r="I502" s="66"/>
      <c r="J502" s="45"/>
      <c r="K502" s="66"/>
      <c r="L502" s="66"/>
      <c r="M502" s="66"/>
      <c r="O502" s="45"/>
      <c r="R502" s="66"/>
    </row>
    <row r="503" spans="6:18" ht="12.75" customHeight="1">
      <c r="F503" s="66"/>
      <c r="G503" s="66"/>
      <c r="H503" s="66"/>
      <c r="I503" s="66"/>
      <c r="J503" s="45"/>
      <c r="K503" s="66"/>
      <c r="L503" s="66"/>
      <c r="M503" s="66"/>
      <c r="O503" s="45"/>
      <c r="R503" s="66"/>
    </row>
    <row r="504" spans="6:18" ht="12.75" customHeight="1">
      <c r="F504" s="66"/>
      <c r="G504" s="66"/>
      <c r="H504" s="66"/>
      <c r="I504" s="66"/>
      <c r="J504" s="45"/>
      <c r="K504" s="66"/>
      <c r="L504" s="66"/>
      <c r="M504" s="66"/>
      <c r="O504" s="45"/>
      <c r="R504" s="66"/>
    </row>
    <row r="505" spans="6:18" ht="12.75" customHeight="1">
      <c r="F505" s="66"/>
      <c r="G505" s="66"/>
      <c r="H505" s="66"/>
      <c r="I505" s="66"/>
      <c r="J505" s="45"/>
      <c r="K505" s="66"/>
      <c r="L505" s="66"/>
      <c r="M505" s="66"/>
      <c r="O505" s="45"/>
      <c r="R505" s="66"/>
    </row>
    <row r="506" spans="6:18" ht="12.75" customHeight="1">
      <c r="F506" s="66"/>
      <c r="G506" s="66"/>
      <c r="H506" s="66"/>
      <c r="I506" s="66"/>
      <c r="J506" s="45"/>
      <c r="K506" s="66"/>
      <c r="L506" s="66"/>
      <c r="M506" s="66"/>
      <c r="O506" s="45"/>
      <c r="R506" s="66"/>
    </row>
    <row r="507" spans="6:18" ht="12.75" customHeight="1">
      <c r="F507" s="66"/>
      <c r="G507" s="66"/>
      <c r="H507" s="66"/>
      <c r="I507" s="66"/>
      <c r="J507" s="45"/>
      <c r="K507" s="66"/>
      <c r="L507" s="66"/>
      <c r="M507" s="66"/>
      <c r="O507" s="45"/>
      <c r="R507" s="66"/>
    </row>
    <row r="508" spans="6:18" ht="12.75" customHeight="1">
      <c r="F508" s="66"/>
      <c r="G508" s="66"/>
      <c r="H508" s="66"/>
      <c r="I508" s="66"/>
      <c r="J508" s="45"/>
      <c r="K508" s="66"/>
      <c r="L508" s="66"/>
      <c r="M508" s="66"/>
      <c r="O508" s="45"/>
      <c r="R508" s="66"/>
    </row>
    <row r="509" spans="6:18" ht="15" customHeight="1">
      <c r="F509" s="66"/>
      <c r="G509" s="66"/>
      <c r="H509" s="66"/>
      <c r="I509" s="66"/>
      <c r="J509" s="45"/>
      <c r="K509" s="66"/>
      <c r="L509" s="66"/>
      <c r="M509" s="66"/>
      <c r="O509" s="45"/>
      <c r="R509" s="66"/>
    </row>
  </sheetData>
  <autoFilter ref="R1:R332"/>
  <mergeCells count="10">
    <mergeCell ref="A117:A118"/>
    <mergeCell ref="B117:B118"/>
    <mergeCell ref="J117:J118"/>
    <mergeCell ref="O94:O95"/>
    <mergeCell ref="P94:P95"/>
    <mergeCell ref="A94:A95"/>
    <mergeCell ref="B94:B95"/>
    <mergeCell ref="J94:J95"/>
    <mergeCell ref="M94:M95"/>
    <mergeCell ref="N94:N9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2023-06-23T02:45:02Z</dcterms:modified>
</cp:coreProperties>
</file>