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F&amp;O)'!$R$1:$R$340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8" i="6" l="1"/>
  <c r="K128" i="6"/>
  <c r="M128" i="6" s="1"/>
  <c r="K111" i="6"/>
  <c r="M111" i="6" s="1"/>
  <c r="L143" i="6"/>
  <c r="K143" i="6"/>
  <c r="K141" i="6"/>
  <c r="K142" i="6"/>
  <c r="M142" i="6" s="1"/>
  <c r="L11" i="6"/>
  <c r="K11" i="6"/>
  <c r="L141" i="6"/>
  <c r="K116" i="6"/>
  <c r="M116" i="6" s="1"/>
  <c r="K113" i="6"/>
  <c r="M113" i="6" s="1"/>
  <c r="K115" i="6"/>
  <c r="M115" i="6" s="1"/>
  <c r="M141" i="6" l="1"/>
  <c r="M11" i="6"/>
  <c r="M143" i="6"/>
  <c r="K114" i="6"/>
  <c r="M114" i="6" s="1"/>
  <c r="K112" i="6"/>
  <c r="M112" i="6" s="1"/>
  <c r="K140" i="6"/>
  <c r="M140" i="6" s="1"/>
  <c r="L39" i="6"/>
  <c r="K39" i="6"/>
  <c r="M39" i="6" s="1"/>
  <c r="K139" i="6" l="1"/>
  <c r="M139" i="6" s="1"/>
  <c r="K109" i="6"/>
  <c r="M109" i="6" s="1"/>
  <c r="P22" i="6"/>
  <c r="K86" i="6" l="1"/>
  <c r="M86" i="6" s="1"/>
  <c r="K138" i="6" l="1"/>
  <c r="M138" i="6" s="1"/>
  <c r="K110" i="6"/>
  <c r="M110" i="6" s="1"/>
  <c r="K137" i="6"/>
  <c r="K107" i="6"/>
  <c r="M107" i="6" s="1"/>
  <c r="L56" i="6"/>
  <c r="K56" i="6"/>
  <c r="L36" i="6"/>
  <c r="K36" i="6"/>
  <c r="M36" i="6" s="1"/>
  <c r="M56" i="6" l="1"/>
  <c r="M137" i="6"/>
  <c r="K136" i="6"/>
  <c r="L136" i="6"/>
  <c r="K108" i="6"/>
  <c r="M108" i="6" s="1"/>
  <c r="K105" i="6"/>
  <c r="M105" i="6" s="1"/>
  <c r="K104" i="6"/>
  <c r="M104" i="6" s="1"/>
  <c r="K106" i="6"/>
  <c r="M106" i="6" s="1"/>
  <c r="K103" i="6"/>
  <c r="M103" i="6" s="1"/>
  <c r="K102" i="6"/>
  <c r="M102" i="6" s="1"/>
  <c r="M100" i="6"/>
  <c r="K101" i="6"/>
  <c r="K100" i="6"/>
  <c r="K92" i="6"/>
  <c r="M92" i="6" s="1"/>
  <c r="L16" i="6"/>
  <c r="K16" i="6"/>
  <c r="M136" i="6" l="1"/>
  <c r="M16" i="6"/>
  <c r="K93" i="6"/>
  <c r="M93" i="6" s="1"/>
  <c r="K99" i="6"/>
  <c r="M99" i="6" s="1"/>
  <c r="K96" i="6"/>
  <c r="M96" i="6" s="1"/>
  <c r="L34" i="6"/>
  <c r="K34" i="6"/>
  <c r="M34" i="6" l="1"/>
  <c r="L37" i="6"/>
  <c r="K37" i="6"/>
  <c r="K98" i="6"/>
  <c r="M98" i="6" s="1"/>
  <c r="L35" i="6"/>
  <c r="K35" i="6"/>
  <c r="K90" i="6"/>
  <c r="M90" i="6" s="1"/>
  <c r="M37" i="6" l="1"/>
  <c r="M35" i="6"/>
  <c r="L12" i="6"/>
  <c r="K12" i="6"/>
  <c r="K97" i="6"/>
  <c r="M97" i="6" s="1"/>
  <c r="P21" i="6"/>
  <c r="P20" i="6"/>
  <c r="K91" i="6"/>
  <c r="M91" i="6" s="1"/>
  <c r="K81" i="6"/>
  <c r="M81" i="6" s="1"/>
  <c r="M12" i="6" l="1"/>
  <c r="L17" i="6"/>
  <c r="K17" i="6"/>
  <c r="L13" i="6"/>
  <c r="K13" i="6"/>
  <c r="L10" i="6"/>
  <c r="K10" i="6"/>
  <c r="K89" i="6"/>
  <c r="M89" i="6" s="1"/>
  <c r="L55" i="6"/>
  <c r="K55" i="6"/>
  <c r="L54" i="6"/>
  <c r="K54" i="6"/>
  <c r="M13" i="6" l="1"/>
  <c r="M54" i="6"/>
  <c r="M17" i="6"/>
  <c r="M10" i="6"/>
  <c r="M55" i="6"/>
  <c r="P126" i="6"/>
  <c r="P19" i="6"/>
  <c r="K88" i="6"/>
  <c r="M88" i="6" s="1"/>
  <c r="K87" i="6"/>
  <c r="M87" i="6" s="1"/>
  <c r="L52" i="6"/>
  <c r="K52" i="6"/>
  <c r="M52" i="6" l="1"/>
  <c r="K83" i="6"/>
  <c r="M83" i="6" s="1"/>
  <c r="K85" i="6"/>
  <c r="M85" i="6" s="1"/>
  <c r="K84" i="6"/>
  <c r="M84" i="6" s="1"/>
  <c r="L51" i="6"/>
  <c r="K51" i="6"/>
  <c r="L53" i="6"/>
  <c r="K53" i="6"/>
  <c r="L33" i="6"/>
  <c r="K33" i="6"/>
  <c r="L18" i="6"/>
  <c r="K18" i="6"/>
  <c r="L31" i="6"/>
  <c r="K31" i="6"/>
  <c r="M31" i="6" l="1"/>
  <c r="M33" i="6"/>
  <c r="M51" i="6"/>
  <c r="M18" i="6"/>
  <c r="M53" i="6"/>
  <c r="K78" i="6"/>
  <c r="M78" i="6" s="1"/>
  <c r="K82" i="6"/>
  <c r="M82" i="6" s="1"/>
  <c r="K80" i="6"/>
  <c r="M80" i="6" s="1"/>
  <c r="K79" i="6"/>
  <c r="M79" i="6" s="1"/>
  <c r="K76" i="6"/>
  <c r="M76" i="6" s="1"/>
  <c r="K77" i="6"/>
  <c r="M77" i="6" s="1"/>
  <c r="K74" i="6"/>
  <c r="M74" i="6" s="1"/>
  <c r="K72" i="6"/>
  <c r="M72" i="6" s="1"/>
  <c r="K75" i="6" l="1"/>
  <c r="M75" i="6" s="1"/>
  <c r="L50" i="6" l="1"/>
  <c r="K73" i="6" l="1"/>
  <c r="M73" i="6" s="1"/>
  <c r="K71" i="6"/>
  <c r="M71" i="6" s="1"/>
  <c r="K70" i="6"/>
  <c r="M70" i="6" s="1"/>
  <c r="K69" i="6"/>
  <c r="M69" i="6" s="1"/>
  <c r="K50" i="6"/>
  <c r="M50" i="6" s="1"/>
  <c r="L32" i="6"/>
  <c r="K32" i="6"/>
  <c r="L14" i="6"/>
  <c r="K14" i="6"/>
  <c r="M32" i="6" l="1"/>
  <c r="M14" i="6"/>
  <c r="K65" i="6"/>
  <c r="M65" i="6" s="1"/>
  <c r="K66" i="6"/>
  <c r="M66" i="6" s="1"/>
  <c r="K68" i="6"/>
  <c r="M68" i="6" s="1"/>
  <c r="K67" i="6"/>
  <c r="M67" i="6" s="1"/>
  <c r="P15" i="6" l="1"/>
  <c r="K335" i="6" l="1"/>
  <c r="L335" i="6" s="1"/>
  <c r="L127" i="6" l="1"/>
  <c r="K127" i="6"/>
  <c r="M127" i="6" l="1"/>
  <c r="K324" i="6" l="1"/>
  <c r="L324" i="6" s="1"/>
  <c r="K330" i="6" l="1"/>
  <c r="L330" i="6" s="1"/>
  <c r="K313" i="6" l="1"/>
  <c r="L313" i="6" s="1"/>
  <c r="K327" i="6" l="1"/>
  <c r="L327" i="6" s="1"/>
  <c r="K319" i="6" l="1"/>
  <c r="L319" i="6" s="1"/>
  <c r="K329" i="6" l="1"/>
  <c r="L329" i="6" s="1"/>
  <c r="H325" i="6" l="1"/>
  <c r="K325" i="6" l="1"/>
  <c r="L325" i="6" s="1"/>
  <c r="K314" i="6"/>
  <c r="L314" i="6" s="1"/>
  <c r="K304" i="6"/>
  <c r="L304" i="6" s="1"/>
  <c r="K320" i="6" l="1"/>
  <c r="L320" i="6" s="1"/>
  <c r="K321" i="6" l="1"/>
  <c r="L321" i="6" s="1"/>
  <c r="K318" i="6" l="1"/>
  <c r="L318" i="6" s="1"/>
  <c r="K297" i="6"/>
  <c r="L297" i="6" s="1"/>
  <c r="K317" i="6"/>
  <c r="L317" i="6" s="1"/>
  <c r="K316" i="6"/>
  <c r="L316" i="6" s="1"/>
  <c r="K315" i="6"/>
  <c r="L315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6" i="6"/>
  <c r="L296" i="6" s="1"/>
  <c r="K295" i="6"/>
  <c r="L295" i="6" s="1"/>
  <c r="K294" i="6"/>
  <c r="L294" i="6" s="1"/>
  <c r="F293" i="6"/>
  <c r="K293" i="6" s="1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F287" i="6"/>
  <c r="K287" i="6" s="1"/>
  <c r="L287" i="6" s="1"/>
  <c r="F286" i="6"/>
  <c r="K286" i="6" s="1"/>
  <c r="L286" i="6" s="1"/>
  <c r="K285" i="6"/>
  <c r="L285" i="6" s="1"/>
  <c r="F284" i="6"/>
  <c r="K284" i="6" s="1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8" i="6"/>
  <c r="L268" i="6" s="1"/>
  <c r="K266" i="6"/>
  <c r="L266" i="6" s="1"/>
  <c r="K265" i="6"/>
  <c r="L265" i="6" s="1"/>
  <c r="F264" i="6"/>
  <c r="K264" i="6" s="1"/>
  <c r="L264" i="6" s="1"/>
  <c r="K263" i="6"/>
  <c r="L263" i="6" s="1"/>
  <c r="K260" i="6"/>
  <c r="L260" i="6" s="1"/>
  <c r="K259" i="6"/>
  <c r="L259" i="6" s="1"/>
  <c r="K258" i="6"/>
  <c r="L258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6" i="6"/>
  <c r="L236" i="6" s="1"/>
  <c r="K234" i="6"/>
  <c r="L234" i="6" s="1"/>
  <c r="K232" i="6"/>
  <c r="L232" i="6" s="1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K224" i="6"/>
  <c r="L224" i="6" s="1"/>
  <c r="K223" i="6"/>
  <c r="L223" i="6" s="1"/>
  <c r="K221" i="6"/>
  <c r="L221" i="6" s="1"/>
  <c r="K220" i="6"/>
  <c r="L220" i="6" s="1"/>
  <c r="K219" i="6"/>
  <c r="L219" i="6" s="1"/>
  <c r="K218" i="6"/>
  <c r="L218" i="6" s="1"/>
  <c r="K217" i="6"/>
  <c r="L217" i="6" s="1"/>
  <c r="F216" i="6"/>
  <c r="K216" i="6" s="1"/>
  <c r="L216" i="6" s="1"/>
  <c r="H215" i="6"/>
  <c r="K215" i="6" s="1"/>
  <c r="L215" i="6" s="1"/>
  <c r="K212" i="6"/>
  <c r="L212" i="6" s="1"/>
  <c r="K211" i="6"/>
  <c r="L211" i="6" s="1"/>
  <c r="K210" i="6"/>
  <c r="L210" i="6" s="1"/>
  <c r="K209" i="6"/>
  <c r="L209" i="6" s="1"/>
  <c r="K208" i="6"/>
  <c r="L208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H181" i="6"/>
  <c r="K181" i="6" s="1"/>
  <c r="L181" i="6" s="1"/>
  <c r="F180" i="6"/>
  <c r="K180" i="6" s="1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<sst xmlns="http://schemas.openxmlformats.org/spreadsheetml/2006/main" count="2993" uniqueCount="1159">
  <si>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</si>
  <si>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</si>
  <si>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</si>
  <si>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</si>
  <si>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</si>
  <si>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</si>
  <si>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</si>
  <si>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</si>
  <si>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</si>
  <si>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</si>
  <si>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</si>
  <si>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</si>
  <si>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</si>
  <si>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</si>
  <si>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</si>
  <si>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</si>
  <si>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</si>
  <si>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</si>
  <si>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</si>
  <si>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</si>
  <si>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</si>
  <si>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</si>
  <si>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</si>
  <si>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</si>
  <si>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</si>
  <si>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</si>
  <si>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</si>
  <si>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</si>
  <si>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</si>
  <si>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</si>
  <si>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</si>
  <si>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</si>
  <si>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</si>
  <si>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</si>
  <si>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</si>
  <si>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</si>
  <si>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</si>
  <si>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</si>
  <si>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</si>
  <si>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</si>
  <si>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</si>
  <si>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</si>
  <si>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</si>
  <si>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</si>
  <si>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</si>
  <si>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</si>
  <si>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</si>
  <si>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</si>
  <si>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</si>
  <si>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</si>
  <si>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</si>
  <si>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</si>
  <si>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</si>
  <si>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</si>
  <si>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</si>
  <si>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</si>
  <si>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</si>
  <si>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</si>
  <si>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</si>
  <si>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</si>
  <si>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</si>
  <si>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</si>
  <si>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</si>
  <si>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</si>
  <si>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</si>
  <si>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</si>
  <si>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</si>
  <si>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</si>
  <si>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</si>
  <si>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</si>
  <si>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</si>
  <si>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</si>
  <si>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</si>
  <si>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</si>
  <si>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</si>
  <si>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</si>
  <si>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</si>
  <si>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</si>
  <si>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</si>
  <si>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</si>
  <si>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</si>
  <si>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</si>
  <si>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</si>
  <si>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</si>
  <si>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</si>
  <si>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</si>
  <si>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</si>
  <si>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</si>
  <si>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</si>
  <si>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</si>
  <si>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</si>
  <si>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</si>
  <si>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</si>
  <si>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</si>
  <si>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</si>
  <si>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</si>
  <si>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</si>
  <si>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</si>
  <si>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</si>
  <si>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</si>
  <si>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</si>
  <si>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</si>
  <si>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</si>
  <si>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</si>
  <si>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</si>
  <si>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</si>
  <si>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</si>
  <si>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</si>
  <si>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</si>
  <si>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</si>
  <si>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</si>
  <si>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</si>
  <si>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</si>
  <si>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</si>
  <si>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</si>
  <si>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</si>
  <si>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</si>
  <si>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</si>
  <si>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</si>
  <si>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</si>
  <si>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</si>
  <si>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</si>
  <si>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</si>
  <si>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</si>
  <si>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</si>
  <si>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</si>
  <si>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</si>
  <si>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</si>
  <si>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</si>
  <si>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</si>
  <si>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</si>
  <si>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</si>
  <si>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</si>
  <si>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</si>
  <si>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</si>
  <si>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</si>
  <si>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</si>
  <si>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</si>
  <si>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</si>
  <si>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</si>
  <si>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</si>
  <si>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</si>
  <si>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</si>
  <si>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</si>
  <si>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</si>
  <si>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</si>
  <si>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</si>
  <si>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</si>
  <si>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</si>
  <si>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</si>
  <si>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</si>
  <si>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</si>
  <si>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</si>
  <si>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</si>
  <si>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</si>
  <si>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</si>
  <si>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</si>
  <si>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</si>
  <si>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</si>
  <si>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</si>
  <si>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</si>
  <si>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</si>
  <si>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</si>
  <si>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</si>
  <si>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</si>
  <si>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</si>
  <si>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</si>
  <si>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</si>
  <si>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</si>
  <si>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</si>
  <si>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</si>
  <si>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</si>
  <si>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</si>
  <si>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</si>
  <si>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</si>
  <si>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</si>
  <si>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</si>
  <si>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</si>
  <si>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</si>
  <si>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</si>
  <si>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</si>
  <si>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</si>
  <si>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</si>
  <si>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</si>
  <si>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</si>
  <si>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</si>
  <si>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</si>
  <si>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</si>
  <si>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</si>
  <si>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</si>
  <si>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</si>
  <si>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</si>
  <si>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</si>
  <si>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</si>
  <si>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</si>
  <si>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</si>
  <si>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</si>
  <si>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</si>
  <si>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</si>
  <si>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</si>
  <si>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</si>
  <si>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</si>
  <si>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</si>
  <si>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</si>
  <si>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</si>
  <si>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</si>
  <si>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</si>
  <si>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</si>
  <si>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</si>
  <si>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</si>
  <si>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</si>
  <si>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</si>
  <si>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</si>
  <si>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</si>
  <si>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</si>
  <si>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</si>
  <si>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</si>
  <si>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</si>
  <si>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</si>
  <si>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</si>
  <si>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</si>
  <si>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</si>
  <si>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</si>
  <si>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</si>
  <si>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</si>
  <si>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</si>
  <si>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</si>
  <si>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</si>
  <si>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</si>
  <si>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</si>
  <si>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</si>
  <si>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</si>
  <si>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</si>
  <si>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</si>
  <si>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</si>
  <si>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</si>
  <si>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</si>
  <si>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</si>
  <si>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</si>
  <si>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</si>
  <si>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</si>
  <si>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</si>
  <si>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</si>
  <si>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</si>
  <si>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</si>
  <si>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</si>
  <si>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</si>
  <si>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</si>
  <si>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</si>
  <si>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</si>
  <si>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</si>
  <si>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</si>
  <si>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</si>
  <si>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</si>
  <si>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</si>
  <si>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</si>
  <si>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</si>
  <si>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</si>
  <si>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</si>
  <si>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</si>
  <si>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</si>
  <si>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</si>
  <si>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</si>
  <si>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</si>
  <si>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</si>
  <si>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</si>
  <si>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</si>
  <si>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</si>
  <si>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</si>
  <si>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</si>
  <si>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</si>
  <si>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</si>
  <si>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</si>
  <si>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</si>
  <si>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</si>
  <si>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</si>
  <si>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</si>
  <si>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</si>
  <si>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</si>
  <si>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</si>
  <si>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</si>
  <si>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</si>
  <si>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</si>
  <si>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</si>
  <si>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</si>
  <si>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</si>
  <si>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</si>
  <si>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</si>
  <si>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</si>
  <si>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</si>
  <si>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</si>
  <si>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</si>
  <si>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</si>
  <si>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</si>
  <si>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</si>
  <si>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</si>
  <si>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</si>
  <si>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</si>
  <si>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</si>
  <si>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</si>
  <si>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</si>
  <si>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</si>
  <si>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</si>
  <si>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</si>
  <si>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</si>
  <si>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</si>
  <si>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</si>
  <si>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</si>
  <si>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</si>
  <si>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</si>
  <si>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</si>
  <si>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</si>
  <si>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</si>
  <si>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</si>
  <si>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</si>
  <si>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</si>
  <si>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</si>
  <si>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</si>
  <si>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</si>
  <si>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</si>
  <si>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</si>
  <si>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</si>
  <si>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</si>
  <si>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</si>
  <si>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</si>
  <si>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</si>
  <si>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</si>
  <si>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</si>
  <si>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</si>
  <si>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</si>
  <si>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</si>
  <si>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</si>
  <si>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</si>
  <si>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</si>
  <si>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</si>
  <si>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</si>
  <si>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</si>
  <si>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</si>
  <si>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</si>
  <si>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</si>
  <si>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</si>
  <si>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</si>
  <si>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</si>
  <si>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</si>
  <si>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</si>
  <si>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</si>
  <si>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</si>
  <si>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</si>
  <si>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</si>
  <si>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</si>
  <si>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</si>
  <si>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</si>
  <si>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</si>
  <si>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</si>
  <si>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</si>
  <si>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</si>
  <si>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</si>
  <si>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</si>
  <si>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</si>
  <si>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</si>
  <si>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</si>
  <si>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</si>
  <si>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</si>
  <si>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</si>
  <si>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</si>
  <si>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</si>
  <si>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</si>
  <si>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</si>
  <si>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</si>
  <si>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</si>
  <si>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</si>
  <si>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</si>
  <si>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</si>
  <si>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</si>
  <si>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</si>
  <si>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</si>
  <si>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</si>
  <si>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</si>
  <si>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</si>
  <si>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</si>
  <si>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</si>
  <si>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</si>
  <si>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</si>
  <si>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</si>
  <si>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</si>
  <si>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</si>
  <si>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</si>
  <si>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</si>
  <si>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</si>
  <si>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</si>
  <si>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</si>
  <si>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</si>
  <si>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</si>
  <si>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</si>
  <si>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</si>
  <si>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</si>
  <si>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</si>
  <si>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</si>
  <si>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</si>
  <si>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</si>
  <si>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</si>
  <si>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</si>
  <si>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</si>
  <si>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</si>
  <si>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</si>
  <si>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</si>
  <si>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</si>
  <si>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</si>
  <si>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</si>
  <si>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</si>
  <si>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</si>
  <si>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</si>
  <si>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</si>
  <si>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</si>
  <si>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</si>
  <si>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</si>
  <si>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</si>
  <si>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</si>
  <si>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</si>
  <si>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</si>
  <si>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</si>
  <si>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</si>
  <si>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</si>
  <si>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</si>
  <si>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</si>
  <si>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</si>
  <si>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</si>
  <si>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</si>
  <si>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</si>
  <si>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</si>
  <si>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</si>
  <si>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</si>
  <si>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</si>
  <si>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</si>
  <si>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</si>
  <si>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</si>
  <si>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</si>
  <si>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</si>
  <si>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</si>
  <si>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</si>
  <si>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</si>
  <si>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</si>
  <si>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</si>
  <si>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</si>
  <si>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</si>
  <si>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</si>
  <si>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</si>
  <si>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</si>
  <si>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</si>
  <si>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</si>
  <si>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</si>
  <si>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</si>
  <si>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</si>
  <si>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</si>
  <si>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</si>
  <si>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</si>
  <si>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</si>
  <si>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</si>
  <si>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</si>
  <si>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</si>
  <si>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</si>
  <si>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</si>
  <si>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</si>
  <si>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</si>
  <si>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</si>
  <si>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</si>
  <si>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</si>
  <si>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</si>
  <si>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</si>
  <si>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</si>
  <si>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</si>
  <si>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</si>
  <si>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</si>
  <si>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</si>
  <si>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</si>
  <si>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</si>
  <si>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</si>
  <si>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</si>
  <si>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</si>
  <si>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</si>
  <si>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</si>
  <si>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</si>
  <si>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</si>
  <si>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</si>
  <si>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</si>
  <si>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</si>
  <si>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</si>
  <si>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</si>
  <si>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</si>
  <si>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</si>
  <si>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</si>
  <si>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</si>
  <si>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</si>
  <si>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</si>
  <si>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</si>
  <si>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</si>
  <si>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</si>
  <si>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</si>
  <si>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</si>
  <si>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</si>
  <si>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</si>
  <si>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</si>
  <si>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</si>
  <si>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</si>
  <si>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</si>
  <si>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</si>
  <si>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</si>
  <si>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</si>
  <si>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</si>
  <si>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</si>
  <si>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</si>
  <si>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</si>
  <si>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</si>
  <si>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</si>
  <si>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</si>
  <si>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</si>
  <si>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</si>
  <si>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</si>
  <si>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</si>
  <si>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</si>
  <si>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</si>
  <si>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</si>
  <si>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</si>
  <si>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</si>
  <si>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</si>
  <si>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</si>
  <si>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</si>
  <si>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</si>
  <si>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</si>
  <si>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</si>
  <si>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</si>
  <si>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</si>
  <si>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</si>
  <si>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</si>
  <si>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</si>
  <si>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</si>
  <si>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</si>
  <si>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</si>
  <si>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</si>
  <si>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</si>
  <si>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</si>
  <si>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</si>
  <si>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</si>
  <si>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</si>
  <si>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</si>
  <si>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</si>
  <si>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</si>
  <si>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</si>
  <si>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</si>
  <si>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</si>
  <si>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</si>
  <si>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</si>
  <si>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</si>
  <si>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</si>
  <si>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</si>
  <si>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</si>
  <si>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</si>
  <si>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</si>
  <si>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</si>
  <si>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</si>
  <si>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</si>
  <si>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</si>
  <si>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</si>
  <si>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</si>
  <si>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</si>
  <si>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</si>
  <si>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</si>
  <si>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</si>
  <si>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</si>
  <si>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</si>
  <si>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</si>
  <si>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</si>
  <si>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</si>
  <si>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</si>
  <si>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</si>
  <si>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</si>
  <si>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</si>
  <si>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</si>
  <si>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</si>
  <si>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</si>
  <si>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</si>
  <si>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</si>
  <si>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</si>
  <si>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</si>
  <si>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</si>
  <si>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</si>
  <si>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</si>
  <si>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</si>
  <si>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</si>
  <si>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</si>
  <si>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</si>
  <si>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</si>
  <si>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</si>
  <si>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</si>
  <si>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</si>
  <si>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</si>
  <si>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</si>
  <si>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</si>
  <si>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</si>
  <si>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</si>
  <si>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</si>
  <si>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</si>
  <si>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</si>
  <si>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</si>
  <si>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</si>
  <si>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</si>
  <si>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</si>
  <si>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</si>
  <si>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</si>
  <si>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</si>
  <si>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</si>
  <si>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</si>
  <si>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</si>
  <si>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</si>
  <si>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</si>
  <si>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</si>
  <si>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</si>
  <si>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</si>
  <si>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</si>
  <si>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</si>
  <si>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</si>
  <si>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</si>
  <si>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</si>
  <si>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</si>
  <si>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</si>
  <si>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</si>
  <si>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</si>
  <si>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</si>
  <si>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</si>
  <si>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</si>
  <si>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</si>
  <si>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</si>
  <si>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</si>
  <si>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</si>
  <si>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</si>
  <si>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</si>
  <si>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</si>
  <si>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</si>
  <si>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</si>
  <si>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</si>
  <si>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</si>
  <si>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</si>
  <si>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</si>
  <si>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</si>
  <si>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</si>
  <si>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</si>
  <si>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</si>
  <si>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</si>
  <si>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</si>
  <si>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</si>
  <si>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</si>
  <si>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</si>
  <si>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</si>
  <si>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</si>
  <si>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</si>
  <si>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</si>
  <si>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</si>
  <si>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</si>
  <si>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</si>
  <si>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</si>
  <si>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</si>
  <si>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</si>
  <si>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</si>
  <si>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</si>
  <si>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</si>
  <si>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</si>
  <si>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</si>
  <si>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</si>
  <si>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</si>
  <si>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</si>
  <si>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</si>
  <si>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</si>
  <si>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</si>
  <si>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</si>
  <si>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</si>
  <si>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</si>
  <si>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</si>
  <si>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</si>
  <si>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</si>
  <si>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</si>
  <si>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</si>
  <si>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</si>
  <si>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</si>
  <si>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</si>
  <si>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</si>
  <si>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</si>
  <si>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</si>
  <si>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</si>
  <si>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</si>
  <si>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</si>
  <si>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</si>
  <si>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</si>
  <si>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</si>
  <si>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</si>
  <si>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</si>
  <si>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</si>
  <si>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</si>
  <si>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</si>
  <si>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</si>
  <si>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</si>
  <si>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</si>
  <si>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</si>
  <si>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</si>
  <si>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</si>
  <si>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</si>
  <si>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</si>
  <si>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</si>
  <si>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</si>
  <si>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</si>
  <si>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</si>
  <si>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</si>
  <si>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</si>
  <si>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</si>
  <si>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</si>
  <si>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</si>
  <si>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</si>
  <si>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</si>
  <si>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</si>
  <si>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</si>
  <si>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</si>
  <si>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</si>
  <si>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</si>
  <si>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</si>
  <si>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</si>
  <si>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</si>
  <si>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</si>
  <si>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</si>
  <si>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</si>
  <si>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</si>
  <si>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</si>
  <si>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</si>
  <si>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</si>
  <si>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</si>
  <si>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</si>
  <si>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</si>
  <si>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</si>
  <si>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</si>
  <si>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</si>
  <si>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</si>
  <si>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</si>
  <si>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</si>
  <si>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</si>
  <si>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</si>
  <si>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</si>
  <si>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</si>
  <si>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</si>
  <si>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</si>
  <si>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</si>
  <si>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</si>
  <si>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</si>
  <si>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</si>
  <si>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</si>
  <si>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</si>
  <si>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</si>
  <si>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</si>
  <si>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</si>
  <si>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</si>
  <si>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</si>
  <si>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</si>
  <si>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</si>
  <si>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</si>
  <si>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</si>
  <si>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</si>
  <si>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</si>
  <si>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</si>
  <si>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</si>
  <si>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</si>
  <si>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</si>
  <si>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</si>
  <si>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</si>
  <si>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</si>
  <si>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</si>
  <si>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</si>
  <si>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</si>
  <si>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</si>
  <si>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</si>
  <si>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</si>
  <si>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</si>
  <si>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</si>
  <si>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</si>
  <si>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</si>
  <si>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</si>
  <si>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</si>
  <si>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</si>
  <si>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</si>
  <si>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</si>
  <si>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</si>
  <si>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</si>
  <si>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</si>
  <si>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</si>
  <si>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</si>
  <si>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</si>
  <si>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</si>
  <si>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</si>
  <si>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</si>
  <si>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</si>
  <si>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</si>
  <si>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</si>
  <si>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</si>
  <si>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</si>
  <si>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</si>
  <si>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</si>
  <si>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</si>
  <si>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</si>
  <si>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</si>
  <si>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</si>
  <si>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</si>
  <si>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</si>
  <si>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</si>
  <si>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</si>
  <si>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</si>
  <si>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</si>
  <si>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</si>
  <si>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</si>
  <si>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</si>
  <si>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</si>
  <si>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</si>
  <si>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</si>
  <si>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</si>
  <si>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</si>
  <si>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</si>
  <si>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</si>
  <si>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</si>
  <si>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</si>
  <si>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</si>
  <si>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</si>
  <si>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</si>
  <si>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</si>
  <si>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</si>
  <si>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</si>
  <si>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</si>
  <si>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</si>
  <si>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</si>
  <si>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</si>
  <si>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</si>
  <si>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</si>
  <si>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</si>
  <si>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</si>
  <si>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</si>
  <si>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</si>
  <si>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</si>
  <si>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</si>
  <si>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</si>
  <si>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</si>
  <si>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</si>
  <si>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</si>
  <si>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</si>
  <si>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</si>
  <si>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</si>
  <si>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</si>
  <si>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</si>
  <si>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</si>
  <si>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</si>
  <si>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</si>
  <si>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</si>
  <si>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</si>
  <si>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</si>
  <si>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</si>
  <si>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</si>
  <si>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</si>
  <si>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</si>
  <si>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</si>
  <si>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</si>
  <si>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</si>
  <si>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</si>
  <si>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</si>
  <si>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</si>
  <si>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</si>
  <si>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</si>
  <si>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</si>
  <si>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</si>
  <si>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</si>
  <si>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</si>
  <si>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</si>
  <si>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</si>
  <si>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</si>
  <si>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</si>
  <si>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</si>
  <si>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</si>
  <si>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</si>
  <si>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</si>
  <si>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</si>
  <si>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</si>
  <si>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</si>
  <si>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</si>
  <si>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</si>
  <si>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</si>
  <si>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</si>
  <si>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</si>
  <si>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1900-2000</t>
  </si>
  <si>
    <t>390-400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</si>
  <si>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</si>
  <si>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</si>
  <si>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</si>
  <si>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</si>
  <si>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</si>
  <si>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</si>
  <si>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</si>
  <si>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</si>
  <si>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</si>
  <si>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</si>
  <si>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</si>
  <si>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</si>
  <si>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</si>
  <si>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</si>
  <si>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</si>
  <si>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</si>
  <si>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</si>
  <si>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</si>
  <si>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</si>
  <si>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</si>
  <si>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</si>
  <si>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</si>
  <si>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</si>
  <si>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</si>
  <si>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</si>
  <si>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</si>
  <si>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</si>
  <si>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</si>
  <si>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</si>
  <si>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</si>
  <si>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</si>
  <si>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</si>
  <si>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</si>
  <si>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</si>
  <si>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</si>
  <si>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</si>
  <si>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</si>
  <si>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</si>
  <si>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</si>
  <si>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</si>
  <si>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</si>
  <si>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</si>
  <si>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</si>
  <si>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</si>
  <si>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</si>
  <si>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</si>
  <si>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</si>
  <si>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</si>
  <si>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</si>
  <si>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</si>
  <si>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</si>
  <si>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</si>
  <si>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</si>
  <si>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</si>
  <si>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Profit of Rs.395/-</t>
  </si>
  <si>
    <t>Loss of Rs.10/-</t>
  </si>
  <si>
    <t>NIFTY 18250 PE 11-MAY</t>
  </si>
  <si>
    <t>400-410</t>
  </si>
  <si>
    <t>ICICIBANK 930 PE MAY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</si>
  <si>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</si>
  <si>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</si>
  <si>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</si>
  <si>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</si>
  <si>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</si>
  <si>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</si>
  <si>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</si>
  <si>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</si>
  <si>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</si>
  <si>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</si>
  <si>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</si>
  <si>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</si>
  <si>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</si>
  <si>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</si>
  <si>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60-80</t>
  </si>
  <si>
    <t>3400-3450</t>
  </si>
  <si>
    <t>MULTIPLIER SHARE &amp; STOCK ADVISORS PRIVATE LIMITED</t>
  </si>
  <si>
    <t>Profit of Rs.24/-</t>
  </si>
  <si>
    <t>MARUTI 9300 CE MAY</t>
  </si>
  <si>
    <t>175-200</t>
  </si>
  <si>
    <t>BANKNIFTY 43100 PE 25-MAY</t>
  </si>
  <si>
    <t>BANKNIFTY 43000 PE 18-MAY</t>
  </si>
  <si>
    <t>260-270</t>
  </si>
  <si>
    <t>120-130</t>
  </si>
  <si>
    <t>10.0-5</t>
  </si>
  <si>
    <t>BANKNIFTY 44000 CE 18-MAY</t>
  </si>
  <si>
    <t>126-130.5</t>
  </si>
  <si>
    <t>140-150</t>
  </si>
  <si>
    <t>562-574</t>
  </si>
  <si>
    <t>600-630</t>
  </si>
  <si>
    <t>Profit of Rs.7.5/-</t>
  </si>
  <si>
    <t>7400-7500</t>
  </si>
  <si>
    <t>Loss of Rs.65/-</t>
  </si>
  <si>
    <t>Profit of Rs.10/-</t>
  </si>
  <si>
    <t>PVRINOX</t>
  </si>
  <si>
    <t>GRAVITON RESEARCH CAPITAL LLP</t>
  </si>
  <si>
    <t>Profit of Rs.75/-</t>
  </si>
  <si>
    <t>LT 2260 CE MAY</t>
  </si>
  <si>
    <t>45-60</t>
  </si>
  <si>
    <t>FINNIFTY 19500 PE 16-MAY</t>
  </si>
  <si>
    <t>80-100</t>
  </si>
  <si>
    <t>NIFTY 18350 PE 25-MAY</t>
  </si>
  <si>
    <t>NIFTY 18200 PE 25-MAY</t>
  </si>
  <si>
    <t>Loss of Rs.25/-</t>
  </si>
  <si>
    <t>Profit of Rs.13/-</t>
  </si>
  <si>
    <t>No profit no loss/-</t>
  </si>
  <si>
    <t>Loss of Rs.49/-</t>
  </si>
  <si>
    <t>SRF 2560 CE MAY</t>
  </si>
  <si>
    <t>50-70</t>
  </si>
  <si>
    <t>AMBUJACEM MAY FUT</t>
  </si>
  <si>
    <t>415-420</t>
  </si>
  <si>
    <t>Profit of Rs.102.5/-</t>
  </si>
  <si>
    <t>Loss of Rs.22/-</t>
  </si>
  <si>
    <t>Profit of Rs.32/-</t>
  </si>
  <si>
    <t xml:space="preserve">PVR 1440 PE MAY </t>
  </si>
  <si>
    <t>50-60</t>
  </si>
  <si>
    <t>Profit of Rs.5/-</t>
  </si>
  <si>
    <t>SBIN 600 CE MAY</t>
  </si>
  <si>
    <t>10.0-12</t>
  </si>
  <si>
    <t>15-19</t>
  </si>
  <si>
    <t>NIFTY 18150 CE 18 MAY</t>
  </si>
  <si>
    <t>46-50</t>
  </si>
  <si>
    <t>Profit of Rs.1.40/-</t>
  </si>
  <si>
    <t>Profit of Rs.2.25/-</t>
  </si>
  <si>
    <t>LT 2240 CE MAY</t>
  </si>
  <si>
    <t>40-50</t>
  </si>
  <si>
    <t>NIFTY 18200 CE 18-MAY</t>
  </si>
  <si>
    <t>40-60</t>
  </si>
  <si>
    <t>Master Trade High Risk (Advisory Calls)</t>
  </si>
  <si>
    <t>43860-43750</t>
  </si>
  <si>
    <t>Profit of Rs.180/-</t>
  </si>
  <si>
    <t>Loss of Rs.6.5/-</t>
  </si>
  <si>
    <t>Loss of Rs.16.5/-</t>
  </si>
  <si>
    <t>TCS 3220 CE MAY</t>
  </si>
  <si>
    <t>NIFTY 18200 PE MAY</t>
  </si>
  <si>
    <t>113-138</t>
  </si>
  <si>
    <t>Profit of Rs.3.75/-</t>
  </si>
  <si>
    <t>Loss of Rs.1.5/-</t>
  </si>
  <si>
    <t>10.0-14</t>
  </si>
  <si>
    <t>239-240</t>
  </si>
  <si>
    <t>1610-1614</t>
  </si>
  <si>
    <t>1660-1680</t>
  </si>
  <si>
    <t>TECHM 1060 CE MAY</t>
  </si>
  <si>
    <t>Loss of Rs.7/-</t>
  </si>
  <si>
    <t>665-691</t>
  </si>
  <si>
    <t>740-780</t>
  </si>
  <si>
    <t>Profit of Rs.3.5/-</t>
  </si>
  <si>
    <t>NIFTY 18300 PE MAY</t>
  </si>
  <si>
    <t>Loss of Rs.15/-</t>
  </si>
  <si>
    <t>1900-1920</t>
  </si>
  <si>
    <t>SVPHOUSING</t>
  </si>
  <si>
    <t>Profit of Rs.50/-</t>
  </si>
  <si>
    <t>1807-1815</t>
  </si>
  <si>
    <t>BAJFINANCE 6900 CE MAY</t>
  </si>
  <si>
    <t>50-100</t>
  </si>
  <si>
    <t>Loss of Rs.0.5/-</t>
  </si>
  <si>
    <t>7.0-10</t>
  </si>
  <si>
    <t>FINNIFTY 19450 CE 23-MAY</t>
  </si>
  <si>
    <t>Loss of Rs.26/-</t>
  </si>
  <si>
    <t>NIFTY 18350 PE MAY</t>
  </si>
  <si>
    <t>NIFTY 18450 CE MAY</t>
  </si>
  <si>
    <t>5-1.0</t>
  </si>
  <si>
    <t>LT 2200 CE MAY</t>
  </si>
  <si>
    <t>30-40</t>
  </si>
  <si>
    <t>ARCFIN</t>
  </si>
  <si>
    <t>SANJAY SINGAL</t>
  </si>
  <si>
    <t>DDIL</t>
  </si>
  <si>
    <t>TRANSPACT</t>
  </si>
  <si>
    <t>ALPESHBHAI RASIKLAL SHAH</t>
  </si>
  <si>
    <t>AUROIMPEX</t>
  </si>
  <si>
    <t>Auro Impex  &amp; Chemicals L</t>
  </si>
  <si>
    <t>RPOWER</t>
  </si>
  <si>
    <t>Reliance Power Limited</t>
  </si>
  <si>
    <t>CITADEL SECURITIES INDIA MARKETS PRIVATE LIMITED</t>
  </si>
  <si>
    <t>SELVAMURTHY  AKILANDESWARI</t>
  </si>
  <si>
    <t>SALZERELEC</t>
  </si>
  <si>
    <t>Salzer Electronics Ltd.</t>
  </si>
  <si>
    <t>Profit of Rs.36/-</t>
  </si>
  <si>
    <t>Profit of Rs.17.5/-</t>
  </si>
  <si>
    <t>BRITANNIA 4600 CE MAY</t>
  </si>
  <si>
    <t>18377-18398</t>
  </si>
  <si>
    <t>18240-18210</t>
  </si>
  <si>
    <t>Loss of Rs.2/-</t>
  </si>
  <si>
    <t>Part profit of Rs.5.75/-</t>
  </si>
  <si>
    <t>ARFIN</t>
  </si>
  <si>
    <t>SHAISHAV RAKESHBHAI SHAH</t>
  </si>
  <si>
    <t>ASCENSIVE</t>
  </si>
  <si>
    <t>BASANTIDEVI PRAKASHCHANDRA SHARMA</t>
  </si>
  <si>
    <t>SOMANI VENTURES AND INNOVATIONS LIMITED</t>
  </si>
  <si>
    <t>CSURGSU</t>
  </si>
  <si>
    <t>SHREE BHUVANAKARAM TRADINVEST PVT LTD</t>
  </si>
  <si>
    <t>VIPUL NAVINCHANDRA SHAH</t>
  </si>
  <si>
    <t>GOUTAM CHORARIA</t>
  </si>
  <si>
    <t>ETT</t>
  </si>
  <si>
    <t>BHUMIKABEN PATEL</t>
  </si>
  <si>
    <t>GOYALASS</t>
  </si>
  <si>
    <t>MISTERKAPOORKESHRI</t>
  </si>
  <si>
    <t>HAZOOR</t>
  </si>
  <si>
    <t>KEYUR BALKRISHNA THAKKAR</t>
  </si>
  <si>
    <t>HEERAISP</t>
  </si>
  <si>
    <t>DHARMESHKUMAR RAMESHCHANDRA MISTRY</t>
  </si>
  <si>
    <t>NEGEN CAPITAL SERVICES PRIVATE LIMITED</t>
  </si>
  <si>
    <t>RANJANA AGARWAL</t>
  </si>
  <si>
    <t>INDONG</t>
  </si>
  <si>
    <t>MITHUN SECURITIES PRIVATE LIMITED</t>
  </si>
  <si>
    <t>MAYUKH</t>
  </si>
  <si>
    <t>SABAR SHAPUR IRANI</t>
  </si>
  <si>
    <t>MEP</t>
  </si>
  <si>
    <t>RASHI ENTERPRISES</t>
  </si>
  <si>
    <t>ADITYA P KEDIA</t>
  </si>
  <si>
    <t>QRIL</t>
  </si>
  <si>
    <t>ADITYA JOSHI</t>
  </si>
  <si>
    <t>SAFARIND</t>
  </si>
  <si>
    <t>ELEVATION CAPITAL VI FII HOLDINGS LIMITED</t>
  </si>
  <si>
    <t>SELLWIN</t>
  </si>
  <si>
    <t>AKSHAY SAHEBRAO JADHAV</t>
  </si>
  <si>
    <t>SHAQUAK</t>
  </si>
  <si>
    <t>AARTI SINGAL</t>
  </si>
  <si>
    <t>SSPNFIN</t>
  </si>
  <si>
    <t>MANJU DEVI</t>
  </si>
  <si>
    <t>BP EQUITIES PVT. LTD.</t>
  </si>
  <si>
    <t>SIGI JOSE</t>
  </si>
  <si>
    <t>SETU SECURITIES PVT. LTD.</t>
  </si>
  <si>
    <t>CHITRESH KUMAR LUNAWAT</t>
  </si>
  <si>
    <t>SUMITRA KAPOOR</t>
  </si>
  <si>
    <t>TRANWAY</t>
  </si>
  <si>
    <t>ASHOK KUMAR MADRECHA</t>
  </si>
  <si>
    <t>VEERKRUPA</t>
  </si>
  <si>
    <t>ANKIT MAHENDRABHAI PARLESHA</t>
  </si>
  <si>
    <t>ANSHUL AGARWAL</t>
  </si>
  <si>
    <t>BEWLTD</t>
  </si>
  <si>
    <t>BEW Engineering Limited</t>
  </si>
  <si>
    <t>SURYAVANSHI COMMOTRADE PVT LTD</t>
  </si>
  <si>
    <t>GISOLUTION</t>
  </si>
  <si>
    <t>GI Engineering Solutions</t>
  </si>
  <si>
    <t>ABHISHEK STERLING HOLDING PROPRIETOR ABHISHEK JINDAL</t>
  </si>
  <si>
    <t>GODHA</t>
  </si>
  <si>
    <t>Godha Cabcon Insulat Ltd</t>
  </si>
  <si>
    <t>VIBRANT SECURITIES PVT. LTD</t>
  </si>
  <si>
    <t>Indiabulls Real Estate Li</t>
  </si>
  <si>
    <t>S I INVESTMENTS ## BROKING PVT.LTD</t>
  </si>
  <si>
    <t>KBCGLOBAL</t>
  </si>
  <si>
    <t>KBC Global Limited</t>
  </si>
  <si>
    <t>SAVITA  AGGARWAL</t>
  </si>
  <si>
    <t>NIRMAN</t>
  </si>
  <si>
    <t>Nirman Agri Gentics Ltd</t>
  </si>
  <si>
    <t>OCCL</t>
  </si>
  <si>
    <t>Oriental Carbn &amp; Chem Ltd</t>
  </si>
  <si>
    <t>SEETHA KUMARI</t>
  </si>
  <si>
    <t>QE SECURITIES</t>
  </si>
  <si>
    <t>VIKAS VIJAYKUMAR KHEMANI</t>
  </si>
  <si>
    <t>SECURCRED</t>
  </si>
  <si>
    <t>SecUR Credentials Limited</t>
  </si>
  <si>
    <t>NIVL ADVISORS PRIVATE LIMITED</t>
  </si>
  <si>
    <t>JAINAM BROKING LIMITED</t>
  </si>
  <si>
    <t>Sudarshan Chemical Inds L</t>
  </si>
  <si>
    <t>VIRTUOUS CAPITAL LIMITED</t>
  </si>
  <si>
    <t>INDOTECH</t>
  </si>
  <si>
    <t>Indo Tech Transformers Li</t>
  </si>
  <si>
    <t>Mahindra CIE Automative L</t>
  </si>
  <si>
    <t>MAHINDRA &amp; MAHINDRA LIMITED</t>
  </si>
  <si>
    <t>ESVEE CAPITAL</t>
  </si>
  <si>
    <t>PALAK INTERMEDIATES PRIVATE LIMITED</t>
  </si>
  <si>
    <t>SIKKO</t>
  </si>
  <si>
    <t>Sikko Industries Limited</t>
  </si>
  <si>
    <t>MIT GOPALBHAI SHAH</t>
  </si>
  <si>
    <t>SKMEGGPROD</t>
  </si>
  <si>
    <t>SKM Egg Products Export</t>
  </si>
  <si>
    <t>COUNTER CYCLICAL INVESTMENTS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</si>
</sst>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24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1" fillId="11" borderId="0" xfId="0" applyFont="1" applyFill="1"/>
    <xf numFmtId="0" fontId="1" fillId="11" borderId="0" xfId="0" applyFont="1" applyFill="1" applyAlignment="1">
      <alignment horizontal="center"/>
    </xf>
    <xf numFmtId="0" fontId="31" fillId="11" borderId="0" xfId="0" applyFont="1" applyFill="1" applyAlignment="1">
      <alignment horizontal="center" vertical="center"/>
    </xf>
    <xf numFmtId="165" fontId="31" fillId="11" borderId="0" xfId="0" applyNumberFormat="1" applyFont="1" applyFill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19" borderId="20" xfId="0" applyNumberFormat="1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7" fillId="27" borderId="20" xfId="0" applyFont="1" applyFill="1" applyBorder="1"/>
    <xf numFmtId="0" fontId="37" fillId="27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0" fontId="32" fillId="28" borderId="21" xfId="0" applyFont="1" applyFill="1" applyBorder="1" applyAlignment="1">
      <alignment horizontal="center" vertical="center"/>
    </xf>
    <xf numFmtId="16" fontId="32" fillId="28" borderId="21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8" borderId="22" xfId="0" applyNumberFormat="1" applyFont="1" applyFill="1" applyBorder="1" applyAlignment="1">
      <alignment horizontal="center" vertical="center"/>
    </xf>
    <xf numFmtId="166" fontId="37" fillId="18" borderId="21" xfId="0" applyNumberFormat="1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45071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5" sqref="C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45071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8" t="s">
        <v>16</v>
      </c>
      <c r="B9" s="400" t="s">
        <v>17</v>
      </c>
      <c r="C9" s="400" t="s">
        <v>18</v>
      </c>
      <c r="D9" s="400" t="s">
        <v>19</v>
      </c>
      <c r="E9" s="23" t="s">
        <v>20</v>
      </c>
      <c r="F9" s="23" t="s">
        <v>21</v>
      </c>
      <c r="G9" s="395" t="s">
        <v>22</v>
      </c>
      <c r="H9" s="396"/>
      <c r="I9" s="397"/>
      <c r="J9" s="395" t="s">
        <v>23</v>
      </c>
      <c r="K9" s="396"/>
      <c r="L9" s="397"/>
      <c r="M9" s="23"/>
      <c r="N9" s="24"/>
      <c r="O9" s="24"/>
      <c r="P9" s="24"/>
    </row>
    <row r="10" spans="1:16" ht="59.25" customHeight="1">
      <c r="A10" s="399"/>
      <c r="B10" s="401"/>
      <c r="C10" s="401"/>
      <c r="D10" s="40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18295.900000000001</v>
      </c>
      <c r="F11" s="32">
        <v>18318.533333333336</v>
      </c>
      <c r="G11" s="33">
        <v>18242.566666666673</v>
      </c>
      <c r="H11" s="33">
        <v>18189.233333333337</v>
      </c>
      <c r="I11" s="33">
        <v>18113.266666666674</v>
      </c>
      <c r="J11" s="33">
        <v>18371.866666666672</v>
      </c>
      <c r="K11" s="33">
        <v>18447.833333333339</v>
      </c>
      <c r="L11" s="33">
        <v>18501.166666666672</v>
      </c>
      <c r="M11" s="34">
        <v>18394.5</v>
      </c>
      <c r="N11" s="34">
        <v>18265.2</v>
      </c>
      <c r="O11" s="35">
        <v>13497100</v>
      </c>
      <c r="P11" s="36">
        <v>8.0323834632231861E-3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43719.199999999997</v>
      </c>
      <c r="F12" s="37">
        <v>43804.299999999996</v>
      </c>
      <c r="G12" s="38">
        <v>43594.049999999988</v>
      </c>
      <c r="H12" s="38">
        <v>43468.899999999994</v>
      </c>
      <c r="I12" s="38">
        <v>43258.649999999987</v>
      </c>
      <c r="J12" s="38">
        <v>43929.44999999999</v>
      </c>
      <c r="K12" s="38">
        <v>44139.700000000004</v>
      </c>
      <c r="L12" s="38">
        <v>44264.849999999991</v>
      </c>
      <c r="M12" s="28">
        <v>44014.55</v>
      </c>
      <c r="N12" s="28">
        <v>43679.15</v>
      </c>
      <c r="O12" s="39">
        <v>3351085</v>
      </c>
      <c r="P12" s="40">
        <v>1.1816093190285409E-3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45076</v>
      </c>
      <c r="E13" s="37">
        <v>19254.05</v>
      </c>
      <c r="F13" s="37">
        <v>19309.266666666666</v>
      </c>
      <c r="G13" s="38">
        <v>19187.833333333332</v>
      </c>
      <c r="H13" s="38">
        <v>19121.616666666665</v>
      </c>
      <c r="I13" s="38">
        <v>19000.183333333331</v>
      </c>
      <c r="J13" s="38">
        <v>19375.483333333334</v>
      </c>
      <c r="K13" s="38">
        <v>19496.916666666668</v>
      </c>
      <c r="L13" s="38">
        <v>19563.133333333335</v>
      </c>
      <c r="M13" s="28">
        <v>19430.7</v>
      </c>
      <c r="N13" s="28">
        <v>19243.05</v>
      </c>
      <c r="O13" s="39">
        <v>40920</v>
      </c>
      <c r="P13" s="40">
        <v>-0.16216216216216217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45077</v>
      </c>
      <c r="E14" s="37">
        <v>7622.3</v>
      </c>
      <c r="F14" s="37">
        <v>7616.8499999999995</v>
      </c>
      <c r="G14" s="38">
        <v>7611.3999999999987</v>
      </c>
      <c r="H14" s="38">
        <v>7600.4999999999991</v>
      </c>
      <c r="I14" s="38">
        <v>7595.0499999999984</v>
      </c>
      <c r="J14" s="38">
        <v>7627.7499999999991</v>
      </c>
      <c r="K14" s="38">
        <v>7633.2</v>
      </c>
      <c r="L14" s="38">
        <v>7644.0999999999995</v>
      </c>
      <c r="M14" s="28">
        <v>7622.3</v>
      </c>
      <c r="N14" s="28">
        <v>7605.95</v>
      </c>
      <c r="O14" s="39">
        <v>150</v>
      </c>
      <c r="P14" s="40">
        <v>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512.54999999999995</v>
      </c>
      <c r="F15" s="37">
        <v>513.56666666666672</v>
      </c>
      <c r="G15" s="38">
        <v>505.43333333333339</v>
      </c>
      <c r="H15" s="38">
        <v>498.31666666666666</v>
      </c>
      <c r="I15" s="38">
        <v>490.18333333333334</v>
      </c>
      <c r="J15" s="38">
        <v>520.68333333333339</v>
      </c>
      <c r="K15" s="38">
        <v>528.81666666666683</v>
      </c>
      <c r="L15" s="38">
        <v>535.93333333333351</v>
      </c>
      <c r="M15" s="28">
        <v>521.70000000000005</v>
      </c>
      <c r="N15" s="28">
        <v>506.45</v>
      </c>
      <c r="O15" s="39">
        <v>5279150</v>
      </c>
      <c r="P15" s="40">
        <v>-8.9652615514610151E-2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45071</v>
      </c>
      <c r="E16" s="37">
        <v>3898.05</v>
      </c>
      <c r="F16" s="37">
        <v>3907.3333333333335</v>
      </c>
      <c r="G16" s="38">
        <v>3868.666666666667</v>
      </c>
      <c r="H16" s="38">
        <v>3839.2833333333333</v>
      </c>
      <c r="I16" s="38">
        <v>3800.6166666666668</v>
      </c>
      <c r="J16" s="38">
        <v>3936.7166666666672</v>
      </c>
      <c r="K16" s="38">
        <v>3975.3833333333341</v>
      </c>
      <c r="L16" s="38">
        <v>4004.7666666666673</v>
      </c>
      <c r="M16" s="28">
        <v>3946</v>
      </c>
      <c r="N16" s="28">
        <v>3877.95</v>
      </c>
      <c r="O16" s="39">
        <v>1454500</v>
      </c>
      <c r="P16" s="40">
        <v>-2.2020507648344258E-2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45071</v>
      </c>
      <c r="E17" s="37">
        <v>21467.45</v>
      </c>
      <c r="F17" s="37">
        <v>21505.816666666666</v>
      </c>
      <c r="G17" s="38">
        <v>21381.633333333331</v>
      </c>
      <c r="H17" s="38">
        <v>21295.816666666666</v>
      </c>
      <c r="I17" s="38">
        <v>21171.633333333331</v>
      </c>
      <c r="J17" s="38">
        <v>21591.633333333331</v>
      </c>
      <c r="K17" s="38">
        <v>21715.816666666666</v>
      </c>
      <c r="L17" s="38">
        <v>21801.633333333331</v>
      </c>
      <c r="M17" s="28">
        <v>21630</v>
      </c>
      <c r="N17" s="28">
        <v>21420</v>
      </c>
      <c r="O17" s="39">
        <v>66480</v>
      </c>
      <c r="P17" s="40">
        <v>-8.4297520661157019E-2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45071</v>
      </c>
      <c r="E18" s="37">
        <v>164.45</v>
      </c>
      <c r="F18" s="37">
        <v>165.04999999999998</v>
      </c>
      <c r="G18" s="38">
        <v>163.34999999999997</v>
      </c>
      <c r="H18" s="38">
        <v>162.24999999999997</v>
      </c>
      <c r="I18" s="38">
        <v>160.54999999999995</v>
      </c>
      <c r="J18" s="38">
        <v>166.14999999999998</v>
      </c>
      <c r="K18" s="38">
        <v>167.84999999999997</v>
      </c>
      <c r="L18" s="38">
        <v>168.95</v>
      </c>
      <c r="M18" s="28">
        <v>166.75</v>
      </c>
      <c r="N18" s="28">
        <v>163.95</v>
      </c>
      <c r="O18" s="39">
        <v>29376000</v>
      </c>
      <c r="P18" s="40">
        <v>-1.2524959157741877E-2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197.8</v>
      </c>
      <c r="F19" s="37">
        <v>197.7833333333333</v>
      </c>
      <c r="G19" s="38">
        <v>193.96666666666661</v>
      </c>
      <c r="H19" s="38">
        <v>190.1333333333333</v>
      </c>
      <c r="I19" s="38">
        <v>186.31666666666661</v>
      </c>
      <c r="J19" s="38">
        <v>201.61666666666662</v>
      </c>
      <c r="K19" s="38">
        <v>205.43333333333334</v>
      </c>
      <c r="L19" s="38">
        <v>209.26666666666662</v>
      </c>
      <c r="M19" s="28">
        <v>201.6</v>
      </c>
      <c r="N19" s="28">
        <v>193.95</v>
      </c>
      <c r="O19" s="39">
        <v>31158400</v>
      </c>
      <c r="P19" s="40">
        <v>-6.1991233562930494E-2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1777.4</v>
      </c>
      <c r="F20" s="37">
        <v>1789.7833333333335</v>
      </c>
      <c r="G20" s="38">
        <v>1760.616666666667</v>
      </c>
      <c r="H20" s="38">
        <v>1743.8333333333335</v>
      </c>
      <c r="I20" s="38">
        <v>1714.666666666667</v>
      </c>
      <c r="J20" s="38">
        <v>1806.5666666666671</v>
      </c>
      <c r="K20" s="38">
        <v>1835.7333333333336</v>
      </c>
      <c r="L20" s="38">
        <v>1852.5166666666671</v>
      </c>
      <c r="M20" s="28">
        <v>1818.95</v>
      </c>
      <c r="N20" s="28">
        <v>1773</v>
      </c>
      <c r="O20" s="39">
        <v>4760250</v>
      </c>
      <c r="P20" s="40">
        <v>4.511773423349251E-2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2479.9</v>
      </c>
      <c r="F21" s="37">
        <v>2552.9</v>
      </c>
      <c r="G21" s="38">
        <v>2352.0500000000002</v>
      </c>
      <c r="H21" s="38">
        <v>2224.2000000000003</v>
      </c>
      <c r="I21" s="38">
        <v>2023.3500000000004</v>
      </c>
      <c r="J21" s="38">
        <v>2680.75</v>
      </c>
      <c r="K21" s="38">
        <v>2881.5999999999995</v>
      </c>
      <c r="L21" s="38">
        <v>3009.45</v>
      </c>
      <c r="M21" s="28">
        <v>2753.75</v>
      </c>
      <c r="N21" s="28">
        <v>2425.0500000000002</v>
      </c>
      <c r="O21" s="39">
        <v>9725450</v>
      </c>
      <c r="P21" s="40">
        <v>4.1363507385575773E-2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717.3</v>
      </c>
      <c r="F22" s="37">
        <v>720.86666666666667</v>
      </c>
      <c r="G22" s="38">
        <v>704.0333333333333</v>
      </c>
      <c r="H22" s="38">
        <v>690.76666666666665</v>
      </c>
      <c r="I22" s="38">
        <v>673.93333333333328</v>
      </c>
      <c r="J22" s="38">
        <v>734.13333333333333</v>
      </c>
      <c r="K22" s="38">
        <v>750.96666666666658</v>
      </c>
      <c r="L22" s="38">
        <v>764.23333333333335</v>
      </c>
      <c r="M22" s="28">
        <v>737.7</v>
      </c>
      <c r="N22" s="28">
        <v>707.6</v>
      </c>
      <c r="O22" s="39">
        <v>42099750</v>
      </c>
      <c r="P22" s="40">
        <v>1.6476130429093159E-3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3307.65</v>
      </c>
      <c r="F23" s="37">
        <v>3319.2333333333336</v>
      </c>
      <c r="G23" s="38">
        <v>3244.416666666667</v>
      </c>
      <c r="H23" s="38">
        <v>3181.1833333333334</v>
      </c>
      <c r="I23" s="38">
        <v>3106.3666666666668</v>
      </c>
      <c r="J23" s="38">
        <v>3382.4666666666672</v>
      </c>
      <c r="K23" s="38">
        <v>3457.2833333333338</v>
      </c>
      <c r="L23" s="38">
        <v>3520.5166666666673</v>
      </c>
      <c r="M23" s="28">
        <v>3394.05</v>
      </c>
      <c r="N23" s="28">
        <v>3256</v>
      </c>
      <c r="O23" s="39">
        <v>553200</v>
      </c>
      <c r="P23" s="40">
        <v>-0.15567765567765568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421.7</v>
      </c>
      <c r="F24" s="37">
        <v>423.2</v>
      </c>
      <c r="G24" s="38">
        <v>417</v>
      </c>
      <c r="H24" s="38">
        <v>412.3</v>
      </c>
      <c r="I24" s="38">
        <v>406.1</v>
      </c>
      <c r="J24" s="38">
        <v>427.9</v>
      </c>
      <c r="K24" s="38">
        <v>434.09999999999991</v>
      </c>
      <c r="L24" s="38">
        <v>438.79999999999995</v>
      </c>
      <c r="M24" s="28">
        <v>429.4</v>
      </c>
      <c r="N24" s="28">
        <v>418.5</v>
      </c>
      <c r="O24" s="39">
        <v>59004000</v>
      </c>
      <c r="P24" s="40">
        <v>-5.9738605694878251E-3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4540.3999999999996</v>
      </c>
      <c r="F25" s="37">
        <v>4558.4999999999991</v>
      </c>
      <c r="G25" s="38">
        <v>4517.0499999999984</v>
      </c>
      <c r="H25" s="38">
        <v>4493.6999999999989</v>
      </c>
      <c r="I25" s="38">
        <v>4452.2499999999982</v>
      </c>
      <c r="J25" s="38">
        <v>4581.8499999999985</v>
      </c>
      <c r="K25" s="38">
        <v>4623.2999999999993</v>
      </c>
      <c r="L25" s="38">
        <v>4646.6499999999987</v>
      </c>
      <c r="M25" s="28">
        <v>4599.95</v>
      </c>
      <c r="N25" s="28">
        <v>4535.1499999999996</v>
      </c>
      <c r="O25" s="39">
        <v>1691250</v>
      </c>
      <c r="P25" s="40">
        <v>6.1723804566074219E-3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383.15</v>
      </c>
      <c r="F26" s="37">
        <v>381.51666666666665</v>
      </c>
      <c r="G26" s="38">
        <v>378.63333333333333</v>
      </c>
      <c r="H26" s="38">
        <v>374.11666666666667</v>
      </c>
      <c r="I26" s="38">
        <v>371.23333333333335</v>
      </c>
      <c r="J26" s="38">
        <v>386.0333333333333</v>
      </c>
      <c r="K26" s="38">
        <v>388.91666666666663</v>
      </c>
      <c r="L26" s="38">
        <v>393.43333333333328</v>
      </c>
      <c r="M26" s="28">
        <v>384.4</v>
      </c>
      <c r="N26" s="28">
        <v>377</v>
      </c>
      <c r="O26" s="39">
        <v>16424200</v>
      </c>
      <c r="P26" s="40">
        <v>7.6058257388638112E-2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149.94999999999999</v>
      </c>
      <c r="F27" s="37">
        <v>150.91666666666666</v>
      </c>
      <c r="G27" s="38">
        <v>147.33333333333331</v>
      </c>
      <c r="H27" s="38">
        <v>144.71666666666667</v>
      </c>
      <c r="I27" s="38">
        <v>141.13333333333333</v>
      </c>
      <c r="J27" s="38">
        <v>153.5333333333333</v>
      </c>
      <c r="K27" s="38">
        <v>157.11666666666662</v>
      </c>
      <c r="L27" s="38">
        <v>159.73333333333329</v>
      </c>
      <c r="M27" s="28">
        <v>154.5</v>
      </c>
      <c r="N27" s="28">
        <v>148.30000000000001</v>
      </c>
      <c r="O27" s="39">
        <v>63765000</v>
      </c>
      <c r="P27" s="40">
        <v>9.8165848617928181E-2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3099.25</v>
      </c>
      <c r="F28" s="37">
        <v>3107.6166666666663</v>
      </c>
      <c r="G28" s="38">
        <v>3086.8333333333326</v>
      </c>
      <c r="H28" s="38">
        <v>3074.4166666666661</v>
      </c>
      <c r="I28" s="38">
        <v>3053.6333333333323</v>
      </c>
      <c r="J28" s="38">
        <v>3120.0333333333328</v>
      </c>
      <c r="K28" s="38">
        <v>3140.8166666666666</v>
      </c>
      <c r="L28" s="38">
        <v>3153.2333333333331</v>
      </c>
      <c r="M28" s="28">
        <v>3128.4</v>
      </c>
      <c r="N28" s="28">
        <v>3095.2</v>
      </c>
      <c r="O28" s="39">
        <v>5641400</v>
      </c>
      <c r="P28" s="40">
        <v>-9.5629383013388111E-4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45071</v>
      </c>
      <c r="E29" s="37">
        <v>1711.45</v>
      </c>
      <c r="F29" s="37">
        <v>1709.7333333333336</v>
      </c>
      <c r="G29" s="38">
        <v>1700.5666666666671</v>
      </c>
      <c r="H29" s="38">
        <v>1689.6833333333334</v>
      </c>
      <c r="I29" s="38">
        <v>1680.5166666666669</v>
      </c>
      <c r="J29" s="38">
        <v>1720.6166666666672</v>
      </c>
      <c r="K29" s="38">
        <v>1729.7833333333338</v>
      </c>
      <c r="L29" s="38">
        <v>1740.6666666666674</v>
      </c>
      <c r="M29" s="28">
        <v>1718.9</v>
      </c>
      <c r="N29" s="28">
        <v>1698.85</v>
      </c>
      <c r="O29" s="39">
        <v>1500296</v>
      </c>
      <c r="P29" s="40">
        <v>-2.3644614282302363E-2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45071</v>
      </c>
      <c r="E30" s="37">
        <v>6620.45</v>
      </c>
      <c r="F30" s="37">
        <v>6628.7333333333336</v>
      </c>
      <c r="G30" s="38">
        <v>6593.416666666667</v>
      </c>
      <c r="H30" s="38">
        <v>6566.3833333333332</v>
      </c>
      <c r="I30" s="38">
        <v>6531.0666666666666</v>
      </c>
      <c r="J30" s="38">
        <v>6655.7666666666673</v>
      </c>
      <c r="K30" s="38">
        <v>6691.083333333333</v>
      </c>
      <c r="L30" s="38">
        <v>6718.1166666666677</v>
      </c>
      <c r="M30" s="28">
        <v>6664.05</v>
      </c>
      <c r="N30" s="28">
        <v>6601.7</v>
      </c>
      <c r="O30" s="39">
        <v>263325</v>
      </c>
      <c r="P30" s="40">
        <v>-6.5082059988681379E-3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763.3</v>
      </c>
      <c r="F31" s="37">
        <v>759.23333333333323</v>
      </c>
      <c r="G31" s="38">
        <v>753.71666666666647</v>
      </c>
      <c r="H31" s="38">
        <v>744.13333333333321</v>
      </c>
      <c r="I31" s="38">
        <v>738.61666666666645</v>
      </c>
      <c r="J31" s="38">
        <v>768.81666666666649</v>
      </c>
      <c r="K31" s="38">
        <v>774.33333333333314</v>
      </c>
      <c r="L31" s="38">
        <v>783.91666666666652</v>
      </c>
      <c r="M31" s="28">
        <v>764.75</v>
      </c>
      <c r="N31" s="28">
        <v>749.65</v>
      </c>
      <c r="O31" s="39">
        <v>14011000</v>
      </c>
      <c r="P31" s="40">
        <v>-4.4763393491544694E-3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605.5</v>
      </c>
      <c r="F32" s="37">
        <v>603.80000000000007</v>
      </c>
      <c r="G32" s="38">
        <v>599.10000000000014</v>
      </c>
      <c r="H32" s="38">
        <v>592.70000000000005</v>
      </c>
      <c r="I32" s="38">
        <v>588.00000000000011</v>
      </c>
      <c r="J32" s="38">
        <v>610.20000000000016</v>
      </c>
      <c r="K32" s="38">
        <v>614.9000000000002</v>
      </c>
      <c r="L32" s="38">
        <v>621.30000000000018</v>
      </c>
      <c r="M32" s="28">
        <v>608.5</v>
      </c>
      <c r="N32" s="28">
        <v>597.4</v>
      </c>
      <c r="O32" s="39">
        <v>10422600</v>
      </c>
      <c r="P32" s="40">
        <v>-4.8433776739005396E-2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915.5</v>
      </c>
      <c r="F33" s="37">
        <v>913.9</v>
      </c>
      <c r="G33" s="38">
        <v>910.3</v>
      </c>
      <c r="H33" s="38">
        <v>905.1</v>
      </c>
      <c r="I33" s="38">
        <v>901.5</v>
      </c>
      <c r="J33" s="38">
        <v>919.09999999999991</v>
      </c>
      <c r="K33" s="38">
        <v>922.7</v>
      </c>
      <c r="L33" s="38">
        <v>927.89999999999986</v>
      </c>
      <c r="M33" s="28">
        <v>917.5</v>
      </c>
      <c r="N33" s="28">
        <v>908.7</v>
      </c>
      <c r="O33" s="39">
        <v>47647950</v>
      </c>
      <c r="P33" s="40">
        <v>-2.5692958411760076E-2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4516.1499999999996</v>
      </c>
      <c r="F34" s="37">
        <v>4516.5666666666666</v>
      </c>
      <c r="G34" s="38">
        <v>4489.1833333333334</v>
      </c>
      <c r="H34" s="38">
        <v>4462.2166666666672</v>
      </c>
      <c r="I34" s="38">
        <v>4434.8333333333339</v>
      </c>
      <c r="J34" s="38">
        <v>4543.5333333333328</v>
      </c>
      <c r="K34" s="38">
        <v>4570.9166666666661</v>
      </c>
      <c r="L34" s="38">
        <v>4597.8833333333323</v>
      </c>
      <c r="M34" s="28">
        <v>4543.95</v>
      </c>
      <c r="N34" s="28">
        <v>4489.6000000000004</v>
      </c>
      <c r="O34" s="39">
        <v>2522000</v>
      </c>
      <c r="P34" s="40">
        <v>4.8809642394660822E-3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1424.4</v>
      </c>
      <c r="F35" s="37">
        <v>1430.4166666666667</v>
      </c>
      <c r="G35" s="38">
        <v>1413.8833333333334</v>
      </c>
      <c r="H35" s="38">
        <v>1403.3666666666668</v>
      </c>
      <c r="I35" s="38">
        <v>1386.8333333333335</v>
      </c>
      <c r="J35" s="38">
        <v>1440.9333333333334</v>
      </c>
      <c r="K35" s="38">
        <v>1457.4666666666667</v>
      </c>
      <c r="L35" s="38">
        <v>1467.9833333333333</v>
      </c>
      <c r="M35" s="28">
        <v>1446.95</v>
      </c>
      <c r="N35" s="28">
        <v>1419.9</v>
      </c>
      <c r="O35" s="39">
        <v>8851000</v>
      </c>
      <c r="P35" s="40">
        <v>3.0084375909223159E-2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6778.75</v>
      </c>
      <c r="F36" s="37">
        <v>6784.05</v>
      </c>
      <c r="G36" s="38">
        <v>6730.1</v>
      </c>
      <c r="H36" s="38">
        <v>6681.45</v>
      </c>
      <c r="I36" s="38">
        <v>6627.5</v>
      </c>
      <c r="J36" s="38">
        <v>6832.7000000000007</v>
      </c>
      <c r="K36" s="38">
        <v>6886.65</v>
      </c>
      <c r="L36" s="38">
        <v>6935.3000000000011</v>
      </c>
      <c r="M36" s="28">
        <v>6838</v>
      </c>
      <c r="N36" s="28">
        <v>6735.4</v>
      </c>
      <c r="O36" s="39">
        <v>3989875</v>
      </c>
      <c r="P36" s="40">
        <v>-8.1106277190801743E-3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2374.85</v>
      </c>
      <c r="F37" s="37">
        <v>2381.75</v>
      </c>
      <c r="G37" s="38">
        <v>2356.25</v>
      </c>
      <c r="H37" s="38">
        <v>2337.65</v>
      </c>
      <c r="I37" s="38">
        <v>2312.15</v>
      </c>
      <c r="J37" s="38">
        <v>2400.35</v>
      </c>
      <c r="K37" s="38">
        <v>2425.85</v>
      </c>
      <c r="L37" s="38">
        <v>2444.4499999999998</v>
      </c>
      <c r="M37" s="28">
        <v>2407.25</v>
      </c>
      <c r="N37" s="28">
        <v>2363.15</v>
      </c>
      <c r="O37" s="39">
        <v>1862400</v>
      </c>
      <c r="P37" s="40">
        <v>-1.7876918209144124E-2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45071</v>
      </c>
      <c r="E38" s="37">
        <v>390.65</v>
      </c>
      <c r="F38" s="37">
        <v>391.45</v>
      </c>
      <c r="G38" s="38">
        <v>383.95</v>
      </c>
      <c r="H38" s="38">
        <v>377.25</v>
      </c>
      <c r="I38" s="38">
        <v>369.75</v>
      </c>
      <c r="J38" s="38">
        <v>398.15</v>
      </c>
      <c r="K38" s="38">
        <v>405.65</v>
      </c>
      <c r="L38" s="38">
        <v>412.34999999999997</v>
      </c>
      <c r="M38" s="28">
        <v>398.95</v>
      </c>
      <c r="N38" s="28">
        <v>384.75</v>
      </c>
      <c r="O38" s="39">
        <v>6552000</v>
      </c>
      <c r="P38" s="40">
        <v>-3.8054968287526428E-2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260.5</v>
      </c>
      <c r="F39" s="37">
        <v>257.86666666666667</v>
      </c>
      <c r="G39" s="38">
        <v>253.98333333333335</v>
      </c>
      <c r="H39" s="38">
        <v>247.46666666666667</v>
      </c>
      <c r="I39" s="38">
        <v>243.58333333333334</v>
      </c>
      <c r="J39" s="38">
        <v>264.38333333333333</v>
      </c>
      <c r="K39" s="38">
        <v>268.26666666666665</v>
      </c>
      <c r="L39" s="38">
        <v>274.78333333333336</v>
      </c>
      <c r="M39" s="28">
        <v>261.75</v>
      </c>
      <c r="N39" s="28">
        <v>251.35</v>
      </c>
      <c r="O39" s="39">
        <v>39635800</v>
      </c>
      <c r="P39" s="40">
        <v>-8.6976752757327538E-2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182.75</v>
      </c>
      <c r="F40" s="37">
        <v>183.03333333333333</v>
      </c>
      <c r="G40" s="38">
        <v>181.06666666666666</v>
      </c>
      <c r="H40" s="38">
        <v>179.38333333333333</v>
      </c>
      <c r="I40" s="38">
        <v>177.41666666666666</v>
      </c>
      <c r="J40" s="38">
        <v>184.71666666666667</v>
      </c>
      <c r="K40" s="38">
        <v>186.68333333333331</v>
      </c>
      <c r="L40" s="38">
        <v>188.36666666666667</v>
      </c>
      <c r="M40" s="28">
        <v>185</v>
      </c>
      <c r="N40" s="28">
        <v>181.35</v>
      </c>
      <c r="O40" s="39">
        <v>112507200</v>
      </c>
      <c r="P40" s="40">
        <v>-1.4400655972941117E-2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1531.3</v>
      </c>
      <c r="F41" s="37">
        <v>1528.0833333333333</v>
      </c>
      <c r="G41" s="38">
        <v>1517.2666666666664</v>
      </c>
      <c r="H41" s="38">
        <v>1503.2333333333331</v>
      </c>
      <c r="I41" s="38">
        <v>1492.4166666666663</v>
      </c>
      <c r="J41" s="38">
        <v>1542.1166666666666</v>
      </c>
      <c r="K41" s="38">
        <v>1552.9333333333336</v>
      </c>
      <c r="L41" s="38">
        <v>1566.9666666666667</v>
      </c>
      <c r="M41" s="28">
        <v>1538.9</v>
      </c>
      <c r="N41" s="28">
        <v>1514.05</v>
      </c>
      <c r="O41" s="39">
        <v>1993900</v>
      </c>
      <c r="P41" s="40">
        <v>-6.2609451946922412E-2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108.65</v>
      </c>
      <c r="F42" s="37">
        <v>108.25</v>
      </c>
      <c r="G42" s="38">
        <v>107.4</v>
      </c>
      <c r="H42" s="38">
        <v>106.15</v>
      </c>
      <c r="I42" s="38">
        <v>105.30000000000001</v>
      </c>
      <c r="J42" s="38">
        <v>109.5</v>
      </c>
      <c r="K42" s="38">
        <v>110.35</v>
      </c>
      <c r="L42" s="38">
        <v>111.6</v>
      </c>
      <c r="M42" s="28">
        <v>109.1</v>
      </c>
      <c r="N42" s="28">
        <v>107</v>
      </c>
      <c r="O42" s="39">
        <v>76459800</v>
      </c>
      <c r="P42" s="40">
        <v>-4.3019190982378538E-2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631.85</v>
      </c>
      <c r="F43" s="37">
        <v>630.9666666666667</v>
      </c>
      <c r="G43" s="38">
        <v>626.13333333333344</v>
      </c>
      <c r="H43" s="38">
        <v>620.41666666666674</v>
      </c>
      <c r="I43" s="38">
        <v>615.58333333333348</v>
      </c>
      <c r="J43" s="38">
        <v>636.68333333333339</v>
      </c>
      <c r="K43" s="38">
        <v>641.51666666666665</v>
      </c>
      <c r="L43" s="38">
        <v>647.23333333333335</v>
      </c>
      <c r="M43" s="28">
        <v>635.79999999999995</v>
      </c>
      <c r="N43" s="28">
        <v>625.25</v>
      </c>
      <c r="O43" s="39">
        <v>8976000</v>
      </c>
      <c r="P43" s="40">
        <v>7.5317940486479811E-3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761.1</v>
      </c>
      <c r="F44" s="37">
        <v>762.78333333333342</v>
      </c>
      <c r="G44" s="38">
        <v>758.01666666666688</v>
      </c>
      <c r="H44" s="38">
        <v>754.93333333333351</v>
      </c>
      <c r="I44" s="38">
        <v>750.16666666666697</v>
      </c>
      <c r="J44" s="38">
        <v>765.86666666666679</v>
      </c>
      <c r="K44" s="38">
        <v>770.63333333333344</v>
      </c>
      <c r="L44" s="38">
        <v>773.7166666666667</v>
      </c>
      <c r="M44" s="28">
        <v>767.55</v>
      </c>
      <c r="N44" s="28">
        <v>759.7</v>
      </c>
      <c r="O44" s="39">
        <v>10046000</v>
      </c>
      <c r="P44" s="40">
        <v>-6.8215521502718738E-3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801.1</v>
      </c>
      <c r="F45" s="37">
        <v>799.51666666666677</v>
      </c>
      <c r="G45" s="38">
        <v>797.13333333333355</v>
      </c>
      <c r="H45" s="38">
        <v>793.16666666666674</v>
      </c>
      <c r="I45" s="38">
        <v>790.78333333333353</v>
      </c>
      <c r="J45" s="38">
        <v>803.48333333333358</v>
      </c>
      <c r="K45" s="38">
        <v>805.86666666666679</v>
      </c>
      <c r="L45" s="38">
        <v>809.8333333333336</v>
      </c>
      <c r="M45" s="28">
        <v>801.9</v>
      </c>
      <c r="N45" s="28">
        <v>795.55</v>
      </c>
      <c r="O45" s="39">
        <v>38289750</v>
      </c>
      <c r="P45" s="40">
        <v>2.4811433108376339E-5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80.099999999999994</v>
      </c>
      <c r="F46" s="37">
        <v>80.3</v>
      </c>
      <c r="G46" s="38">
        <v>79.599999999999994</v>
      </c>
      <c r="H46" s="38">
        <v>79.099999999999994</v>
      </c>
      <c r="I46" s="38">
        <v>78.399999999999991</v>
      </c>
      <c r="J46" s="38">
        <v>80.8</v>
      </c>
      <c r="K46" s="38">
        <v>81.500000000000014</v>
      </c>
      <c r="L46" s="38">
        <v>82</v>
      </c>
      <c r="M46" s="28">
        <v>81</v>
      </c>
      <c r="N46" s="28">
        <v>79.8</v>
      </c>
      <c r="O46" s="39">
        <v>102774000</v>
      </c>
      <c r="P46" s="40">
        <v>9.8008872382131431E-3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243.05</v>
      </c>
      <c r="F47" s="37">
        <v>248.18333333333331</v>
      </c>
      <c r="G47" s="38">
        <v>237.41666666666663</v>
      </c>
      <c r="H47" s="38">
        <v>231.78333333333333</v>
      </c>
      <c r="I47" s="38">
        <v>221.01666666666665</v>
      </c>
      <c r="J47" s="38">
        <v>253.81666666666661</v>
      </c>
      <c r="K47" s="38">
        <v>264.58333333333331</v>
      </c>
      <c r="L47" s="38">
        <v>270.21666666666658</v>
      </c>
      <c r="M47" s="28">
        <v>258.95</v>
      </c>
      <c r="N47" s="28">
        <v>242.55</v>
      </c>
      <c r="O47" s="39">
        <v>25547900</v>
      </c>
      <c r="P47" s="40">
        <v>0.11706295418572316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18747.849999999999</v>
      </c>
      <c r="F48" s="37">
        <v>18776.866666666665</v>
      </c>
      <c r="G48" s="38">
        <v>18677.133333333331</v>
      </c>
      <c r="H48" s="38">
        <v>18606.416666666668</v>
      </c>
      <c r="I48" s="38">
        <v>18506.683333333334</v>
      </c>
      <c r="J48" s="38">
        <v>18847.583333333328</v>
      </c>
      <c r="K48" s="38">
        <v>18947.316666666658</v>
      </c>
      <c r="L48" s="38">
        <v>19018.033333333326</v>
      </c>
      <c r="M48" s="28">
        <v>18876.599999999999</v>
      </c>
      <c r="N48" s="28">
        <v>18706.150000000001</v>
      </c>
      <c r="O48" s="39">
        <v>143050</v>
      </c>
      <c r="P48" s="40">
        <v>-8.8272785213511784E-2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362.75</v>
      </c>
      <c r="F49" s="37">
        <v>364.45</v>
      </c>
      <c r="G49" s="38">
        <v>359.7</v>
      </c>
      <c r="H49" s="38">
        <v>356.65</v>
      </c>
      <c r="I49" s="38">
        <v>351.9</v>
      </c>
      <c r="J49" s="38">
        <v>367.5</v>
      </c>
      <c r="K49" s="38">
        <v>372.25</v>
      </c>
      <c r="L49" s="38">
        <v>375.3</v>
      </c>
      <c r="M49" s="28">
        <v>369.2</v>
      </c>
      <c r="N49" s="28">
        <v>361.4</v>
      </c>
      <c r="O49" s="39">
        <v>20813400</v>
      </c>
      <c r="P49" s="40">
        <v>4.1684759009986971E-3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4519.3999999999996</v>
      </c>
      <c r="F50" s="37">
        <v>4527.8499999999995</v>
      </c>
      <c r="G50" s="38">
        <v>4494.9499999999989</v>
      </c>
      <c r="H50" s="38">
        <v>4470.4999999999991</v>
      </c>
      <c r="I50" s="38">
        <v>4437.5999999999985</v>
      </c>
      <c r="J50" s="38">
        <v>4552.2999999999993</v>
      </c>
      <c r="K50" s="38">
        <v>4585.1999999999989</v>
      </c>
      <c r="L50" s="38">
        <v>4609.6499999999996</v>
      </c>
      <c r="M50" s="28">
        <v>4560.75</v>
      </c>
      <c r="N50" s="28">
        <v>4503.3999999999996</v>
      </c>
      <c r="O50" s="39">
        <v>1623000</v>
      </c>
      <c r="P50" s="40">
        <v>-3.9190149183045225E-2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45071</v>
      </c>
      <c r="E51" s="37">
        <v>330.7</v>
      </c>
      <c r="F51" s="37">
        <v>331.73333333333329</v>
      </c>
      <c r="G51" s="38">
        <v>327.06666666666661</v>
      </c>
      <c r="H51" s="38">
        <v>323.43333333333334</v>
      </c>
      <c r="I51" s="38">
        <v>318.76666666666665</v>
      </c>
      <c r="J51" s="38">
        <v>335.36666666666656</v>
      </c>
      <c r="K51" s="38">
        <v>340.03333333333319</v>
      </c>
      <c r="L51" s="38">
        <v>343.66666666666652</v>
      </c>
      <c r="M51" s="28">
        <v>336.4</v>
      </c>
      <c r="N51" s="28">
        <v>328.1</v>
      </c>
      <c r="O51" s="39">
        <v>9308000</v>
      </c>
      <c r="P51" s="40">
        <v>-4.2780748663101602E-2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299.10000000000002</v>
      </c>
      <c r="F52" s="37">
        <v>299.93333333333334</v>
      </c>
      <c r="G52" s="38">
        <v>296.4666666666667</v>
      </c>
      <c r="H52" s="38">
        <v>293.83333333333337</v>
      </c>
      <c r="I52" s="38">
        <v>290.36666666666673</v>
      </c>
      <c r="J52" s="38">
        <v>302.56666666666666</v>
      </c>
      <c r="K52" s="38">
        <v>306.03333333333325</v>
      </c>
      <c r="L52" s="38">
        <v>308.66666666666663</v>
      </c>
      <c r="M52" s="28">
        <v>303.39999999999998</v>
      </c>
      <c r="N52" s="28">
        <v>297.3</v>
      </c>
      <c r="O52" s="39">
        <v>48095100</v>
      </c>
      <c r="P52" s="40">
        <v>-2.4640197121576974E-3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45071</v>
      </c>
      <c r="E53" s="37">
        <v>678.5</v>
      </c>
      <c r="F53" s="37">
        <v>678.93333333333339</v>
      </c>
      <c r="G53" s="38">
        <v>672.41666666666674</v>
      </c>
      <c r="H53" s="38">
        <v>666.33333333333337</v>
      </c>
      <c r="I53" s="38">
        <v>659.81666666666672</v>
      </c>
      <c r="J53" s="38">
        <v>685.01666666666677</v>
      </c>
      <c r="K53" s="38">
        <v>691.53333333333342</v>
      </c>
      <c r="L53" s="38">
        <v>697.61666666666679</v>
      </c>
      <c r="M53" s="28">
        <v>685.45</v>
      </c>
      <c r="N53" s="28">
        <v>672.85</v>
      </c>
      <c r="O53" s="39">
        <v>3962400</v>
      </c>
      <c r="P53" s="40">
        <v>-3.7650959033862182E-2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45071</v>
      </c>
      <c r="E54" s="37">
        <v>288.5</v>
      </c>
      <c r="F54" s="37">
        <v>289.4666666666667</v>
      </c>
      <c r="G54" s="38">
        <v>285.83333333333337</v>
      </c>
      <c r="H54" s="38">
        <v>283.16666666666669</v>
      </c>
      <c r="I54" s="38">
        <v>279.53333333333336</v>
      </c>
      <c r="J54" s="38">
        <v>292.13333333333338</v>
      </c>
      <c r="K54" s="38">
        <v>295.76666666666671</v>
      </c>
      <c r="L54" s="38">
        <v>298.43333333333339</v>
      </c>
      <c r="M54" s="28">
        <v>293.10000000000002</v>
      </c>
      <c r="N54" s="28">
        <v>286.8</v>
      </c>
      <c r="O54" s="39">
        <v>7011900</v>
      </c>
      <c r="P54" s="40">
        <v>2.0803610423642451E-2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1052.3</v>
      </c>
      <c r="F55" s="37">
        <v>1055.6499999999999</v>
      </c>
      <c r="G55" s="38">
        <v>1046.6999999999998</v>
      </c>
      <c r="H55" s="38">
        <v>1041.0999999999999</v>
      </c>
      <c r="I55" s="38">
        <v>1032.1499999999999</v>
      </c>
      <c r="J55" s="38">
        <v>1061.2499999999998</v>
      </c>
      <c r="K55" s="38">
        <v>1070.2</v>
      </c>
      <c r="L55" s="38">
        <v>1075.7999999999997</v>
      </c>
      <c r="M55" s="28">
        <v>1064.5999999999999</v>
      </c>
      <c r="N55" s="28">
        <v>1050.05</v>
      </c>
      <c r="O55" s="39">
        <v>11350000</v>
      </c>
      <c r="P55" s="40">
        <v>-0.10840534171249018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935.95</v>
      </c>
      <c r="F56" s="37">
        <v>933.31666666666661</v>
      </c>
      <c r="G56" s="38">
        <v>929.08333333333326</v>
      </c>
      <c r="H56" s="38">
        <v>922.2166666666667</v>
      </c>
      <c r="I56" s="38">
        <v>917.98333333333335</v>
      </c>
      <c r="J56" s="38">
        <v>940.18333333333317</v>
      </c>
      <c r="K56" s="38">
        <v>944.41666666666652</v>
      </c>
      <c r="L56" s="38">
        <v>951.28333333333308</v>
      </c>
      <c r="M56" s="28">
        <v>937.55</v>
      </c>
      <c r="N56" s="28">
        <v>926.45</v>
      </c>
      <c r="O56" s="39">
        <v>11727300</v>
      </c>
      <c r="P56" s="40">
        <v>-7.6999230007699926E-3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241</v>
      </c>
      <c r="F57" s="37">
        <v>239.65</v>
      </c>
      <c r="G57" s="38">
        <v>237.85000000000002</v>
      </c>
      <c r="H57" s="38">
        <v>234.70000000000002</v>
      </c>
      <c r="I57" s="38">
        <v>232.90000000000003</v>
      </c>
      <c r="J57" s="38">
        <v>242.8</v>
      </c>
      <c r="K57" s="38">
        <v>244.60000000000002</v>
      </c>
      <c r="L57" s="38">
        <v>247.75</v>
      </c>
      <c r="M57" s="28">
        <v>241.45</v>
      </c>
      <c r="N57" s="28">
        <v>236.5</v>
      </c>
      <c r="O57" s="39">
        <v>36103200</v>
      </c>
      <c r="P57" s="40">
        <v>-2.6610802853583967E-2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4260.25</v>
      </c>
      <c r="F58" s="37">
        <v>4264.7833333333338</v>
      </c>
      <c r="G58" s="38">
        <v>4224.5666666666675</v>
      </c>
      <c r="H58" s="38">
        <v>4188.8833333333341</v>
      </c>
      <c r="I58" s="38">
        <v>4148.6666666666679</v>
      </c>
      <c r="J58" s="38">
        <v>4300.4666666666672</v>
      </c>
      <c r="K58" s="38">
        <v>4340.6833333333325</v>
      </c>
      <c r="L58" s="38">
        <v>4376.3666666666668</v>
      </c>
      <c r="M58" s="28">
        <v>4305</v>
      </c>
      <c r="N58" s="28">
        <v>4229.1000000000004</v>
      </c>
      <c r="O58" s="39">
        <v>717150</v>
      </c>
      <c r="P58" s="40">
        <v>-0.11708217913204062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1595.4</v>
      </c>
      <c r="F59" s="37">
        <v>1594.8500000000001</v>
      </c>
      <c r="G59" s="38">
        <v>1585.0500000000002</v>
      </c>
      <c r="H59" s="38">
        <v>1574.7</v>
      </c>
      <c r="I59" s="38">
        <v>1564.9</v>
      </c>
      <c r="J59" s="38">
        <v>1605.2000000000003</v>
      </c>
      <c r="K59" s="38">
        <v>1615</v>
      </c>
      <c r="L59" s="38">
        <v>1625.3500000000004</v>
      </c>
      <c r="M59" s="28">
        <v>1604.65</v>
      </c>
      <c r="N59" s="28">
        <v>1584.5</v>
      </c>
      <c r="O59" s="39">
        <v>2780400</v>
      </c>
      <c r="P59" s="40">
        <v>-2.9799706888128968E-2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660.1</v>
      </c>
      <c r="F60" s="37">
        <v>661.18333333333328</v>
      </c>
      <c r="G60" s="38">
        <v>656.36666666666656</v>
      </c>
      <c r="H60" s="38">
        <v>652.63333333333333</v>
      </c>
      <c r="I60" s="38">
        <v>647.81666666666661</v>
      </c>
      <c r="J60" s="38">
        <v>664.91666666666652</v>
      </c>
      <c r="K60" s="38">
        <v>669.73333333333335</v>
      </c>
      <c r="L60" s="38">
        <v>673.46666666666647</v>
      </c>
      <c r="M60" s="28">
        <v>666</v>
      </c>
      <c r="N60" s="28">
        <v>657.45</v>
      </c>
      <c r="O60" s="39">
        <v>5912000</v>
      </c>
      <c r="P60" s="40">
        <v>-2.7951331798750412E-2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920.9</v>
      </c>
      <c r="F61" s="37">
        <v>918.34999999999991</v>
      </c>
      <c r="G61" s="38">
        <v>913.39999999999986</v>
      </c>
      <c r="H61" s="38">
        <v>905.9</v>
      </c>
      <c r="I61" s="38">
        <v>900.94999999999993</v>
      </c>
      <c r="J61" s="38">
        <v>925.8499999999998</v>
      </c>
      <c r="K61" s="38">
        <v>930.79999999999984</v>
      </c>
      <c r="L61" s="38">
        <v>938.29999999999973</v>
      </c>
      <c r="M61" s="28">
        <v>923.3</v>
      </c>
      <c r="N61" s="28">
        <v>910.85</v>
      </c>
      <c r="O61" s="39">
        <v>1444100</v>
      </c>
      <c r="P61" s="40">
        <v>-6.3549704947798463E-2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45071</v>
      </c>
      <c r="E62" s="37">
        <v>276</v>
      </c>
      <c r="F62" s="37">
        <v>273.68333333333334</v>
      </c>
      <c r="G62" s="38">
        <v>269.26666666666665</v>
      </c>
      <c r="H62" s="38">
        <v>262.5333333333333</v>
      </c>
      <c r="I62" s="38">
        <v>258.11666666666662</v>
      </c>
      <c r="J62" s="38">
        <v>280.41666666666669</v>
      </c>
      <c r="K62" s="38">
        <v>284.83333333333331</v>
      </c>
      <c r="L62" s="38">
        <v>291.56666666666672</v>
      </c>
      <c r="M62" s="28">
        <v>278.10000000000002</v>
      </c>
      <c r="N62" s="28">
        <v>266.95</v>
      </c>
      <c r="O62" s="39">
        <v>20295300</v>
      </c>
      <c r="P62" s="40">
        <v>8.1637221200735466E-2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139.75</v>
      </c>
      <c r="F63" s="37">
        <v>140.16666666666666</v>
      </c>
      <c r="G63" s="38">
        <v>139.13333333333333</v>
      </c>
      <c r="H63" s="38">
        <v>138.51666666666668</v>
      </c>
      <c r="I63" s="38">
        <v>137.48333333333335</v>
      </c>
      <c r="J63" s="38">
        <v>140.7833333333333</v>
      </c>
      <c r="K63" s="38">
        <v>141.81666666666666</v>
      </c>
      <c r="L63" s="38">
        <v>142.43333333333328</v>
      </c>
      <c r="M63" s="28">
        <v>141.19999999999999</v>
      </c>
      <c r="N63" s="28">
        <v>139.55000000000001</v>
      </c>
      <c r="O63" s="39">
        <v>17560000</v>
      </c>
      <c r="P63" s="40">
        <v>3.8745933155871042E-2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1593.2</v>
      </c>
      <c r="F64" s="37">
        <v>1622.3</v>
      </c>
      <c r="G64" s="38">
        <v>1529.8999999999999</v>
      </c>
      <c r="H64" s="38">
        <v>1466.6</v>
      </c>
      <c r="I64" s="38">
        <v>1374.1999999999998</v>
      </c>
      <c r="J64" s="38">
        <v>1685.6</v>
      </c>
      <c r="K64" s="38">
        <v>1778</v>
      </c>
      <c r="L64" s="38">
        <v>1841.3</v>
      </c>
      <c r="M64" s="28">
        <v>1714.7</v>
      </c>
      <c r="N64" s="28">
        <v>1559</v>
      </c>
      <c r="O64" s="39">
        <v>3430800</v>
      </c>
      <c r="P64" s="40">
        <v>0.12914691943127962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525.85</v>
      </c>
      <c r="F65" s="37">
        <v>525.26666666666665</v>
      </c>
      <c r="G65" s="38">
        <v>523.0333333333333</v>
      </c>
      <c r="H65" s="38">
        <v>520.2166666666667</v>
      </c>
      <c r="I65" s="38">
        <v>517.98333333333335</v>
      </c>
      <c r="J65" s="38">
        <v>528.08333333333326</v>
      </c>
      <c r="K65" s="38">
        <v>530.31666666666661</v>
      </c>
      <c r="L65" s="38">
        <v>533.13333333333321</v>
      </c>
      <c r="M65" s="28">
        <v>527.5</v>
      </c>
      <c r="N65" s="28">
        <v>522.45000000000005</v>
      </c>
      <c r="O65" s="39">
        <v>13218750</v>
      </c>
      <c r="P65" s="40">
        <v>-1.278939507094847E-2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45071</v>
      </c>
      <c r="E66" s="37">
        <v>2047.75</v>
      </c>
      <c r="F66" s="37">
        <v>2055.1333333333337</v>
      </c>
      <c r="G66" s="38">
        <v>2037.6666666666674</v>
      </c>
      <c r="H66" s="38">
        <v>2027.5833333333337</v>
      </c>
      <c r="I66" s="38">
        <v>2010.1166666666675</v>
      </c>
      <c r="J66" s="38">
        <v>2065.2166666666672</v>
      </c>
      <c r="K66" s="38">
        <v>2082.6833333333334</v>
      </c>
      <c r="L66" s="38">
        <v>2092.7666666666673</v>
      </c>
      <c r="M66" s="28">
        <v>2072.6</v>
      </c>
      <c r="N66" s="28">
        <v>2045.05</v>
      </c>
      <c r="O66" s="39">
        <v>1814500</v>
      </c>
      <c r="P66" s="40">
        <v>2.5720746184284906E-2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2132.6999999999998</v>
      </c>
      <c r="F67" s="37">
        <v>2073</v>
      </c>
      <c r="G67" s="38">
        <v>1990.6999999999998</v>
      </c>
      <c r="H67" s="38">
        <v>1848.6999999999998</v>
      </c>
      <c r="I67" s="38">
        <v>1766.3999999999996</v>
      </c>
      <c r="J67" s="38">
        <v>2215</v>
      </c>
      <c r="K67" s="38">
        <v>2297.3000000000002</v>
      </c>
      <c r="L67" s="38">
        <v>2439.3000000000002</v>
      </c>
      <c r="M67" s="28">
        <v>2155.3000000000002</v>
      </c>
      <c r="N67" s="28">
        <v>1931</v>
      </c>
      <c r="O67" s="39">
        <v>2340550</v>
      </c>
      <c r="P67" s="40">
        <v>6.8475953527652872E-2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45071</v>
      </c>
      <c r="E68" s="37">
        <v>233.75</v>
      </c>
      <c r="F68" s="37">
        <v>234.18333333333331</v>
      </c>
      <c r="G68" s="38">
        <v>232.06666666666661</v>
      </c>
      <c r="H68" s="38">
        <v>230.3833333333333</v>
      </c>
      <c r="I68" s="38">
        <v>228.26666666666659</v>
      </c>
      <c r="J68" s="38">
        <v>235.86666666666662</v>
      </c>
      <c r="K68" s="38">
        <v>237.98333333333335</v>
      </c>
      <c r="L68" s="38">
        <v>239.66666666666663</v>
      </c>
      <c r="M68" s="28">
        <v>236.3</v>
      </c>
      <c r="N68" s="28">
        <v>232.5</v>
      </c>
      <c r="O68" s="39">
        <v>20364400</v>
      </c>
      <c r="P68" s="40">
        <v>-8.84822659481138E-2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3375.75</v>
      </c>
      <c r="F69" s="37">
        <v>3371.7833333333333</v>
      </c>
      <c r="G69" s="38">
        <v>3337.7166666666667</v>
      </c>
      <c r="H69" s="38">
        <v>3299.6833333333334</v>
      </c>
      <c r="I69" s="38">
        <v>3265.6166666666668</v>
      </c>
      <c r="J69" s="38">
        <v>3409.8166666666666</v>
      </c>
      <c r="K69" s="38">
        <v>3443.8833333333332</v>
      </c>
      <c r="L69" s="38">
        <v>3481.9166666666665</v>
      </c>
      <c r="M69" s="28">
        <v>3405.85</v>
      </c>
      <c r="N69" s="28">
        <v>3333.75</v>
      </c>
      <c r="O69" s="39">
        <v>3861400</v>
      </c>
      <c r="P69" s="40">
        <v>-1.3842067626928184E-2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45071</v>
      </c>
      <c r="E70" s="37">
        <v>3513.8</v>
      </c>
      <c r="F70" s="37">
        <v>3450.5833333333335</v>
      </c>
      <c r="G70" s="38">
        <v>3321.166666666667</v>
      </c>
      <c r="H70" s="38">
        <v>3128.5333333333333</v>
      </c>
      <c r="I70" s="38">
        <v>2999.1166666666668</v>
      </c>
      <c r="J70" s="38">
        <v>3643.2166666666672</v>
      </c>
      <c r="K70" s="38">
        <v>3772.6333333333341</v>
      </c>
      <c r="L70" s="38">
        <v>3965.2666666666673</v>
      </c>
      <c r="M70" s="28">
        <v>3580</v>
      </c>
      <c r="N70" s="28">
        <v>3257.95</v>
      </c>
      <c r="O70" s="39">
        <v>1330950</v>
      </c>
      <c r="P70" s="40">
        <v>-4.9343949758887517E-3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465.8</v>
      </c>
      <c r="F71" s="37">
        <v>466.34999999999997</v>
      </c>
      <c r="G71" s="38">
        <v>462.19999999999993</v>
      </c>
      <c r="H71" s="38">
        <v>458.59999999999997</v>
      </c>
      <c r="I71" s="38">
        <v>454.44999999999993</v>
      </c>
      <c r="J71" s="38">
        <v>469.94999999999993</v>
      </c>
      <c r="K71" s="38">
        <v>474.09999999999991</v>
      </c>
      <c r="L71" s="38">
        <v>477.69999999999993</v>
      </c>
      <c r="M71" s="28">
        <v>470.5</v>
      </c>
      <c r="N71" s="28">
        <v>462.75</v>
      </c>
      <c r="O71" s="39">
        <v>34991550</v>
      </c>
      <c r="P71" s="40">
        <v>-6.1392820320554879E-3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4514.6499999999996</v>
      </c>
      <c r="F72" s="37">
        <v>4498.75</v>
      </c>
      <c r="G72" s="38">
        <v>4478.3999999999996</v>
      </c>
      <c r="H72" s="38">
        <v>4442.1499999999996</v>
      </c>
      <c r="I72" s="38">
        <v>4421.7999999999993</v>
      </c>
      <c r="J72" s="38">
        <v>4535</v>
      </c>
      <c r="K72" s="38">
        <v>4555.3500000000004</v>
      </c>
      <c r="L72" s="38">
        <v>4591.6000000000004</v>
      </c>
      <c r="M72" s="28">
        <v>4519.1000000000004</v>
      </c>
      <c r="N72" s="28">
        <v>4462.5</v>
      </c>
      <c r="O72" s="39">
        <v>3468750</v>
      </c>
      <c r="P72" s="40">
        <v>-1.8775856582157632E-2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3600.7</v>
      </c>
      <c r="F73" s="37">
        <v>3597.9166666666665</v>
      </c>
      <c r="G73" s="38">
        <v>3576.2333333333331</v>
      </c>
      <c r="H73" s="38">
        <v>3551.7666666666664</v>
      </c>
      <c r="I73" s="38">
        <v>3530.083333333333</v>
      </c>
      <c r="J73" s="38">
        <v>3622.3833333333332</v>
      </c>
      <c r="K73" s="38">
        <v>3644.0666666666666</v>
      </c>
      <c r="L73" s="38">
        <v>3668.5333333333333</v>
      </c>
      <c r="M73" s="28">
        <v>3619.6</v>
      </c>
      <c r="N73" s="28">
        <v>3573.45</v>
      </c>
      <c r="O73" s="39">
        <v>3325700</v>
      </c>
      <c r="P73" s="40">
        <v>-2.7132179789085695E-2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2047.35</v>
      </c>
      <c r="F74" s="37">
        <v>2046.95</v>
      </c>
      <c r="G74" s="38">
        <v>2037.5</v>
      </c>
      <c r="H74" s="38">
        <v>2027.6499999999999</v>
      </c>
      <c r="I74" s="38">
        <v>2018.1999999999998</v>
      </c>
      <c r="J74" s="38">
        <v>2056.8000000000002</v>
      </c>
      <c r="K74" s="38">
        <v>2066.2500000000005</v>
      </c>
      <c r="L74" s="38">
        <v>2076.1000000000004</v>
      </c>
      <c r="M74" s="28">
        <v>2056.4</v>
      </c>
      <c r="N74" s="28">
        <v>2037.1</v>
      </c>
      <c r="O74" s="39">
        <v>1302675</v>
      </c>
      <c r="P74" s="40">
        <v>-0.10113851992409867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207.05</v>
      </c>
      <c r="F75" s="37">
        <v>207.23333333333335</v>
      </c>
      <c r="G75" s="38">
        <v>205.81666666666669</v>
      </c>
      <c r="H75" s="38">
        <v>204.58333333333334</v>
      </c>
      <c r="I75" s="38">
        <v>203.16666666666669</v>
      </c>
      <c r="J75" s="38">
        <v>208.4666666666667</v>
      </c>
      <c r="K75" s="38">
        <v>209.88333333333333</v>
      </c>
      <c r="L75" s="38">
        <v>211.1166666666667</v>
      </c>
      <c r="M75" s="28">
        <v>208.65</v>
      </c>
      <c r="N75" s="28">
        <v>206</v>
      </c>
      <c r="O75" s="39">
        <v>22561200</v>
      </c>
      <c r="P75" s="40">
        <v>-6.5603101237513048E-2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123.75</v>
      </c>
      <c r="F76" s="37">
        <v>124.06666666666666</v>
      </c>
      <c r="G76" s="38">
        <v>122.73333333333332</v>
      </c>
      <c r="H76" s="38">
        <v>121.71666666666665</v>
      </c>
      <c r="I76" s="38">
        <v>120.38333333333331</v>
      </c>
      <c r="J76" s="38">
        <v>125.08333333333333</v>
      </c>
      <c r="K76" s="38">
        <v>126.41666666666667</v>
      </c>
      <c r="L76" s="38">
        <v>127.43333333333334</v>
      </c>
      <c r="M76" s="28">
        <v>125.4</v>
      </c>
      <c r="N76" s="28">
        <v>123.05</v>
      </c>
      <c r="O76" s="39">
        <v>92745000</v>
      </c>
      <c r="P76" s="40">
        <v>5.0934706041723113E-3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107.7</v>
      </c>
      <c r="F77" s="37">
        <v>107.56666666666668</v>
      </c>
      <c r="G77" s="38">
        <v>106.98333333333335</v>
      </c>
      <c r="H77" s="38">
        <v>106.26666666666667</v>
      </c>
      <c r="I77" s="38">
        <v>105.68333333333334</v>
      </c>
      <c r="J77" s="38">
        <v>108.28333333333336</v>
      </c>
      <c r="K77" s="38">
        <v>108.8666666666667</v>
      </c>
      <c r="L77" s="38">
        <v>109.58333333333337</v>
      </c>
      <c r="M77" s="28">
        <v>108.15</v>
      </c>
      <c r="N77" s="28">
        <v>106.85</v>
      </c>
      <c r="O77" s="39">
        <v>65989800</v>
      </c>
      <c r="P77" s="40">
        <v>-3.1426269137792104E-2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610</v>
      </c>
      <c r="F78" s="37">
        <v>610.25</v>
      </c>
      <c r="G78" s="38">
        <v>606.04999999999995</v>
      </c>
      <c r="H78" s="38">
        <v>602.09999999999991</v>
      </c>
      <c r="I78" s="38">
        <v>597.89999999999986</v>
      </c>
      <c r="J78" s="38">
        <v>614.20000000000005</v>
      </c>
      <c r="K78" s="38">
        <v>618.40000000000009</v>
      </c>
      <c r="L78" s="38">
        <v>622.35000000000014</v>
      </c>
      <c r="M78" s="28">
        <v>614.45000000000005</v>
      </c>
      <c r="N78" s="28">
        <v>606.29999999999995</v>
      </c>
      <c r="O78" s="39">
        <v>7941650</v>
      </c>
      <c r="P78" s="40">
        <v>-4.6317255789656973E-2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44.85</v>
      </c>
      <c r="F79" s="37">
        <v>44.983333333333341</v>
      </c>
      <c r="G79" s="38">
        <v>44.51666666666668</v>
      </c>
      <c r="H79" s="38">
        <v>44.183333333333337</v>
      </c>
      <c r="I79" s="38">
        <v>43.716666666666676</v>
      </c>
      <c r="J79" s="38">
        <v>45.316666666666684</v>
      </c>
      <c r="K79" s="38">
        <v>45.783333333333339</v>
      </c>
      <c r="L79" s="38">
        <v>46.116666666666688</v>
      </c>
      <c r="M79" s="28">
        <v>45.45</v>
      </c>
      <c r="N79" s="28">
        <v>44.65</v>
      </c>
      <c r="O79" s="39">
        <v>143347500</v>
      </c>
      <c r="P79" s="40">
        <v>3.1072989156821492E-2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45071</v>
      </c>
      <c r="E80" s="37">
        <v>597.4</v>
      </c>
      <c r="F80" s="37">
        <v>597.93333333333328</v>
      </c>
      <c r="G80" s="38">
        <v>593.31666666666661</v>
      </c>
      <c r="H80" s="38">
        <v>589.23333333333335</v>
      </c>
      <c r="I80" s="38">
        <v>584.61666666666667</v>
      </c>
      <c r="J80" s="38">
        <v>602.01666666666654</v>
      </c>
      <c r="K80" s="38">
        <v>606.6333333333331</v>
      </c>
      <c r="L80" s="38">
        <v>610.71666666666647</v>
      </c>
      <c r="M80" s="28">
        <v>602.54999999999995</v>
      </c>
      <c r="N80" s="28">
        <v>593.85</v>
      </c>
      <c r="O80" s="39">
        <v>6375200</v>
      </c>
      <c r="P80" s="40">
        <v>-2.3691021302010749E-2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1020.2</v>
      </c>
      <c r="F81" s="37">
        <v>1018.9833333333332</v>
      </c>
      <c r="G81" s="38">
        <v>1014.2666666666664</v>
      </c>
      <c r="H81" s="38">
        <v>1008.3333333333331</v>
      </c>
      <c r="I81" s="38">
        <v>1003.6166666666663</v>
      </c>
      <c r="J81" s="38">
        <v>1024.9166666666665</v>
      </c>
      <c r="K81" s="38">
        <v>1029.6333333333334</v>
      </c>
      <c r="L81" s="38">
        <v>1035.5666666666666</v>
      </c>
      <c r="M81" s="28">
        <v>1023.7</v>
      </c>
      <c r="N81" s="28">
        <v>1013.05</v>
      </c>
      <c r="O81" s="39">
        <v>6850000</v>
      </c>
      <c r="P81" s="40">
        <v>-6.4463261403987976E-2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1336.6</v>
      </c>
      <c r="F82" s="37">
        <v>1338.1666666666667</v>
      </c>
      <c r="G82" s="38">
        <v>1328.3333333333335</v>
      </c>
      <c r="H82" s="38">
        <v>1320.0666666666668</v>
      </c>
      <c r="I82" s="38">
        <v>1310.2333333333336</v>
      </c>
      <c r="J82" s="38">
        <v>1346.4333333333334</v>
      </c>
      <c r="K82" s="38">
        <v>1356.2666666666669</v>
      </c>
      <c r="L82" s="38">
        <v>1364.5333333333333</v>
      </c>
      <c r="M82" s="28">
        <v>1348</v>
      </c>
      <c r="N82" s="28">
        <v>1329.9</v>
      </c>
      <c r="O82" s="39">
        <v>4624250</v>
      </c>
      <c r="P82" s="40">
        <v>-8.8574291486044048E-3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278.64999999999998</v>
      </c>
      <c r="F83" s="37">
        <v>276.68333333333334</v>
      </c>
      <c r="G83" s="38">
        <v>272.86666666666667</v>
      </c>
      <c r="H83" s="38">
        <v>267.08333333333331</v>
      </c>
      <c r="I83" s="38">
        <v>263.26666666666665</v>
      </c>
      <c r="J83" s="38">
        <v>282.4666666666667</v>
      </c>
      <c r="K83" s="38">
        <v>286.28333333333342</v>
      </c>
      <c r="L83" s="38">
        <v>292.06666666666672</v>
      </c>
      <c r="M83" s="28">
        <v>280.5</v>
      </c>
      <c r="N83" s="28">
        <v>270.89999999999998</v>
      </c>
      <c r="O83" s="39">
        <v>9000000</v>
      </c>
      <c r="P83" s="40">
        <v>3.7921035021191165E-3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1698.35</v>
      </c>
      <c r="F84" s="37">
        <v>1694.8833333333332</v>
      </c>
      <c r="G84" s="38">
        <v>1681.9666666666665</v>
      </c>
      <c r="H84" s="38">
        <v>1665.5833333333333</v>
      </c>
      <c r="I84" s="38">
        <v>1652.6666666666665</v>
      </c>
      <c r="J84" s="38">
        <v>1711.2666666666664</v>
      </c>
      <c r="K84" s="38">
        <v>1724.1833333333334</v>
      </c>
      <c r="L84" s="38">
        <v>1740.5666666666664</v>
      </c>
      <c r="M84" s="28">
        <v>1707.8</v>
      </c>
      <c r="N84" s="28">
        <v>1678.5</v>
      </c>
      <c r="O84" s="39">
        <v>12752800</v>
      </c>
      <c r="P84" s="40">
        <v>-3.4149962880475129E-3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485.45</v>
      </c>
      <c r="F85" s="37">
        <v>485.5</v>
      </c>
      <c r="G85" s="38">
        <v>481.4</v>
      </c>
      <c r="H85" s="38">
        <v>477.34999999999997</v>
      </c>
      <c r="I85" s="38">
        <v>473.24999999999994</v>
      </c>
      <c r="J85" s="38">
        <v>489.55</v>
      </c>
      <c r="K85" s="38">
        <v>493.65000000000003</v>
      </c>
      <c r="L85" s="38">
        <v>497.70000000000005</v>
      </c>
      <c r="M85" s="28">
        <v>489.6</v>
      </c>
      <c r="N85" s="28">
        <v>481.45</v>
      </c>
      <c r="O85" s="39">
        <v>6241250</v>
      </c>
      <c r="P85" s="40">
        <v>-1.5575709779179811E-2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45071</v>
      </c>
      <c r="E86" s="37">
        <v>3004.65</v>
      </c>
      <c r="F86" s="37">
        <v>3026.2166666666667</v>
      </c>
      <c r="G86" s="38">
        <v>2978.4333333333334</v>
      </c>
      <c r="H86" s="38">
        <v>2952.2166666666667</v>
      </c>
      <c r="I86" s="38">
        <v>2904.4333333333334</v>
      </c>
      <c r="J86" s="38">
        <v>3052.4333333333334</v>
      </c>
      <c r="K86" s="38">
        <v>3100.2166666666672</v>
      </c>
      <c r="L86" s="38">
        <v>3126.4333333333334</v>
      </c>
      <c r="M86" s="28">
        <v>3074</v>
      </c>
      <c r="N86" s="28">
        <v>3000</v>
      </c>
      <c r="O86" s="39">
        <v>2865600</v>
      </c>
      <c r="P86" s="40">
        <v>-1.1502666527240407E-3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1272.9000000000001</v>
      </c>
      <c r="F87" s="37">
        <v>1264.0333333333333</v>
      </c>
      <c r="G87" s="38">
        <v>1251.4666666666667</v>
      </c>
      <c r="H87" s="38">
        <v>1230.0333333333333</v>
      </c>
      <c r="I87" s="38">
        <v>1217.4666666666667</v>
      </c>
      <c r="J87" s="38">
        <v>1285.4666666666667</v>
      </c>
      <c r="K87" s="38">
        <v>1298.0333333333333</v>
      </c>
      <c r="L87" s="38">
        <v>1319.4666666666667</v>
      </c>
      <c r="M87" s="28">
        <v>1276.5999999999999</v>
      </c>
      <c r="N87" s="28">
        <v>1242.5999999999999</v>
      </c>
      <c r="O87" s="39">
        <v>5360500</v>
      </c>
      <c r="P87" s="40">
        <v>-2.1407297096053611E-3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1110.5999999999999</v>
      </c>
      <c r="F88" s="37">
        <v>1107.9333333333334</v>
      </c>
      <c r="G88" s="38">
        <v>1101.6666666666667</v>
      </c>
      <c r="H88" s="38">
        <v>1092.7333333333333</v>
      </c>
      <c r="I88" s="38">
        <v>1086.4666666666667</v>
      </c>
      <c r="J88" s="38">
        <v>1116.8666666666668</v>
      </c>
      <c r="K88" s="38">
        <v>1123.1333333333332</v>
      </c>
      <c r="L88" s="38">
        <v>1132.0666666666668</v>
      </c>
      <c r="M88" s="28">
        <v>1114.2</v>
      </c>
      <c r="N88" s="28">
        <v>1099</v>
      </c>
      <c r="O88" s="39">
        <v>11401600</v>
      </c>
      <c r="P88" s="40">
        <v>1.4955134596211365E-2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2672.1</v>
      </c>
      <c r="F89" s="37">
        <v>2681.4166666666665</v>
      </c>
      <c r="G89" s="38">
        <v>2658.0333333333328</v>
      </c>
      <c r="H89" s="38">
        <v>2643.9666666666662</v>
      </c>
      <c r="I89" s="38">
        <v>2620.5833333333326</v>
      </c>
      <c r="J89" s="38">
        <v>2695.4833333333331</v>
      </c>
      <c r="K89" s="38">
        <v>2718.8666666666672</v>
      </c>
      <c r="L89" s="38">
        <v>2732.9333333333334</v>
      </c>
      <c r="M89" s="28">
        <v>2704.8</v>
      </c>
      <c r="N89" s="28">
        <v>2667.35</v>
      </c>
      <c r="O89" s="39">
        <v>20181600</v>
      </c>
      <c r="P89" s="40">
        <v>1.0757858044353627E-2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1740.4</v>
      </c>
      <c r="F90" s="37">
        <v>1745.3999999999999</v>
      </c>
      <c r="G90" s="38">
        <v>1732.0499999999997</v>
      </c>
      <c r="H90" s="38">
        <v>1723.6999999999998</v>
      </c>
      <c r="I90" s="38">
        <v>1710.3499999999997</v>
      </c>
      <c r="J90" s="38">
        <v>1753.7499999999998</v>
      </c>
      <c r="K90" s="38">
        <v>1767.0999999999997</v>
      </c>
      <c r="L90" s="38">
        <v>1775.4499999999998</v>
      </c>
      <c r="M90" s="28">
        <v>1758.75</v>
      </c>
      <c r="N90" s="28">
        <v>1737.05</v>
      </c>
      <c r="O90" s="39">
        <v>2727000</v>
      </c>
      <c r="P90" s="40">
        <v>7.0041200706297824E-2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1618.25</v>
      </c>
      <c r="F91" s="37">
        <v>1623.0666666666666</v>
      </c>
      <c r="G91" s="38">
        <v>1611.2333333333331</v>
      </c>
      <c r="H91" s="38">
        <v>1604.2166666666665</v>
      </c>
      <c r="I91" s="38">
        <v>1592.383333333333</v>
      </c>
      <c r="J91" s="38">
        <v>1630.0833333333333</v>
      </c>
      <c r="K91" s="38">
        <v>1641.9166666666667</v>
      </c>
      <c r="L91" s="38">
        <v>1648.9333333333334</v>
      </c>
      <c r="M91" s="28">
        <v>1634.9</v>
      </c>
      <c r="N91" s="28">
        <v>1616.05</v>
      </c>
      <c r="O91" s="39">
        <v>74486500</v>
      </c>
      <c r="P91" s="40">
        <v>1.3667255471393072E-2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566.6</v>
      </c>
      <c r="F92" s="37">
        <v>566.31666666666672</v>
      </c>
      <c r="G92" s="38">
        <v>560.03333333333342</v>
      </c>
      <c r="H92" s="38">
        <v>553.4666666666667</v>
      </c>
      <c r="I92" s="38">
        <v>547.18333333333339</v>
      </c>
      <c r="J92" s="38">
        <v>572.88333333333344</v>
      </c>
      <c r="K92" s="38">
        <v>579.16666666666674</v>
      </c>
      <c r="L92" s="38">
        <v>585.73333333333346</v>
      </c>
      <c r="M92" s="28">
        <v>572.6</v>
      </c>
      <c r="N92" s="28">
        <v>559.75</v>
      </c>
      <c r="O92" s="39">
        <v>17824400</v>
      </c>
      <c r="P92" s="40">
        <v>-1.8117917954311339E-2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2730.55</v>
      </c>
      <c r="F93" s="37">
        <v>2722.85</v>
      </c>
      <c r="G93" s="38">
        <v>2706.25</v>
      </c>
      <c r="H93" s="38">
        <v>2681.9500000000003</v>
      </c>
      <c r="I93" s="38">
        <v>2665.3500000000004</v>
      </c>
      <c r="J93" s="38">
        <v>2747.1499999999996</v>
      </c>
      <c r="K93" s="38">
        <v>2763.7499999999991</v>
      </c>
      <c r="L93" s="38">
        <v>2788.0499999999993</v>
      </c>
      <c r="M93" s="28">
        <v>2739.45</v>
      </c>
      <c r="N93" s="28">
        <v>2698.55</v>
      </c>
      <c r="O93" s="39">
        <v>4838100</v>
      </c>
      <c r="P93" s="40">
        <v>7.6784402750884689E-2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407.1</v>
      </c>
      <c r="F94" s="37">
        <v>407.16666666666669</v>
      </c>
      <c r="G94" s="38">
        <v>403.48333333333335</v>
      </c>
      <c r="H94" s="38">
        <v>399.86666666666667</v>
      </c>
      <c r="I94" s="38">
        <v>396.18333333333334</v>
      </c>
      <c r="J94" s="38">
        <v>410.78333333333336</v>
      </c>
      <c r="K94" s="38">
        <v>414.46666666666664</v>
      </c>
      <c r="L94" s="38">
        <v>418.08333333333337</v>
      </c>
      <c r="M94" s="28">
        <v>410.85</v>
      </c>
      <c r="N94" s="28">
        <v>403.55</v>
      </c>
      <c r="O94" s="39">
        <v>31242400</v>
      </c>
      <c r="P94" s="40">
        <v>4.2073313098295588E-2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45071</v>
      </c>
      <c r="E95" s="37">
        <v>102.25</v>
      </c>
      <c r="F95" s="37">
        <v>102.31666666666666</v>
      </c>
      <c r="G95" s="38">
        <v>101.48333333333332</v>
      </c>
      <c r="H95" s="38">
        <v>100.71666666666665</v>
      </c>
      <c r="I95" s="38">
        <v>99.883333333333312</v>
      </c>
      <c r="J95" s="38">
        <v>103.08333333333333</v>
      </c>
      <c r="K95" s="38">
        <v>103.91666666666667</v>
      </c>
      <c r="L95" s="38">
        <v>104.68333333333334</v>
      </c>
      <c r="M95" s="28">
        <v>103.15</v>
      </c>
      <c r="N95" s="28">
        <v>101.55</v>
      </c>
      <c r="O95" s="39">
        <v>22128400</v>
      </c>
      <c r="P95" s="40">
        <v>2.9448161001888778E-2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257.8</v>
      </c>
      <c r="F96" s="37">
        <v>260.06666666666666</v>
      </c>
      <c r="G96" s="38">
        <v>255.2833333333333</v>
      </c>
      <c r="H96" s="38">
        <v>252.76666666666665</v>
      </c>
      <c r="I96" s="38">
        <v>247.98333333333329</v>
      </c>
      <c r="J96" s="38">
        <v>262.58333333333331</v>
      </c>
      <c r="K96" s="38">
        <v>267.36666666666673</v>
      </c>
      <c r="L96" s="38">
        <v>269.88333333333333</v>
      </c>
      <c r="M96" s="28">
        <v>264.85000000000002</v>
      </c>
      <c r="N96" s="28">
        <v>257.55</v>
      </c>
      <c r="O96" s="39">
        <v>19923300</v>
      </c>
      <c r="P96" s="40">
        <v>-5.9275225650006732E-3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2612.5500000000002</v>
      </c>
      <c r="F97" s="37">
        <v>2618.2833333333333</v>
      </c>
      <c r="G97" s="38">
        <v>2601.5166666666664</v>
      </c>
      <c r="H97" s="38">
        <v>2590.4833333333331</v>
      </c>
      <c r="I97" s="38">
        <v>2573.7166666666662</v>
      </c>
      <c r="J97" s="38">
        <v>2629.3166666666666</v>
      </c>
      <c r="K97" s="38">
        <v>2646.0833333333339</v>
      </c>
      <c r="L97" s="38">
        <v>2657.1166666666668</v>
      </c>
      <c r="M97" s="28">
        <v>2635.05</v>
      </c>
      <c r="N97" s="28">
        <v>2607.25</v>
      </c>
      <c r="O97" s="39">
        <v>9648300</v>
      </c>
      <c r="P97" s="40">
        <v>-1.2732128439227378E-3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112.25</v>
      </c>
      <c r="F98" s="37">
        <v>112.48333333333333</v>
      </c>
      <c r="G98" s="38">
        <v>111.06666666666666</v>
      </c>
      <c r="H98" s="38">
        <v>109.88333333333333</v>
      </c>
      <c r="I98" s="38">
        <v>108.46666666666665</v>
      </c>
      <c r="J98" s="38">
        <v>113.66666666666667</v>
      </c>
      <c r="K98" s="38">
        <v>115.08333333333333</v>
      </c>
      <c r="L98" s="38">
        <v>116.26666666666668</v>
      </c>
      <c r="M98" s="28">
        <v>113.9</v>
      </c>
      <c r="N98" s="28">
        <v>111.3</v>
      </c>
      <c r="O98" s="39">
        <v>51875200</v>
      </c>
      <c r="P98" s="40">
        <v>-5.3791840479495409E-2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941.5</v>
      </c>
      <c r="F99" s="37">
        <v>944.25</v>
      </c>
      <c r="G99" s="38">
        <v>936.9</v>
      </c>
      <c r="H99" s="38">
        <v>932.3</v>
      </c>
      <c r="I99" s="38">
        <v>924.94999999999993</v>
      </c>
      <c r="J99" s="38">
        <v>948.85</v>
      </c>
      <c r="K99" s="38">
        <v>956.19999999999993</v>
      </c>
      <c r="L99" s="38">
        <v>960.80000000000007</v>
      </c>
      <c r="M99" s="28">
        <v>951.6</v>
      </c>
      <c r="N99" s="28">
        <v>939.65</v>
      </c>
      <c r="O99" s="39">
        <v>73987200</v>
      </c>
      <c r="P99" s="40">
        <v>-4.5892760426069684E-2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1074.05</v>
      </c>
      <c r="F100" s="37">
        <v>1075.0999999999999</v>
      </c>
      <c r="G100" s="38">
        <v>1066.8499999999999</v>
      </c>
      <c r="H100" s="38">
        <v>1059.6500000000001</v>
      </c>
      <c r="I100" s="38">
        <v>1051.4000000000001</v>
      </c>
      <c r="J100" s="38">
        <v>1082.2999999999997</v>
      </c>
      <c r="K100" s="38">
        <v>1090.5499999999997</v>
      </c>
      <c r="L100" s="38">
        <v>1097.7499999999995</v>
      </c>
      <c r="M100" s="28">
        <v>1083.3499999999999</v>
      </c>
      <c r="N100" s="28">
        <v>1067.9000000000001</v>
      </c>
      <c r="O100" s="39">
        <v>6522925</v>
      </c>
      <c r="P100" s="40">
        <v>0.14409180201354052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440.45</v>
      </c>
      <c r="F101" s="37">
        <v>439.93333333333334</v>
      </c>
      <c r="G101" s="38">
        <v>435.2166666666667</v>
      </c>
      <c r="H101" s="38">
        <v>429.98333333333335</v>
      </c>
      <c r="I101" s="38">
        <v>425.26666666666671</v>
      </c>
      <c r="J101" s="38">
        <v>445.16666666666669</v>
      </c>
      <c r="K101" s="38">
        <v>449.88333333333327</v>
      </c>
      <c r="L101" s="38">
        <v>455.11666666666667</v>
      </c>
      <c r="M101" s="28">
        <v>444.65</v>
      </c>
      <c r="N101" s="28">
        <v>434.7</v>
      </c>
      <c r="O101" s="39">
        <v>13569000</v>
      </c>
      <c r="P101" s="40">
        <v>1.4808166928427194E-2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7</v>
      </c>
      <c r="F102" s="37">
        <v>6.9833333333333343</v>
      </c>
      <c r="G102" s="38">
        <v>6.9166666666666687</v>
      </c>
      <c r="H102" s="38">
        <v>6.8333333333333348</v>
      </c>
      <c r="I102" s="38">
        <v>6.7666666666666693</v>
      </c>
      <c r="J102" s="38">
        <v>7.0666666666666682</v>
      </c>
      <c r="K102" s="38">
        <v>7.1333333333333346</v>
      </c>
      <c r="L102" s="38">
        <v>7.2166666666666677</v>
      </c>
      <c r="M102" s="28">
        <v>7.05</v>
      </c>
      <c r="N102" s="28">
        <v>6.9</v>
      </c>
      <c r="O102" s="39">
        <v>669520000</v>
      </c>
      <c r="P102" s="40">
        <v>-6.5731879219526673E-3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45071</v>
      </c>
      <c r="E103" s="37">
        <v>91.3</v>
      </c>
      <c r="F103" s="37">
        <v>91.516666666666652</v>
      </c>
      <c r="G103" s="38">
        <v>90.683333333333309</v>
      </c>
      <c r="H103" s="38">
        <v>90.066666666666663</v>
      </c>
      <c r="I103" s="38">
        <v>89.23333333333332</v>
      </c>
      <c r="J103" s="38">
        <v>92.133333333333297</v>
      </c>
      <c r="K103" s="38">
        <v>92.96666666666664</v>
      </c>
      <c r="L103" s="38">
        <v>93.583333333333286</v>
      </c>
      <c r="M103" s="28">
        <v>92.35</v>
      </c>
      <c r="N103" s="28">
        <v>90.9</v>
      </c>
      <c r="O103" s="39">
        <v>183620000</v>
      </c>
      <c r="P103" s="40">
        <v>-1.4682690739028768E-3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65.900000000000006</v>
      </c>
      <c r="F104" s="37">
        <v>65.816666666666663</v>
      </c>
      <c r="G104" s="38">
        <v>65.583333333333329</v>
      </c>
      <c r="H104" s="38">
        <v>65.266666666666666</v>
      </c>
      <c r="I104" s="38">
        <v>65.033333333333331</v>
      </c>
      <c r="J104" s="38">
        <v>66.133333333333326</v>
      </c>
      <c r="K104" s="38">
        <v>66.366666666666674</v>
      </c>
      <c r="L104" s="38">
        <v>66.683333333333323</v>
      </c>
      <c r="M104" s="28">
        <v>66.05</v>
      </c>
      <c r="N104" s="28">
        <v>65.5</v>
      </c>
      <c r="O104" s="39">
        <v>220275000</v>
      </c>
      <c r="P104" s="40">
        <v>-2.9155097183657278E-2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45071</v>
      </c>
      <c r="E105" s="37">
        <v>155.44999999999999</v>
      </c>
      <c r="F105" s="37">
        <v>155.89999999999998</v>
      </c>
      <c r="G105" s="38">
        <v>154.44999999999996</v>
      </c>
      <c r="H105" s="38">
        <v>153.44999999999999</v>
      </c>
      <c r="I105" s="38">
        <v>151.99999999999997</v>
      </c>
      <c r="J105" s="38">
        <v>156.89999999999995</v>
      </c>
      <c r="K105" s="38">
        <v>158.35</v>
      </c>
      <c r="L105" s="38">
        <v>159.34999999999994</v>
      </c>
      <c r="M105" s="28">
        <v>157.35</v>
      </c>
      <c r="N105" s="28">
        <v>154.9</v>
      </c>
      <c r="O105" s="39">
        <v>39705000</v>
      </c>
      <c r="P105" s="40">
        <v>-2.1532205895943075E-2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480.2</v>
      </c>
      <c r="F106" s="37">
        <v>481.63333333333327</v>
      </c>
      <c r="G106" s="38">
        <v>475.86666666666656</v>
      </c>
      <c r="H106" s="38">
        <v>471.5333333333333</v>
      </c>
      <c r="I106" s="38">
        <v>465.76666666666659</v>
      </c>
      <c r="J106" s="38">
        <v>485.96666666666653</v>
      </c>
      <c r="K106" s="38">
        <v>491.73333333333329</v>
      </c>
      <c r="L106" s="38">
        <v>496.06666666666649</v>
      </c>
      <c r="M106" s="28">
        <v>487.4</v>
      </c>
      <c r="N106" s="28">
        <v>477.3</v>
      </c>
      <c r="O106" s="39">
        <v>7533625</v>
      </c>
      <c r="P106" s="40">
        <v>-5.2731673582295989E-2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374.45</v>
      </c>
      <c r="F107" s="37">
        <v>373.0333333333333</v>
      </c>
      <c r="G107" s="38">
        <v>369.76666666666659</v>
      </c>
      <c r="H107" s="38">
        <v>365.08333333333331</v>
      </c>
      <c r="I107" s="38">
        <v>361.81666666666661</v>
      </c>
      <c r="J107" s="38">
        <v>377.71666666666658</v>
      </c>
      <c r="K107" s="38">
        <v>380.98333333333323</v>
      </c>
      <c r="L107" s="38">
        <v>385.66666666666657</v>
      </c>
      <c r="M107" s="28">
        <v>376.3</v>
      </c>
      <c r="N107" s="28">
        <v>368.35</v>
      </c>
      <c r="O107" s="39">
        <v>22208000</v>
      </c>
      <c r="P107" s="40">
        <v>-3.4434782608695653E-2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45071</v>
      </c>
      <c r="E108" s="37">
        <v>189.95</v>
      </c>
      <c r="F108" s="37">
        <v>191.54999999999998</v>
      </c>
      <c r="G108" s="38">
        <v>187.09999999999997</v>
      </c>
      <c r="H108" s="38">
        <v>184.24999999999997</v>
      </c>
      <c r="I108" s="38">
        <v>179.79999999999995</v>
      </c>
      <c r="J108" s="38">
        <v>194.39999999999998</v>
      </c>
      <c r="K108" s="38">
        <v>198.84999999999997</v>
      </c>
      <c r="L108" s="38">
        <v>201.7</v>
      </c>
      <c r="M108" s="28">
        <v>196</v>
      </c>
      <c r="N108" s="28">
        <v>188.7</v>
      </c>
      <c r="O108" s="39">
        <v>17472500</v>
      </c>
      <c r="P108" s="40">
        <v>-5.1188903566710704E-3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45071</v>
      </c>
      <c r="E109" s="37">
        <v>5542.55</v>
      </c>
      <c r="F109" s="37">
        <v>5531.2333333333336</v>
      </c>
      <c r="G109" s="38">
        <v>5500.6166666666668</v>
      </c>
      <c r="H109" s="38">
        <v>5458.6833333333334</v>
      </c>
      <c r="I109" s="38">
        <v>5428.0666666666666</v>
      </c>
      <c r="J109" s="38">
        <v>5573.166666666667</v>
      </c>
      <c r="K109" s="38">
        <v>5603.7833333333338</v>
      </c>
      <c r="L109" s="38">
        <v>5645.7166666666672</v>
      </c>
      <c r="M109" s="28">
        <v>5561.85</v>
      </c>
      <c r="N109" s="28">
        <v>5489.3</v>
      </c>
      <c r="O109" s="39">
        <v>371100</v>
      </c>
      <c r="P109" s="40">
        <v>-6.7822155237377543E-2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2265.4</v>
      </c>
      <c r="F110" s="37">
        <v>2274.8833333333332</v>
      </c>
      <c r="G110" s="38">
        <v>2250.5166666666664</v>
      </c>
      <c r="H110" s="38">
        <v>2235.6333333333332</v>
      </c>
      <c r="I110" s="38">
        <v>2211.2666666666664</v>
      </c>
      <c r="J110" s="38">
        <v>2289.7666666666664</v>
      </c>
      <c r="K110" s="38">
        <v>2314.1333333333332</v>
      </c>
      <c r="L110" s="38">
        <v>2329.0166666666664</v>
      </c>
      <c r="M110" s="28">
        <v>2299.25</v>
      </c>
      <c r="N110" s="28">
        <v>2260</v>
      </c>
      <c r="O110" s="39">
        <v>3116400</v>
      </c>
      <c r="P110" s="40">
        <v>6.7842605156037995E-3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1271.95</v>
      </c>
      <c r="F111" s="37">
        <v>1265.4666666666669</v>
      </c>
      <c r="G111" s="38">
        <v>1255.5333333333338</v>
      </c>
      <c r="H111" s="38">
        <v>1239.1166666666668</v>
      </c>
      <c r="I111" s="38">
        <v>1229.1833333333336</v>
      </c>
      <c r="J111" s="38">
        <v>1281.8833333333339</v>
      </c>
      <c r="K111" s="38">
        <v>1291.8166666666668</v>
      </c>
      <c r="L111" s="38">
        <v>1308.233333333334</v>
      </c>
      <c r="M111" s="28">
        <v>1275.4000000000001</v>
      </c>
      <c r="N111" s="28">
        <v>1249.05</v>
      </c>
      <c r="O111" s="39">
        <v>19626600</v>
      </c>
      <c r="P111" s="40">
        <v>-0.12558280445615685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142.85</v>
      </c>
      <c r="F112" s="37">
        <v>143.43333333333331</v>
      </c>
      <c r="G112" s="38">
        <v>141.76666666666662</v>
      </c>
      <c r="H112" s="38">
        <v>140.68333333333331</v>
      </c>
      <c r="I112" s="38">
        <v>139.01666666666662</v>
      </c>
      <c r="J112" s="38">
        <v>144.51666666666662</v>
      </c>
      <c r="K112" s="38">
        <v>146.18333333333331</v>
      </c>
      <c r="L112" s="38">
        <v>147.26666666666662</v>
      </c>
      <c r="M112" s="28">
        <v>145.1</v>
      </c>
      <c r="N112" s="28">
        <v>142.35</v>
      </c>
      <c r="O112" s="39">
        <v>36528600</v>
      </c>
      <c r="P112" s="40">
        <v>-6.4467881308617053E-2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1298.1500000000001</v>
      </c>
      <c r="F113" s="37">
        <v>1297.2833333333335</v>
      </c>
      <c r="G113" s="38">
        <v>1291.116666666667</v>
      </c>
      <c r="H113" s="38">
        <v>1284.0833333333335</v>
      </c>
      <c r="I113" s="38">
        <v>1277.916666666667</v>
      </c>
      <c r="J113" s="38">
        <v>1304.3166666666671</v>
      </c>
      <c r="K113" s="38">
        <v>1310.4833333333336</v>
      </c>
      <c r="L113" s="38">
        <v>1317.5166666666671</v>
      </c>
      <c r="M113" s="28">
        <v>1303.45</v>
      </c>
      <c r="N113" s="28">
        <v>1290.25</v>
      </c>
      <c r="O113" s="39">
        <v>46181200</v>
      </c>
      <c r="P113" s="40">
        <v>1.464139137159781E-2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45071</v>
      </c>
      <c r="E114" s="37">
        <v>565</v>
      </c>
      <c r="F114" s="37">
        <v>562.21666666666658</v>
      </c>
      <c r="G114" s="38">
        <v>555.83333333333314</v>
      </c>
      <c r="H114" s="38">
        <v>546.66666666666652</v>
      </c>
      <c r="I114" s="38">
        <v>540.28333333333308</v>
      </c>
      <c r="J114" s="38">
        <v>571.38333333333321</v>
      </c>
      <c r="K114" s="38">
        <v>577.76666666666665</v>
      </c>
      <c r="L114" s="38">
        <v>586.93333333333328</v>
      </c>
      <c r="M114" s="28">
        <v>568.6</v>
      </c>
      <c r="N114" s="28">
        <v>553.04999999999995</v>
      </c>
      <c r="O114" s="39">
        <v>4200100</v>
      </c>
      <c r="P114" s="40">
        <v>-2.5295305284166066E-2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89.4</v>
      </c>
      <c r="F115" s="37">
        <v>89.13333333333334</v>
      </c>
      <c r="G115" s="38">
        <v>88.566666666666677</v>
      </c>
      <c r="H115" s="38">
        <v>87.733333333333334</v>
      </c>
      <c r="I115" s="38">
        <v>87.166666666666671</v>
      </c>
      <c r="J115" s="38">
        <v>89.966666666666683</v>
      </c>
      <c r="K115" s="38">
        <v>90.533333333333346</v>
      </c>
      <c r="L115" s="38">
        <v>91.366666666666688</v>
      </c>
      <c r="M115" s="28">
        <v>89.7</v>
      </c>
      <c r="N115" s="28">
        <v>88.3</v>
      </c>
      <c r="O115" s="39">
        <v>70551000</v>
      </c>
      <c r="P115" s="40">
        <v>-7.9272172032065144E-2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45071</v>
      </c>
      <c r="E116" s="37">
        <v>685.25</v>
      </c>
      <c r="F116" s="37">
        <v>685.61666666666667</v>
      </c>
      <c r="G116" s="38">
        <v>682.63333333333333</v>
      </c>
      <c r="H116" s="38">
        <v>680.01666666666665</v>
      </c>
      <c r="I116" s="38">
        <v>677.0333333333333</v>
      </c>
      <c r="J116" s="38">
        <v>688.23333333333335</v>
      </c>
      <c r="K116" s="38">
        <v>691.2166666666667</v>
      </c>
      <c r="L116" s="38">
        <v>693.83333333333337</v>
      </c>
      <c r="M116" s="28">
        <v>688.6</v>
      </c>
      <c r="N116" s="28">
        <v>683</v>
      </c>
      <c r="O116" s="39">
        <v>3835650</v>
      </c>
      <c r="P116" s="40">
        <v>-3.5784313725490194E-2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618.75</v>
      </c>
      <c r="F117" s="37">
        <v>621.1</v>
      </c>
      <c r="G117" s="38">
        <v>615.25</v>
      </c>
      <c r="H117" s="38">
        <v>611.75</v>
      </c>
      <c r="I117" s="38">
        <v>605.9</v>
      </c>
      <c r="J117" s="38">
        <v>624.6</v>
      </c>
      <c r="K117" s="38">
        <v>630.45000000000016</v>
      </c>
      <c r="L117" s="38">
        <v>633.95000000000005</v>
      </c>
      <c r="M117" s="28">
        <v>626.95000000000005</v>
      </c>
      <c r="N117" s="28">
        <v>617.6</v>
      </c>
      <c r="O117" s="39">
        <v>12719000</v>
      </c>
      <c r="P117" s="40">
        <v>1.0426803837063812E-2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433.7</v>
      </c>
      <c r="F118" s="37">
        <v>432.2</v>
      </c>
      <c r="G118" s="38">
        <v>429.54999999999995</v>
      </c>
      <c r="H118" s="38">
        <v>425.4</v>
      </c>
      <c r="I118" s="38">
        <v>422.74999999999994</v>
      </c>
      <c r="J118" s="38">
        <v>436.34999999999997</v>
      </c>
      <c r="K118" s="38">
        <v>438.99999999999994</v>
      </c>
      <c r="L118" s="38">
        <v>443.15</v>
      </c>
      <c r="M118" s="28">
        <v>434.85</v>
      </c>
      <c r="N118" s="28">
        <v>428.05</v>
      </c>
      <c r="O118" s="39">
        <v>72228800</v>
      </c>
      <c r="P118" s="40">
        <v>-3.1136825368783677E-3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510.6</v>
      </c>
      <c r="F119" s="37">
        <v>513.58333333333337</v>
      </c>
      <c r="G119" s="38">
        <v>506.56666666666672</v>
      </c>
      <c r="H119" s="38">
        <v>502.53333333333336</v>
      </c>
      <c r="I119" s="38">
        <v>495.51666666666671</v>
      </c>
      <c r="J119" s="38">
        <v>517.61666666666679</v>
      </c>
      <c r="K119" s="38">
        <v>524.63333333333344</v>
      </c>
      <c r="L119" s="38">
        <v>528.66666666666674</v>
      </c>
      <c r="M119" s="28">
        <v>520.6</v>
      </c>
      <c r="N119" s="28">
        <v>509.55</v>
      </c>
      <c r="O119" s="39">
        <v>23073750</v>
      </c>
      <c r="P119" s="40">
        <v>1.685671789786812E-2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45071</v>
      </c>
      <c r="E120" s="37">
        <v>2938.7</v>
      </c>
      <c r="F120" s="37">
        <v>2926.0166666666664</v>
      </c>
      <c r="G120" s="38">
        <v>2899.1333333333328</v>
      </c>
      <c r="H120" s="38">
        <v>2859.5666666666662</v>
      </c>
      <c r="I120" s="38">
        <v>2832.6833333333325</v>
      </c>
      <c r="J120" s="38">
        <v>2965.583333333333</v>
      </c>
      <c r="K120" s="38">
        <v>2992.4666666666662</v>
      </c>
      <c r="L120" s="38">
        <v>3032.0333333333333</v>
      </c>
      <c r="M120" s="28">
        <v>2952.9</v>
      </c>
      <c r="N120" s="28">
        <v>2886.45</v>
      </c>
      <c r="O120" s="39">
        <v>475500</v>
      </c>
      <c r="P120" s="40">
        <v>4.6204620462046202E-2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696.25</v>
      </c>
      <c r="F121" s="37">
        <v>699.01666666666677</v>
      </c>
      <c r="G121" s="38">
        <v>692.28333333333353</v>
      </c>
      <c r="H121" s="38">
        <v>688.31666666666672</v>
      </c>
      <c r="I121" s="38">
        <v>681.58333333333348</v>
      </c>
      <c r="J121" s="38">
        <v>702.98333333333358</v>
      </c>
      <c r="K121" s="38">
        <v>709.71666666666692</v>
      </c>
      <c r="L121" s="38">
        <v>713.68333333333362</v>
      </c>
      <c r="M121" s="28">
        <v>705.75</v>
      </c>
      <c r="N121" s="28">
        <v>695.05</v>
      </c>
      <c r="O121" s="39">
        <v>26300700</v>
      </c>
      <c r="P121" s="40">
        <v>-6.1557402277623882E-4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472.8</v>
      </c>
      <c r="F122" s="37">
        <v>473.45</v>
      </c>
      <c r="G122" s="38">
        <v>468.9</v>
      </c>
      <c r="H122" s="38">
        <v>465</v>
      </c>
      <c r="I122" s="38">
        <v>460.45</v>
      </c>
      <c r="J122" s="38">
        <v>477.34999999999997</v>
      </c>
      <c r="K122" s="38">
        <v>481.90000000000003</v>
      </c>
      <c r="L122" s="38">
        <v>485.79999999999995</v>
      </c>
      <c r="M122" s="28">
        <v>478</v>
      </c>
      <c r="N122" s="28">
        <v>469.55</v>
      </c>
      <c r="O122" s="39">
        <v>17263750</v>
      </c>
      <c r="P122" s="40">
        <v>-5.7591246130588147E-3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1906.35</v>
      </c>
      <c r="F123" s="37">
        <v>1911.3333333333333</v>
      </c>
      <c r="G123" s="38">
        <v>1888.0166666666664</v>
      </c>
      <c r="H123" s="38">
        <v>1869.6833333333332</v>
      </c>
      <c r="I123" s="38">
        <v>1846.3666666666663</v>
      </c>
      <c r="J123" s="38">
        <v>1929.6666666666665</v>
      </c>
      <c r="K123" s="38">
        <v>1952.9833333333336</v>
      </c>
      <c r="L123" s="38">
        <v>1971.3166666666666</v>
      </c>
      <c r="M123" s="28">
        <v>1934.65</v>
      </c>
      <c r="N123" s="28">
        <v>1893</v>
      </c>
      <c r="O123" s="39">
        <v>28620400</v>
      </c>
      <c r="P123" s="40">
        <v>2.1194302514771786E-2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100.85</v>
      </c>
      <c r="F124" s="37">
        <v>100.60000000000001</v>
      </c>
      <c r="G124" s="38">
        <v>98.300000000000011</v>
      </c>
      <c r="H124" s="38">
        <v>95.75</v>
      </c>
      <c r="I124" s="38">
        <v>93.45</v>
      </c>
      <c r="J124" s="38">
        <v>103.15000000000002</v>
      </c>
      <c r="K124" s="38">
        <v>105.45</v>
      </c>
      <c r="L124" s="38">
        <v>108.00000000000003</v>
      </c>
      <c r="M124" s="28">
        <v>102.9</v>
      </c>
      <c r="N124" s="28">
        <v>98.05</v>
      </c>
      <c r="O124" s="39">
        <v>71490164</v>
      </c>
      <c r="P124" s="40">
        <v>-2.7555231852391358E-2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2041.4</v>
      </c>
      <c r="F125" s="37">
        <v>2024.6499999999999</v>
      </c>
      <c r="G125" s="38">
        <v>1993.2999999999997</v>
      </c>
      <c r="H125" s="38">
        <v>1945.1999999999998</v>
      </c>
      <c r="I125" s="38">
        <v>1913.8499999999997</v>
      </c>
      <c r="J125" s="38">
        <v>2072.75</v>
      </c>
      <c r="K125" s="38">
        <v>2104.0999999999995</v>
      </c>
      <c r="L125" s="38">
        <v>2152.1999999999998</v>
      </c>
      <c r="M125" s="28">
        <v>2056</v>
      </c>
      <c r="N125" s="28">
        <v>1976.55</v>
      </c>
      <c r="O125" s="39">
        <v>818700</v>
      </c>
      <c r="P125" s="40">
        <v>-0.10264701046747411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45071</v>
      </c>
      <c r="E126" s="37">
        <v>334.7</v>
      </c>
      <c r="F126" s="37">
        <v>330.0333333333333</v>
      </c>
      <c r="G126" s="38">
        <v>318.71666666666658</v>
      </c>
      <c r="H126" s="38">
        <v>302.73333333333329</v>
      </c>
      <c r="I126" s="38">
        <v>291.41666666666657</v>
      </c>
      <c r="J126" s="38">
        <v>346.01666666666659</v>
      </c>
      <c r="K126" s="38">
        <v>357.33333333333331</v>
      </c>
      <c r="L126" s="38">
        <v>373.31666666666661</v>
      </c>
      <c r="M126" s="28">
        <v>341.35</v>
      </c>
      <c r="N126" s="28">
        <v>314.05</v>
      </c>
      <c r="O126" s="39">
        <v>13256400</v>
      </c>
      <c r="P126" s="40">
        <v>1.4882863553604751E-3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375.75</v>
      </c>
      <c r="F127" s="37">
        <v>374.98333333333335</v>
      </c>
      <c r="G127" s="38">
        <v>371.31666666666672</v>
      </c>
      <c r="H127" s="38">
        <v>366.88333333333338</v>
      </c>
      <c r="I127" s="38">
        <v>363.21666666666675</v>
      </c>
      <c r="J127" s="38">
        <v>379.41666666666669</v>
      </c>
      <c r="K127" s="38">
        <v>383.08333333333331</v>
      </c>
      <c r="L127" s="38">
        <v>387.51666666666665</v>
      </c>
      <c r="M127" s="28">
        <v>378.65</v>
      </c>
      <c r="N127" s="28">
        <v>370.55</v>
      </c>
      <c r="O127" s="39">
        <v>17010000</v>
      </c>
      <c r="P127" s="40">
        <v>-5.7722136051407046E-2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2185.1999999999998</v>
      </c>
      <c r="F128" s="37">
        <v>2190.7999999999997</v>
      </c>
      <c r="G128" s="38">
        <v>2171.7499999999995</v>
      </c>
      <c r="H128" s="38">
        <v>2158.2999999999997</v>
      </c>
      <c r="I128" s="38">
        <v>2139.2499999999995</v>
      </c>
      <c r="J128" s="38">
        <v>2204.2499999999995</v>
      </c>
      <c r="K128" s="38">
        <v>2223.2999999999997</v>
      </c>
      <c r="L128" s="38">
        <v>2236.7499999999995</v>
      </c>
      <c r="M128" s="28">
        <v>2209.85</v>
      </c>
      <c r="N128" s="28">
        <v>2177.35</v>
      </c>
      <c r="O128" s="39">
        <v>15516000</v>
      </c>
      <c r="P128" s="40">
        <v>1.2073655167015635E-2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45071</v>
      </c>
      <c r="E129" s="37">
        <v>4826</v>
      </c>
      <c r="F129" s="37">
        <v>4828</v>
      </c>
      <c r="G129" s="38">
        <v>4782</v>
      </c>
      <c r="H129" s="38">
        <v>4738</v>
      </c>
      <c r="I129" s="38">
        <v>4692</v>
      </c>
      <c r="J129" s="38">
        <v>4872</v>
      </c>
      <c r="K129" s="38">
        <v>4918</v>
      </c>
      <c r="L129" s="38">
        <v>4962</v>
      </c>
      <c r="M129" s="28">
        <v>4874</v>
      </c>
      <c r="N129" s="28">
        <v>4784</v>
      </c>
      <c r="O129" s="39">
        <v>1563000</v>
      </c>
      <c r="P129" s="40">
        <v>3.7641904003186615E-2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3800.75</v>
      </c>
      <c r="F130" s="37">
        <v>3825.5333333333328</v>
      </c>
      <c r="G130" s="38">
        <v>3756.9166666666656</v>
      </c>
      <c r="H130" s="38">
        <v>3713.0833333333326</v>
      </c>
      <c r="I130" s="38">
        <v>3644.4666666666653</v>
      </c>
      <c r="J130" s="38">
        <v>3869.3666666666659</v>
      </c>
      <c r="K130" s="38">
        <v>3937.9833333333327</v>
      </c>
      <c r="L130" s="38">
        <v>3981.8166666666662</v>
      </c>
      <c r="M130" s="28">
        <v>3894.15</v>
      </c>
      <c r="N130" s="28">
        <v>3781.7</v>
      </c>
      <c r="O130" s="39">
        <v>1337000</v>
      </c>
      <c r="P130" s="40">
        <v>1.5340218712029162E-2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777.15</v>
      </c>
      <c r="F131" s="37">
        <v>778.68333333333339</v>
      </c>
      <c r="G131" s="38">
        <v>773.46666666666681</v>
      </c>
      <c r="H131" s="38">
        <v>769.78333333333342</v>
      </c>
      <c r="I131" s="38">
        <v>764.56666666666683</v>
      </c>
      <c r="J131" s="38">
        <v>782.36666666666679</v>
      </c>
      <c r="K131" s="38">
        <v>787.58333333333348</v>
      </c>
      <c r="L131" s="38">
        <v>791.26666666666677</v>
      </c>
      <c r="M131" s="28">
        <v>783.9</v>
      </c>
      <c r="N131" s="28">
        <v>775</v>
      </c>
      <c r="O131" s="39">
        <v>6565400</v>
      </c>
      <c r="P131" s="40">
        <v>-4.6890424481737414E-2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1273.0999999999999</v>
      </c>
      <c r="F132" s="37">
        <v>1267.7666666666667</v>
      </c>
      <c r="G132" s="38">
        <v>1258.5833333333333</v>
      </c>
      <c r="H132" s="38">
        <v>1244.0666666666666</v>
      </c>
      <c r="I132" s="38">
        <v>1234.8833333333332</v>
      </c>
      <c r="J132" s="38">
        <v>1282.2833333333333</v>
      </c>
      <c r="K132" s="38">
        <v>1291.4666666666667</v>
      </c>
      <c r="L132" s="38">
        <v>1305.9833333333333</v>
      </c>
      <c r="M132" s="28">
        <v>1276.95</v>
      </c>
      <c r="N132" s="28">
        <v>1253.25</v>
      </c>
      <c r="O132" s="39">
        <v>14389200</v>
      </c>
      <c r="P132" s="40">
        <v>1.440979076194236E-2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283.5</v>
      </c>
      <c r="F133" s="37">
        <v>284.73333333333329</v>
      </c>
      <c r="G133" s="38">
        <v>281.91666666666657</v>
      </c>
      <c r="H133" s="38">
        <v>280.33333333333326</v>
      </c>
      <c r="I133" s="38">
        <v>277.51666666666654</v>
      </c>
      <c r="J133" s="38">
        <v>286.31666666666661</v>
      </c>
      <c r="K133" s="38">
        <v>289.13333333333333</v>
      </c>
      <c r="L133" s="38">
        <v>290.71666666666664</v>
      </c>
      <c r="M133" s="28">
        <v>287.55</v>
      </c>
      <c r="N133" s="28">
        <v>283.14999999999998</v>
      </c>
      <c r="O133" s="39">
        <v>24308000</v>
      </c>
      <c r="P133" s="40">
        <v>-9.6222486615110056E-2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111.1</v>
      </c>
      <c r="F134" s="37">
        <v>111.75</v>
      </c>
      <c r="G134" s="38">
        <v>109.7</v>
      </c>
      <c r="H134" s="38">
        <v>108.3</v>
      </c>
      <c r="I134" s="38">
        <v>106.25</v>
      </c>
      <c r="J134" s="38">
        <v>113.15</v>
      </c>
      <c r="K134" s="38">
        <v>115.20000000000002</v>
      </c>
      <c r="L134" s="38">
        <v>116.60000000000001</v>
      </c>
      <c r="M134" s="28">
        <v>113.8</v>
      </c>
      <c r="N134" s="28">
        <v>110.35</v>
      </c>
      <c r="O134" s="39">
        <v>47526000</v>
      </c>
      <c r="P134" s="40">
        <v>0.10166898470097357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530.70000000000005</v>
      </c>
      <c r="F135" s="37">
        <v>529.11666666666667</v>
      </c>
      <c r="G135" s="38">
        <v>526.23333333333335</v>
      </c>
      <c r="H135" s="38">
        <v>521.76666666666665</v>
      </c>
      <c r="I135" s="38">
        <v>518.88333333333333</v>
      </c>
      <c r="J135" s="38">
        <v>533.58333333333337</v>
      </c>
      <c r="K135" s="38">
        <v>536.46666666666681</v>
      </c>
      <c r="L135" s="38">
        <v>540.93333333333339</v>
      </c>
      <c r="M135" s="28">
        <v>532</v>
      </c>
      <c r="N135" s="28">
        <v>524.65</v>
      </c>
      <c r="O135" s="39">
        <v>9651600</v>
      </c>
      <c r="P135" s="40">
        <v>-1.5062454077883909E-2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9238.4</v>
      </c>
      <c r="F136" s="37">
        <v>9225.5</v>
      </c>
      <c r="G136" s="38">
        <v>9164</v>
      </c>
      <c r="H136" s="38">
        <v>9089.6</v>
      </c>
      <c r="I136" s="38">
        <v>9028.1</v>
      </c>
      <c r="J136" s="38">
        <v>9299.9</v>
      </c>
      <c r="K136" s="38">
        <v>9361.4</v>
      </c>
      <c r="L136" s="38">
        <v>9435.7999999999993</v>
      </c>
      <c r="M136" s="28">
        <v>9287</v>
      </c>
      <c r="N136" s="28">
        <v>9151.1</v>
      </c>
      <c r="O136" s="39">
        <v>2157300</v>
      </c>
      <c r="P136" s="40">
        <v>6.3180720516485142E-2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833.95</v>
      </c>
      <c r="F137" s="37">
        <v>830.15</v>
      </c>
      <c r="G137" s="38">
        <v>821.8</v>
      </c>
      <c r="H137" s="38">
        <v>809.65</v>
      </c>
      <c r="I137" s="38">
        <v>801.3</v>
      </c>
      <c r="J137" s="38">
        <v>842.3</v>
      </c>
      <c r="K137" s="38">
        <v>850.65000000000009</v>
      </c>
      <c r="L137" s="38">
        <v>862.8</v>
      </c>
      <c r="M137" s="28">
        <v>838.5</v>
      </c>
      <c r="N137" s="28">
        <v>818</v>
      </c>
      <c r="O137" s="39">
        <v>12305325</v>
      </c>
      <c r="P137" s="40">
        <v>-1.9718629633907837E-2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45071</v>
      </c>
      <c r="E138" s="37">
        <v>1355.3</v>
      </c>
      <c r="F138" s="37">
        <v>1367.3999999999999</v>
      </c>
      <c r="G138" s="38">
        <v>1339.3499999999997</v>
      </c>
      <c r="H138" s="38">
        <v>1323.3999999999999</v>
      </c>
      <c r="I138" s="38">
        <v>1295.3499999999997</v>
      </c>
      <c r="J138" s="38">
        <v>1383.3499999999997</v>
      </c>
      <c r="K138" s="38">
        <v>1411.3999999999999</v>
      </c>
      <c r="L138" s="38">
        <v>1427.3499999999997</v>
      </c>
      <c r="M138" s="28">
        <v>1395.45</v>
      </c>
      <c r="N138" s="28">
        <v>1351.45</v>
      </c>
      <c r="O138" s="39">
        <v>1891200</v>
      </c>
      <c r="P138" s="40">
        <v>4.9267643142476697E-2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1262.8</v>
      </c>
      <c r="F139" s="37">
        <v>1261.5166666666667</v>
      </c>
      <c r="G139" s="38">
        <v>1250.1833333333334</v>
      </c>
      <c r="H139" s="38">
        <v>1237.5666666666668</v>
      </c>
      <c r="I139" s="38">
        <v>1226.2333333333336</v>
      </c>
      <c r="J139" s="38">
        <v>1274.1333333333332</v>
      </c>
      <c r="K139" s="38">
        <v>1285.4666666666667</v>
      </c>
      <c r="L139" s="38">
        <v>1298.083333333333</v>
      </c>
      <c r="M139" s="28">
        <v>1272.8499999999999</v>
      </c>
      <c r="N139" s="28">
        <v>1248.9000000000001</v>
      </c>
      <c r="O139" s="39">
        <v>941600</v>
      </c>
      <c r="P139" s="40">
        <v>-1.423785594639866E-2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679.9</v>
      </c>
      <c r="F140" s="37">
        <v>681.2</v>
      </c>
      <c r="G140" s="38">
        <v>670.65000000000009</v>
      </c>
      <c r="H140" s="38">
        <v>661.40000000000009</v>
      </c>
      <c r="I140" s="38">
        <v>650.85000000000014</v>
      </c>
      <c r="J140" s="38">
        <v>690.45</v>
      </c>
      <c r="K140" s="38">
        <v>701</v>
      </c>
      <c r="L140" s="38">
        <v>710.25</v>
      </c>
      <c r="M140" s="28">
        <v>691.75</v>
      </c>
      <c r="N140" s="28">
        <v>671.95</v>
      </c>
      <c r="O140" s="39">
        <v>4754100</v>
      </c>
      <c r="P140" s="40">
        <v>7.8544853245142623E-3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1031.5999999999999</v>
      </c>
      <c r="F141" s="37">
        <v>1030.9666666666665</v>
      </c>
      <c r="G141" s="38">
        <v>1024.9333333333329</v>
      </c>
      <c r="H141" s="38">
        <v>1018.2666666666664</v>
      </c>
      <c r="I141" s="38">
        <v>1012.2333333333329</v>
      </c>
      <c r="J141" s="38">
        <v>1037.633333333333</v>
      </c>
      <c r="K141" s="38">
        <v>1043.6666666666663</v>
      </c>
      <c r="L141" s="38">
        <v>1050.333333333333</v>
      </c>
      <c r="M141" s="28">
        <v>1037</v>
      </c>
      <c r="N141" s="28">
        <v>1024.3</v>
      </c>
      <c r="O141" s="39">
        <v>2369600</v>
      </c>
      <c r="P141" s="40">
        <v>-3.6121054344288965E-2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45071</v>
      </c>
      <c r="E142" s="37">
        <v>81.349999999999994</v>
      </c>
      <c r="F142" s="37">
        <v>81.449999999999989</v>
      </c>
      <c r="G142" s="38">
        <v>80.59999999999998</v>
      </c>
      <c r="H142" s="38">
        <v>79.849999999999994</v>
      </c>
      <c r="I142" s="38">
        <v>78.999999999999986</v>
      </c>
      <c r="J142" s="38">
        <v>82.199999999999974</v>
      </c>
      <c r="K142" s="38">
        <v>83.05</v>
      </c>
      <c r="L142" s="38">
        <v>83.799999999999969</v>
      </c>
      <c r="M142" s="28">
        <v>82.3</v>
      </c>
      <c r="N142" s="28">
        <v>80.7</v>
      </c>
      <c r="O142" s="39">
        <v>72142200</v>
      </c>
      <c r="P142" s="40">
        <v>5.5899957481344117E-2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1939.25</v>
      </c>
      <c r="F143" s="37">
        <v>1932.6666666666667</v>
      </c>
      <c r="G143" s="38">
        <v>1916.4833333333336</v>
      </c>
      <c r="H143" s="38">
        <v>1893.7166666666669</v>
      </c>
      <c r="I143" s="38">
        <v>1877.5333333333338</v>
      </c>
      <c r="J143" s="38">
        <v>1955.4333333333334</v>
      </c>
      <c r="K143" s="38">
        <v>1971.6166666666663</v>
      </c>
      <c r="L143" s="38">
        <v>1994.3833333333332</v>
      </c>
      <c r="M143" s="28">
        <v>1948.85</v>
      </c>
      <c r="N143" s="28">
        <v>1909.9</v>
      </c>
      <c r="O143" s="39">
        <v>2762925</v>
      </c>
      <c r="P143" s="40">
        <v>1.1375075498288706E-2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95728.6</v>
      </c>
      <c r="F144" s="37">
        <v>96202.866666666654</v>
      </c>
      <c r="G144" s="38">
        <v>94925.733333333308</v>
      </c>
      <c r="H144" s="38">
        <v>94122.866666666654</v>
      </c>
      <c r="I144" s="38">
        <v>92845.733333333308</v>
      </c>
      <c r="J144" s="38">
        <v>97005.733333333308</v>
      </c>
      <c r="K144" s="38">
        <v>98282.86666666664</v>
      </c>
      <c r="L144" s="38">
        <v>99085.733333333308</v>
      </c>
      <c r="M144" s="28">
        <v>97480</v>
      </c>
      <c r="N144" s="28">
        <v>95400</v>
      </c>
      <c r="O144" s="39">
        <v>63160</v>
      </c>
      <c r="P144" s="40">
        <v>9.4294390282883174E-3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1105.7</v>
      </c>
      <c r="F145" s="37">
        <v>1110.2833333333335</v>
      </c>
      <c r="G145" s="38">
        <v>1091.7166666666672</v>
      </c>
      <c r="H145" s="38">
        <v>1077.7333333333336</v>
      </c>
      <c r="I145" s="38">
        <v>1059.1666666666672</v>
      </c>
      <c r="J145" s="38">
        <v>1124.2666666666671</v>
      </c>
      <c r="K145" s="38">
        <v>1142.8333333333333</v>
      </c>
      <c r="L145" s="38">
        <v>1156.8166666666671</v>
      </c>
      <c r="M145" s="28">
        <v>1128.8499999999999</v>
      </c>
      <c r="N145" s="28">
        <v>1096.3</v>
      </c>
      <c r="O145" s="39">
        <v>6927250</v>
      </c>
      <c r="P145" s="40">
        <v>-9.205594002306805E-2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80.650000000000006</v>
      </c>
      <c r="F146" s="37">
        <v>80.8</v>
      </c>
      <c r="G146" s="38">
        <v>80.349999999999994</v>
      </c>
      <c r="H146" s="38">
        <v>80.05</v>
      </c>
      <c r="I146" s="38">
        <v>79.599999999999994</v>
      </c>
      <c r="J146" s="38">
        <v>81.099999999999994</v>
      </c>
      <c r="K146" s="38">
        <v>81.550000000000011</v>
      </c>
      <c r="L146" s="38">
        <v>81.849999999999994</v>
      </c>
      <c r="M146" s="28">
        <v>81.25</v>
      </c>
      <c r="N146" s="28">
        <v>80.5</v>
      </c>
      <c r="O146" s="39">
        <v>40627500</v>
      </c>
      <c r="P146" s="40">
        <v>1.9382762514113663E-2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3871.05</v>
      </c>
      <c r="F147" s="37">
        <v>3889.5666666666671</v>
      </c>
      <c r="G147" s="38">
        <v>3831.7833333333342</v>
      </c>
      <c r="H147" s="38">
        <v>3792.5166666666673</v>
      </c>
      <c r="I147" s="38">
        <v>3734.7333333333345</v>
      </c>
      <c r="J147" s="38">
        <v>3928.8333333333339</v>
      </c>
      <c r="K147" s="38">
        <v>3986.6166666666668</v>
      </c>
      <c r="L147" s="38">
        <v>4025.8833333333337</v>
      </c>
      <c r="M147" s="28">
        <v>3947.35</v>
      </c>
      <c r="N147" s="28">
        <v>3850.3</v>
      </c>
      <c r="O147" s="39">
        <v>1565000</v>
      </c>
      <c r="P147" s="40">
        <v>-5.8126608010672428E-3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4592.3</v>
      </c>
      <c r="F148" s="37">
        <v>4590.25</v>
      </c>
      <c r="G148" s="38">
        <v>4522.5</v>
      </c>
      <c r="H148" s="38">
        <v>4452.7</v>
      </c>
      <c r="I148" s="38">
        <v>4384.95</v>
      </c>
      <c r="J148" s="38">
        <v>4660.05</v>
      </c>
      <c r="K148" s="38">
        <v>4727.8</v>
      </c>
      <c r="L148" s="38">
        <v>4797.6000000000004</v>
      </c>
      <c r="M148" s="28">
        <v>4658</v>
      </c>
      <c r="N148" s="28">
        <v>4520.45</v>
      </c>
      <c r="O148" s="39">
        <v>592050</v>
      </c>
      <c r="P148" s="40">
        <v>-2.3503216229589313E-2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21362.45</v>
      </c>
      <c r="F149" s="37">
        <v>21364.833333333332</v>
      </c>
      <c r="G149" s="38">
        <v>21277.666666666664</v>
      </c>
      <c r="H149" s="38">
        <v>21192.883333333331</v>
      </c>
      <c r="I149" s="38">
        <v>21105.716666666664</v>
      </c>
      <c r="J149" s="38">
        <v>21449.616666666665</v>
      </c>
      <c r="K149" s="38">
        <v>21536.783333333329</v>
      </c>
      <c r="L149" s="38">
        <v>21621.566666666666</v>
      </c>
      <c r="M149" s="28">
        <v>21452</v>
      </c>
      <c r="N149" s="28">
        <v>21280.05</v>
      </c>
      <c r="O149" s="39">
        <v>428920</v>
      </c>
      <c r="P149" s="40">
        <v>1.0745593364124799E-2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105.15</v>
      </c>
      <c r="F150" s="37">
        <v>105.68333333333334</v>
      </c>
      <c r="G150" s="38">
        <v>104.46666666666667</v>
      </c>
      <c r="H150" s="38">
        <v>103.78333333333333</v>
      </c>
      <c r="I150" s="38">
        <v>102.56666666666666</v>
      </c>
      <c r="J150" s="38">
        <v>106.36666666666667</v>
      </c>
      <c r="K150" s="38">
        <v>107.58333333333334</v>
      </c>
      <c r="L150" s="38">
        <v>108.26666666666668</v>
      </c>
      <c r="M150" s="28">
        <v>106.9</v>
      </c>
      <c r="N150" s="28">
        <v>105</v>
      </c>
      <c r="O150" s="39">
        <v>58068000</v>
      </c>
      <c r="P150" s="40">
        <v>1.2634387506866514E-2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174.6</v>
      </c>
      <c r="F151" s="37">
        <v>174.25</v>
      </c>
      <c r="G151" s="38">
        <v>173.5</v>
      </c>
      <c r="H151" s="38">
        <v>172.4</v>
      </c>
      <c r="I151" s="38">
        <v>171.65</v>
      </c>
      <c r="J151" s="38">
        <v>175.35</v>
      </c>
      <c r="K151" s="38">
        <v>176.1</v>
      </c>
      <c r="L151" s="38">
        <v>177.2</v>
      </c>
      <c r="M151" s="28">
        <v>175</v>
      </c>
      <c r="N151" s="28">
        <v>173.15</v>
      </c>
      <c r="O151" s="39">
        <v>73785300</v>
      </c>
      <c r="P151" s="40">
        <v>-5.9332549238336587E-3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45071</v>
      </c>
      <c r="E152" s="37">
        <v>921.1</v>
      </c>
      <c r="F152" s="37">
        <v>922.43333333333339</v>
      </c>
      <c r="G152" s="38">
        <v>915.66666666666674</v>
      </c>
      <c r="H152" s="38">
        <v>910.23333333333335</v>
      </c>
      <c r="I152" s="38">
        <v>903.4666666666667</v>
      </c>
      <c r="J152" s="38">
        <v>927.86666666666679</v>
      </c>
      <c r="K152" s="38">
        <v>934.63333333333344</v>
      </c>
      <c r="L152" s="38">
        <v>940.06666666666683</v>
      </c>
      <c r="M152" s="28">
        <v>929.2</v>
      </c>
      <c r="N152" s="28">
        <v>917</v>
      </c>
      <c r="O152" s="39">
        <v>6040300</v>
      </c>
      <c r="P152" s="40">
        <v>-4.7466607793354675E-2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45071</v>
      </c>
      <c r="E153" s="37">
        <v>3571.85</v>
      </c>
      <c r="F153" s="37">
        <v>3574.0166666666664</v>
      </c>
      <c r="G153" s="38">
        <v>3553.083333333333</v>
      </c>
      <c r="H153" s="38">
        <v>3534.3166666666666</v>
      </c>
      <c r="I153" s="38">
        <v>3513.3833333333332</v>
      </c>
      <c r="J153" s="38">
        <v>3592.7833333333328</v>
      </c>
      <c r="K153" s="38">
        <v>3613.7166666666662</v>
      </c>
      <c r="L153" s="38">
        <v>3632.4833333333327</v>
      </c>
      <c r="M153" s="28">
        <v>3594.95</v>
      </c>
      <c r="N153" s="28">
        <v>3555.25</v>
      </c>
      <c r="O153" s="39">
        <v>231600</v>
      </c>
      <c r="P153" s="40">
        <v>-8.6281276962899055E-4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165.85</v>
      </c>
      <c r="F154" s="37">
        <v>165.33333333333334</v>
      </c>
      <c r="G154" s="38">
        <v>164.66666666666669</v>
      </c>
      <c r="H154" s="38">
        <v>163.48333333333335</v>
      </c>
      <c r="I154" s="38">
        <v>162.81666666666669</v>
      </c>
      <c r="J154" s="38">
        <v>166.51666666666668</v>
      </c>
      <c r="K154" s="38">
        <v>167.18333333333337</v>
      </c>
      <c r="L154" s="38">
        <v>168.36666666666667</v>
      </c>
      <c r="M154" s="28">
        <v>166</v>
      </c>
      <c r="N154" s="28">
        <v>164.15</v>
      </c>
      <c r="O154" s="39">
        <v>70620550</v>
      </c>
      <c r="P154" s="40">
        <v>0.17117864895926446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41090.400000000001</v>
      </c>
      <c r="F155" s="37">
        <v>41258.65</v>
      </c>
      <c r="G155" s="38">
        <v>40758.15</v>
      </c>
      <c r="H155" s="38">
        <v>40425.9</v>
      </c>
      <c r="I155" s="38">
        <v>39925.4</v>
      </c>
      <c r="J155" s="38">
        <v>41590.9</v>
      </c>
      <c r="K155" s="38">
        <v>42091.4</v>
      </c>
      <c r="L155" s="38">
        <v>42423.65</v>
      </c>
      <c r="M155" s="28">
        <v>41759.15</v>
      </c>
      <c r="N155" s="28">
        <v>40926.400000000001</v>
      </c>
      <c r="O155" s="39">
        <v>154860</v>
      </c>
      <c r="P155" s="40">
        <v>8.9949324324324328E-2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768.95</v>
      </c>
      <c r="F156" s="37">
        <v>768.15</v>
      </c>
      <c r="G156" s="38">
        <v>760.05</v>
      </c>
      <c r="H156" s="38">
        <v>751.15</v>
      </c>
      <c r="I156" s="38">
        <v>743.05</v>
      </c>
      <c r="J156" s="38">
        <v>777.05</v>
      </c>
      <c r="K156" s="38">
        <v>785.15000000000009</v>
      </c>
      <c r="L156" s="38">
        <v>794.05</v>
      </c>
      <c r="M156" s="28">
        <v>776.25</v>
      </c>
      <c r="N156" s="28">
        <v>759.25</v>
      </c>
      <c r="O156" s="39">
        <v>9441450</v>
      </c>
      <c r="P156" s="40">
        <v>-3.675382841751941E-2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45071</v>
      </c>
      <c r="E157" s="37">
        <v>4968.05</v>
      </c>
      <c r="F157" s="37">
        <v>4973.0666666666666</v>
      </c>
      <c r="G157" s="38">
        <v>4895.0333333333328</v>
      </c>
      <c r="H157" s="38">
        <v>4822.0166666666664</v>
      </c>
      <c r="I157" s="38">
        <v>4743.9833333333327</v>
      </c>
      <c r="J157" s="38">
        <v>5046.083333333333</v>
      </c>
      <c r="K157" s="38">
        <v>5124.1166666666677</v>
      </c>
      <c r="L157" s="38">
        <v>5197.1333333333332</v>
      </c>
      <c r="M157" s="28">
        <v>5051.1000000000004</v>
      </c>
      <c r="N157" s="28">
        <v>4900.05</v>
      </c>
      <c r="O157" s="39">
        <v>1420300</v>
      </c>
      <c r="P157" s="40">
        <v>6.0083594566353184E-2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224.95</v>
      </c>
      <c r="F158" s="37">
        <v>225.1</v>
      </c>
      <c r="G158" s="38">
        <v>223.89999999999998</v>
      </c>
      <c r="H158" s="38">
        <v>222.85</v>
      </c>
      <c r="I158" s="38">
        <v>221.64999999999998</v>
      </c>
      <c r="J158" s="38">
        <v>226.14999999999998</v>
      </c>
      <c r="K158" s="38">
        <v>227.34999999999997</v>
      </c>
      <c r="L158" s="38">
        <v>228.39999999999998</v>
      </c>
      <c r="M158" s="28">
        <v>226.3</v>
      </c>
      <c r="N158" s="28">
        <v>224.05</v>
      </c>
      <c r="O158" s="39">
        <v>15009000</v>
      </c>
      <c r="P158" s="40">
        <v>9.2596636820266434E-2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166.25</v>
      </c>
      <c r="F159" s="37">
        <v>166.06666666666666</v>
      </c>
      <c r="G159" s="38">
        <v>165.18333333333334</v>
      </c>
      <c r="H159" s="38">
        <v>164.11666666666667</v>
      </c>
      <c r="I159" s="38">
        <v>163.23333333333335</v>
      </c>
      <c r="J159" s="38">
        <v>167.13333333333333</v>
      </c>
      <c r="K159" s="38">
        <v>168.01666666666665</v>
      </c>
      <c r="L159" s="38">
        <v>169.08333333333331</v>
      </c>
      <c r="M159" s="28">
        <v>166.95</v>
      </c>
      <c r="N159" s="28">
        <v>165</v>
      </c>
      <c r="O159" s="39">
        <v>84332400</v>
      </c>
      <c r="P159" s="40">
        <v>0.10846711759432809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2531.1999999999998</v>
      </c>
      <c r="F160" s="37">
        <v>2529.1999999999998</v>
      </c>
      <c r="G160" s="38">
        <v>2519.2999999999997</v>
      </c>
      <c r="H160" s="38">
        <v>2507.4</v>
      </c>
      <c r="I160" s="38">
        <v>2497.5</v>
      </c>
      <c r="J160" s="38">
        <v>2541.0999999999995</v>
      </c>
      <c r="K160" s="38">
        <v>2550.9999999999991</v>
      </c>
      <c r="L160" s="38">
        <v>2562.8999999999992</v>
      </c>
      <c r="M160" s="28">
        <v>2539.1</v>
      </c>
      <c r="N160" s="28">
        <v>2517.3000000000002</v>
      </c>
      <c r="O160" s="39">
        <v>2313500</v>
      </c>
      <c r="P160" s="40">
        <v>1.447051085288314E-2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3410.3</v>
      </c>
      <c r="F161" s="37">
        <v>3392.9833333333336</v>
      </c>
      <c r="G161" s="38">
        <v>3363.5166666666673</v>
      </c>
      <c r="H161" s="38">
        <v>3316.7333333333336</v>
      </c>
      <c r="I161" s="38">
        <v>3287.2666666666673</v>
      </c>
      <c r="J161" s="38">
        <v>3439.7666666666673</v>
      </c>
      <c r="K161" s="38">
        <v>3469.2333333333336</v>
      </c>
      <c r="L161" s="38">
        <v>3516.0166666666673</v>
      </c>
      <c r="M161" s="28">
        <v>3422.45</v>
      </c>
      <c r="N161" s="28">
        <v>3346.2</v>
      </c>
      <c r="O161" s="39">
        <v>1929250</v>
      </c>
      <c r="P161" s="40">
        <v>-4.3030753968253968E-2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49.95</v>
      </c>
      <c r="F162" s="37">
        <v>50.199999999999996</v>
      </c>
      <c r="G162" s="38">
        <v>49.599999999999994</v>
      </c>
      <c r="H162" s="38">
        <v>49.25</v>
      </c>
      <c r="I162" s="38">
        <v>48.65</v>
      </c>
      <c r="J162" s="38">
        <v>50.54999999999999</v>
      </c>
      <c r="K162" s="38">
        <v>51.15</v>
      </c>
      <c r="L162" s="38">
        <v>51.499999999999986</v>
      </c>
      <c r="M162" s="28">
        <v>50.8</v>
      </c>
      <c r="N162" s="28">
        <v>49.85</v>
      </c>
      <c r="O162" s="39">
        <v>267120000</v>
      </c>
      <c r="P162" s="40">
        <v>-4.531631983781528E-3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45071</v>
      </c>
      <c r="E163" s="37">
        <v>3403.15</v>
      </c>
      <c r="F163" s="37">
        <v>3394.85</v>
      </c>
      <c r="G163" s="38">
        <v>3373.2999999999997</v>
      </c>
      <c r="H163" s="38">
        <v>3343.45</v>
      </c>
      <c r="I163" s="38">
        <v>3321.8999999999996</v>
      </c>
      <c r="J163" s="38">
        <v>3424.7</v>
      </c>
      <c r="K163" s="38">
        <v>3446.25</v>
      </c>
      <c r="L163" s="38">
        <v>3476.1</v>
      </c>
      <c r="M163" s="28">
        <v>3416.4</v>
      </c>
      <c r="N163" s="28">
        <v>3365</v>
      </c>
      <c r="O163" s="39">
        <v>1401000</v>
      </c>
      <c r="P163" s="40">
        <v>-2.7893422148209824E-2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235.75</v>
      </c>
      <c r="F164" s="37">
        <v>235.70000000000002</v>
      </c>
      <c r="G164" s="38">
        <v>234.20000000000005</v>
      </c>
      <c r="H164" s="38">
        <v>232.65000000000003</v>
      </c>
      <c r="I164" s="38">
        <v>231.15000000000006</v>
      </c>
      <c r="J164" s="38">
        <v>237.25000000000003</v>
      </c>
      <c r="K164" s="38">
        <v>238.74999999999997</v>
      </c>
      <c r="L164" s="38">
        <v>240.3</v>
      </c>
      <c r="M164" s="28">
        <v>237.2</v>
      </c>
      <c r="N164" s="28">
        <v>234.15</v>
      </c>
      <c r="O164" s="39">
        <v>32532300</v>
      </c>
      <c r="P164" s="40">
        <v>-2.1520220886795519E-2</v>
      </c>
    </row>
    <row r="165" spans="1:16" ht="12.75" customHeight="1">
      <c r="A165" s="28">
        <v>155</v>
      </c>
      <c r="B165" s="29" t="s">
        <v>178</v>
      </c>
      <c r="C165" s="30" t="s">
        <v>984</v>
      </c>
      <c r="D165" s="31">
        <v>45071</v>
      </c>
      <c r="E165" s="37">
        <v>1363.5</v>
      </c>
      <c r="F165" s="37">
        <v>1360.0666666666668</v>
      </c>
      <c r="G165" s="38">
        <v>1350.3333333333337</v>
      </c>
      <c r="H165" s="38">
        <v>1337.166666666667</v>
      </c>
      <c r="I165" s="38">
        <v>1327.4333333333338</v>
      </c>
      <c r="J165" s="38">
        <v>1373.2333333333336</v>
      </c>
      <c r="K165" s="38">
        <v>1382.9666666666667</v>
      </c>
      <c r="L165" s="38">
        <v>1396.1333333333334</v>
      </c>
      <c r="M165" s="28">
        <v>1369.8</v>
      </c>
      <c r="N165" s="28">
        <v>1346.9</v>
      </c>
      <c r="O165" s="39">
        <v>3506712</v>
      </c>
      <c r="P165" s="40">
        <v>-3.9571954074239218E-2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45071</v>
      </c>
      <c r="E166" s="37">
        <v>147.25</v>
      </c>
      <c r="F166" s="37">
        <v>147.58333333333334</v>
      </c>
      <c r="G166" s="38">
        <v>146.2166666666667</v>
      </c>
      <c r="H166" s="38">
        <v>145.18333333333337</v>
      </c>
      <c r="I166" s="38">
        <v>143.81666666666672</v>
      </c>
      <c r="J166" s="38">
        <v>148.61666666666667</v>
      </c>
      <c r="K166" s="38">
        <v>149.98333333333329</v>
      </c>
      <c r="L166" s="38">
        <v>151.01666666666665</v>
      </c>
      <c r="M166" s="28">
        <v>148.94999999999999</v>
      </c>
      <c r="N166" s="28">
        <v>146.55000000000001</v>
      </c>
      <c r="O166" s="39">
        <v>12180000</v>
      </c>
      <c r="P166" s="40">
        <v>-8.5470085470085479E-3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45071</v>
      </c>
      <c r="E167" s="37">
        <v>881.95</v>
      </c>
      <c r="F167" s="37">
        <v>884.85</v>
      </c>
      <c r="G167" s="38">
        <v>876.25</v>
      </c>
      <c r="H167" s="38">
        <v>870.55</v>
      </c>
      <c r="I167" s="38">
        <v>861.94999999999993</v>
      </c>
      <c r="J167" s="38">
        <v>890.55000000000007</v>
      </c>
      <c r="K167" s="38">
        <v>899.1500000000002</v>
      </c>
      <c r="L167" s="38">
        <v>904.85000000000014</v>
      </c>
      <c r="M167" s="28">
        <v>893.45</v>
      </c>
      <c r="N167" s="28">
        <v>879.15</v>
      </c>
      <c r="O167" s="39">
        <v>4112300</v>
      </c>
      <c r="P167" s="40">
        <v>-4.2359461599366585E-2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45071</v>
      </c>
      <c r="E168" s="37">
        <v>145.25</v>
      </c>
      <c r="F168" s="37">
        <v>146</v>
      </c>
      <c r="G168" s="38">
        <v>144.25</v>
      </c>
      <c r="H168" s="38">
        <v>143.25</v>
      </c>
      <c r="I168" s="38">
        <v>141.5</v>
      </c>
      <c r="J168" s="38">
        <v>147</v>
      </c>
      <c r="K168" s="38">
        <v>148.75</v>
      </c>
      <c r="L168" s="38">
        <v>149.75</v>
      </c>
      <c r="M168" s="28">
        <v>147.75</v>
      </c>
      <c r="N168" s="28">
        <v>145</v>
      </c>
      <c r="O168" s="39">
        <v>39980000</v>
      </c>
      <c r="P168" s="40">
        <v>-2.12155247722451E-3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45071</v>
      </c>
      <c r="E169" s="37">
        <v>130.6</v>
      </c>
      <c r="F169" s="37">
        <v>130.4</v>
      </c>
      <c r="G169" s="38">
        <v>129.65</v>
      </c>
      <c r="H169" s="38">
        <v>128.69999999999999</v>
      </c>
      <c r="I169" s="38">
        <v>127.94999999999999</v>
      </c>
      <c r="J169" s="38">
        <v>131.35000000000002</v>
      </c>
      <c r="K169" s="38">
        <v>132.10000000000002</v>
      </c>
      <c r="L169" s="38">
        <v>133.05000000000004</v>
      </c>
      <c r="M169" s="28">
        <v>131.15</v>
      </c>
      <c r="N169" s="28">
        <v>129.44999999999999</v>
      </c>
      <c r="O169" s="39">
        <v>61912000</v>
      </c>
      <c r="P169" s="40">
        <v>-1.9262450893422888E-2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45071</v>
      </c>
      <c r="E170" s="37">
        <v>2440.3000000000002</v>
      </c>
      <c r="F170" s="37">
        <v>2445.8166666666671</v>
      </c>
      <c r="G170" s="38">
        <v>2429.8333333333339</v>
      </c>
      <c r="H170" s="38">
        <v>2419.3666666666668</v>
      </c>
      <c r="I170" s="38">
        <v>2403.3833333333337</v>
      </c>
      <c r="J170" s="38">
        <v>2456.2833333333342</v>
      </c>
      <c r="K170" s="38">
        <v>2472.2666666666669</v>
      </c>
      <c r="L170" s="38">
        <v>2482.7333333333345</v>
      </c>
      <c r="M170" s="28">
        <v>2461.8000000000002</v>
      </c>
      <c r="N170" s="28">
        <v>2435.35</v>
      </c>
      <c r="O170" s="39">
        <v>34433750</v>
      </c>
      <c r="P170" s="40">
        <v>4.0553914495304724E-2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45071</v>
      </c>
      <c r="E171" s="37">
        <v>82.3</v>
      </c>
      <c r="F171" s="37">
        <v>82.25</v>
      </c>
      <c r="G171" s="38">
        <v>81.75</v>
      </c>
      <c r="H171" s="38">
        <v>81.2</v>
      </c>
      <c r="I171" s="38">
        <v>80.7</v>
      </c>
      <c r="J171" s="38">
        <v>82.8</v>
      </c>
      <c r="K171" s="38">
        <v>83.3</v>
      </c>
      <c r="L171" s="38">
        <v>83.85</v>
      </c>
      <c r="M171" s="28">
        <v>82.75</v>
      </c>
      <c r="N171" s="28">
        <v>81.7</v>
      </c>
      <c r="O171" s="39">
        <v>95592000</v>
      </c>
      <c r="P171" s="40">
        <v>-2.9483430799220271E-2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45071</v>
      </c>
      <c r="E172" s="37">
        <v>885.8</v>
      </c>
      <c r="F172" s="37">
        <v>887.53333333333342</v>
      </c>
      <c r="G172" s="38">
        <v>880.21666666666681</v>
      </c>
      <c r="H172" s="38">
        <v>874.63333333333344</v>
      </c>
      <c r="I172" s="38">
        <v>867.31666666666683</v>
      </c>
      <c r="J172" s="38">
        <v>893.11666666666679</v>
      </c>
      <c r="K172" s="38">
        <v>900.43333333333339</v>
      </c>
      <c r="L172" s="38">
        <v>906.01666666666677</v>
      </c>
      <c r="M172" s="28">
        <v>894.85</v>
      </c>
      <c r="N172" s="28">
        <v>881.95</v>
      </c>
      <c r="O172" s="39">
        <v>8597600</v>
      </c>
      <c r="P172" s="40">
        <v>-2.4419026870007261E-2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45071</v>
      </c>
      <c r="E173" s="37">
        <v>1171.5</v>
      </c>
      <c r="F173" s="37">
        <v>1167.5333333333335</v>
      </c>
      <c r="G173" s="38">
        <v>1161.7666666666671</v>
      </c>
      <c r="H173" s="38">
        <v>1152.0333333333335</v>
      </c>
      <c r="I173" s="38">
        <v>1146.2666666666671</v>
      </c>
      <c r="J173" s="38">
        <v>1177.2666666666671</v>
      </c>
      <c r="K173" s="38">
        <v>1183.0333333333335</v>
      </c>
      <c r="L173" s="38">
        <v>1192.7666666666671</v>
      </c>
      <c r="M173" s="28">
        <v>1173.3</v>
      </c>
      <c r="N173" s="28">
        <v>1157.8</v>
      </c>
      <c r="O173" s="39">
        <v>7434000</v>
      </c>
      <c r="P173" s="40">
        <v>4.7005387134255838E-2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45071</v>
      </c>
      <c r="E174" s="37">
        <v>582.6</v>
      </c>
      <c r="F174" s="37">
        <v>582.19999999999993</v>
      </c>
      <c r="G174" s="38">
        <v>579.39999999999986</v>
      </c>
      <c r="H174" s="38">
        <v>576.19999999999993</v>
      </c>
      <c r="I174" s="38">
        <v>573.39999999999986</v>
      </c>
      <c r="J174" s="38">
        <v>585.39999999999986</v>
      </c>
      <c r="K174" s="38">
        <v>588.19999999999982</v>
      </c>
      <c r="L174" s="38">
        <v>591.39999999999986</v>
      </c>
      <c r="M174" s="28">
        <v>585</v>
      </c>
      <c r="N174" s="28">
        <v>579</v>
      </c>
      <c r="O174" s="39">
        <v>74568000</v>
      </c>
      <c r="P174" s="40">
        <v>-4.5651756575158381E-2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45071</v>
      </c>
      <c r="E175" s="37">
        <v>24015.05</v>
      </c>
      <c r="F175" s="37">
        <v>24080.016666666666</v>
      </c>
      <c r="G175" s="38">
        <v>23560.033333333333</v>
      </c>
      <c r="H175" s="38">
        <v>23105.016666666666</v>
      </c>
      <c r="I175" s="38">
        <v>22585.033333333333</v>
      </c>
      <c r="J175" s="38">
        <v>24535.033333333333</v>
      </c>
      <c r="K175" s="38">
        <v>25055.016666666663</v>
      </c>
      <c r="L175" s="38">
        <v>25510.033333333333</v>
      </c>
      <c r="M175" s="28">
        <v>24600</v>
      </c>
      <c r="N175" s="28">
        <v>23625</v>
      </c>
      <c r="O175" s="39">
        <v>342475</v>
      </c>
      <c r="P175" s="40">
        <v>-6.6710173301428467E-3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45071</v>
      </c>
      <c r="E176" s="37">
        <v>3431.4</v>
      </c>
      <c r="F176" s="37">
        <v>3429.65</v>
      </c>
      <c r="G176" s="38">
        <v>3379.3</v>
      </c>
      <c r="H176" s="38">
        <v>3327.2000000000003</v>
      </c>
      <c r="I176" s="38">
        <v>3276.8500000000004</v>
      </c>
      <c r="J176" s="38">
        <v>3481.75</v>
      </c>
      <c r="K176" s="38">
        <v>3532.0999999999995</v>
      </c>
      <c r="L176" s="38">
        <v>3584.2</v>
      </c>
      <c r="M176" s="28">
        <v>3480</v>
      </c>
      <c r="N176" s="28">
        <v>3377.55</v>
      </c>
      <c r="O176" s="39">
        <v>2828925</v>
      </c>
      <c r="P176" s="40">
        <v>-4.5378619153674832E-2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45071</v>
      </c>
      <c r="E177" s="37">
        <v>2452.6999999999998</v>
      </c>
      <c r="F177" s="37">
        <v>2461.2333333333331</v>
      </c>
      <c r="G177" s="38">
        <v>2437.5166666666664</v>
      </c>
      <c r="H177" s="38">
        <v>2422.3333333333335</v>
      </c>
      <c r="I177" s="38">
        <v>2398.6166666666668</v>
      </c>
      <c r="J177" s="38">
        <v>2476.4166666666661</v>
      </c>
      <c r="K177" s="38">
        <v>2500.1333333333323</v>
      </c>
      <c r="L177" s="38">
        <v>2515.3166666666657</v>
      </c>
      <c r="M177" s="28">
        <v>2484.9499999999998</v>
      </c>
      <c r="N177" s="28">
        <v>2446.0500000000002</v>
      </c>
      <c r="O177" s="39">
        <v>2537625</v>
      </c>
      <c r="P177" s="40">
        <v>-1.9417475728155338E-2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45071</v>
      </c>
      <c r="E178" s="37">
        <v>1369.8</v>
      </c>
      <c r="F178" s="37">
        <v>1373.4166666666667</v>
      </c>
      <c r="G178" s="38">
        <v>1354.9833333333336</v>
      </c>
      <c r="H178" s="38">
        <v>1340.1666666666667</v>
      </c>
      <c r="I178" s="38">
        <v>1321.7333333333336</v>
      </c>
      <c r="J178" s="38">
        <v>1388.2333333333336</v>
      </c>
      <c r="K178" s="38">
        <v>1406.6666666666665</v>
      </c>
      <c r="L178" s="38">
        <v>1421.4833333333336</v>
      </c>
      <c r="M178" s="28">
        <v>1391.85</v>
      </c>
      <c r="N178" s="28">
        <v>1358.6</v>
      </c>
      <c r="O178" s="39">
        <v>4364400</v>
      </c>
      <c r="P178" s="40">
        <v>-3.744872303824269E-2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45071</v>
      </c>
      <c r="E179" s="37">
        <v>950.4</v>
      </c>
      <c r="F179" s="37">
        <v>945.16666666666663</v>
      </c>
      <c r="G179" s="38">
        <v>936.43333333333328</v>
      </c>
      <c r="H179" s="38">
        <v>922.4666666666667</v>
      </c>
      <c r="I179" s="38">
        <v>913.73333333333335</v>
      </c>
      <c r="J179" s="38">
        <v>959.13333333333321</v>
      </c>
      <c r="K179" s="38">
        <v>967.86666666666656</v>
      </c>
      <c r="L179" s="38">
        <v>981.83333333333314</v>
      </c>
      <c r="M179" s="28">
        <v>953.9</v>
      </c>
      <c r="N179" s="28">
        <v>931.2</v>
      </c>
      <c r="O179" s="39">
        <v>25238500</v>
      </c>
      <c r="P179" s="40">
        <v>1.4433627820606606E-2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45071</v>
      </c>
      <c r="E180" s="37">
        <v>439.55</v>
      </c>
      <c r="F180" s="37">
        <v>441.18333333333339</v>
      </c>
      <c r="G180" s="38">
        <v>436.96666666666681</v>
      </c>
      <c r="H180" s="38">
        <v>434.38333333333344</v>
      </c>
      <c r="I180" s="38">
        <v>430.16666666666686</v>
      </c>
      <c r="J180" s="38">
        <v>443.76666666666677</v>
      </c>
      <c r="K180" s="38">
        <v>447.98333333333335</v>
      </c>
      <c r="L180" s="38">
        <v>450.56666666666672</v>
      </c>
      <c r="M180" s="28">
        <v>445.4</v>
      </c>
      <c r="N180" s="28">
        <v>438.6</v>
      </c>
      <c r="O180" s="39">
        <v>8451000</v>
      </c>
      <c r="P180" s="40">
        <v>-2.4415584415584415E-2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45071</v>
      </c>
      <c r="E181" s="37">
        <v>709.85</v>
      </c>
      <c r="F181" s="37">
        <v>706.53333333333342</v>
      </c>
      <c r="G181" s="38">
        <v>699.61666666666679</v>
      </c>
      <c r="H181" s="38">
        <v>689.38333333333333</v>
      </c>
      <c r="I181" s="38">
        <v>682.4666666666667</v>
      </c>
      <c r="J181" s="38">
        <v>716.76666666666688</v>
      </c>
      <c r="K181" s="38">
        <v>723.68333333333362</v>
      </c>
      <c r="L181" s="38">
        <v>733.91666666666697</v>
      </c>
      <c r="M181" s="28">
        <v>713.45</v>
      </c>
      <c r="N181" s="28">
        <v>696.3</v>
      </c>
      <c r="O181" s="39">
        <v>2587000</v>
      </c>
      <c r="P181" s="40">
        <v>7.3987538940809968E-3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45071</v>
      </c>
      <c r="E182" s="37">
        <v>988.4</v>
      </c>
      <c r="F182" s="37">
        <v>987.33333333333337</v>
      </c>
      <c r="G182" s="38">
        <v>975.4666666666667</v>
      </c>
      <c r="H182" s="38">
        <v>962.5333333333333</v>
      </c>
      <c r="I182" s="38">
        <v>950.66666666666663</v>
      </c>
      <c r="J182" s="38">
        <v>1000.2666666666668</v>
      </c>
      <c r="K182" s="38">
        <v>1012.1333333333333</v>
      </c>
      <c r="L182" s="38">
        <v>1025.0666666666668</v>
      </c>
      <c r="M182" s="28">
        <v>999.2</v>
      </c>
      <c r="N182" s="28">
        <v>974.4</v>
      </c>
      <c r="O182" s="39">
        <v>5112700</v>
      </c>
      <c r="P182" s="40">
        <v>-7.6521534946309394E-2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45071</v>
      </c>
      <c r="E183" s="37">
        <v>1259.8499999999999</v>
      </c>
      <c r="F183" s="37">
        <v>1253.2833333333331</v>
      </c>
      <c r="G183" s="38">
        <v>1243.0166666666662</v>
      </c>
      <c r="H183" s="38">
        <v>1226.1833333333332</v>
      </c>
      <c r="I183" s="38">
        <v>1215.9166666666663</v>
      </c>
      <c r="J183" s="38">
        <v>1270.1166666666661</v>
      </c>
      <c r="K183" s="38">
        <v>1280.383333333333</v>
      </c>
      <c r="L183" s="38">
        <v>1297.216666666666</v>
      </c>
      <c r="M183" s="28">
        <v>1263.55</v>
      </c>
      <c r="N183" s="28">
        <v>1236.45</v>
      </c>
      <c r="O183" s="39">
        <v>4014500</v>
      </c>
      <c r="P183" s="40">
        <v>5.8397047192196148E-2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45071</v>
      </c>
      <c r="E184" s="37">
        <v>770.45</v>
      </c>
      <c r="F184" s="37">
        <v>769.81666666666661</v>
      </c>
      <c r="G184" s="38">
        <v>765.73333333333323</v>
      </c>
      <c r="H184" s="38">
        <v>761.01666666666665</v>
      </c>
      <c r="I184" s="38">
        <v>756.93333333333328</v>
      </c>
      <c r="J184" s="38">
        <v>774.53333333333319</v>
      </c>
      <c r="K184" s="38">
        <v>778.61666666666667</v>
      </c>
      <c r="L184" s="38">
        <v>783.33333333333314</v>
      </c>
      <c r="M184" s="28">
        <v>773.9</v>
      </c>
      <c r="N184" s="28">
        <v>765.1</v>
      </c>
      <c r="O184" s="39">
        <v>11125800</v>
      </c>
      <c r="P184" s="40">
        <v>-2.5770352273622822E-2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45071</v>
      </c>
      <c r="E185" s="37">
        <v>519.75</v>
      </c>
      <c r="F185" s="37">
        <v>522.5</v>
      </c>
      <c r="G185" s="38">
        <v>516.25</v>
      </c>
      <c r="H185" s="38">
        <v>512.75</v>
      </c>
      <c r="I185" s="38">
        <v>506.5</v>
      </c>
      <c r="J185" s="38">
        <v>526</v>
      </c>
      <c r="K185" s="38">
        <v>532.25</v>
      </c>
      <c r="L185" s="38">
        <v>535.75</v>
      </c>
      <c r="M185" s="28">
        <v>528.75</v>
      </c>
      <c r="N185" s="28">
        <v>519</v>
      </c>
      <c r="O185" s="39">
        <v>58379400</v>
      </c>
      <c r="P185" s="40">
        <v>-1.5972906108135374E-2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45071</v>
      </c>
      <c r="E186" s="37">
        <v>206.9</v>
      </c>
      <c r="F186" s="37">
        <v>206.78333333333333</v>
      </c>
      <c r="G186" s="38">
        <v>205.61666666666667</v>
      </c>
      <c r="H186" s="38">
        <v>204.33333333333334</v>
      </c>
      <c r="I186" s="38">
        <v>203.16666666666669</v>
      </c>
      <c r="J186" s="38">
        <v>208.06666666666666</v>
      </c>
      <c r="K186" s="38">
        <v>209.23333333333335</v>
      </c>
      <c r="L186" s="38">
        <v>210.51666666666665</v>
      </c>
      <c r="M186" s="28">
        <v>207.95</v>
      </c>
      <c r="N186" s="28">
        <v>205.5</v>
      </c>
      <c r="O186" s="39">
        <v>93825000</v>
      </c>
      <c r="P186" s="40">
        <v>-5.8291313521439047E-3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45071</v>
      </c>
      <c r="E187" s="37">
        <v>105.05</v>
      </c>
      <c r="F187" s="37">
        <v>105.11666666666667</v>
      </c>
      <c r="G187" s="38">
        <v>104.73333333333335</v>
      </c>
      <c r="H187" s="38">
        <v>104.41666666666667</v>
      </c>
      <c r="I187" s="38">
        <v>104.03333333333335</v>
      </c>
      <c r="J187" s="38">
        <v>105.43333333333335</v>
      </c>
      <c r="K187" s="38">
        <v>105.81666666666668</v>
      </c>
      <c r="L187" s="38">
        <v>106.13333333333335</v>
      </c>
      <c r="M187" s="28">
        <v>105.5</v>
      </c>
      <c r="N187" s="28">
        <v>104.8</v>
      </c>
      <c r="O187" s="39">
        <v>238518500</v>
      </c>
      <c r="P187" s="40">
        <v>4.064982122717347E-2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45071</v>
      </c>
      <c r="E188" s="37">
        <v>3300.75</v>
      </c>
      <c r="F188" s="37">
        <v>3296.0166666666664</v>
      </c>
      <c r="G188" s="38">
        <v>3279.3833333333328</v>
      </c>
      <c r="H188" s="38">
        <v>3258.0166666666664</v>
      </c>
      <c r="I188" s="38">
        <v>3241.3833333333328</v>
      </c>
      <c r="J188" s="38">
        <v>3317.3833333333328</v>
      </c>
      <c r="K188" s="38">
        <v>3334.016666666666</v>
      </c>
      <c r="L188" s="38">
        <v>3355.3833333333328</v>
      </c>
      <c r="M188" s="28">
        <v>3312.65</v>
      </c>
      <c r="N188" s="28">
        <v>3274.65</v>
      </c>
      <c r="O188" s="39">
        <v>11650100</v>
      </c>
      <c r="P188" s="40">
        <v>-1.2914609373841614E-2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45071</v>
      </c>
      <c r="E189" s="37">
        <v>1096.3499999999999</v>
      </c>
      <c r="F189" s="37">
        <v>1093.9166666666667</v>
      </c>
      <c r="G189" s="38">
        <v>1086.4833333333336</v>
      </c>
      <c r="H189" s="38">
        <v>1076.6166666666668</v>
      </c>
      <c r="I189" s="38">
        <v>1069.1833333333336</v>
      </c>
      <c r="J189" s="38">
        <v>1103.7833333333335</v>
      </c>
      <c r="K189" s="38">
        <v>1111.2166666666665</v>
      </c>
      <c r="L189" s="38">
        <v>1121.0833333333335</v>
      </c>
      <c r="M189" s="28">
        <v>1101.3499999999999</v>
      </c>
      <c r="N189" s="28">
        <v>1084.05</v>
      </c>
      <c r="O189" s="39">
        <v>10845000</v>
      </c>
      <c r="P189" s="40">
        <v>1.3343050961484554E-2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45071</v>
      </c>
      <c r="E190" s="37">
        <v>2705.1</v>
      </c>
      <c r="F190" s="37">
        <v>2700.35</v>
      </c>
      <c r="G190" s="38">
        <v>2679.75</v>
      </c>
      <c r="H190" s="38">
        <v>2654.4</v>
      </c>
      <c r="I190" s="38">
        <v>2633.8</v>
      </c>
      <c r="J190" s="38">
        <v>2725.7</v>
      </c>
      <c r="K190" s="38">
        <v>2746.2999999999993</v>
      </c>
      <c r="L190" s="38">
        <v>2771.6499999999996</v>
      </c>
      <c r="M190" s="28">
        <v>2720.95</v>
      </c>
      <c r="N190" s="28">
        <v>2675</v>
      </c>
      <c r="O190" s="39">
        <v>5608500</v>
      </c>
      <c r="P190" s="40">
        <v>1.7414601473543202E-3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45071</v>
      </c>
      <c r="E191" s="37">
        <v>1691.4</v>
      </c>
      <c r="F191" s="37">
        <v>1692.5666666666666</v>
      </c>
      <c r="G191" s="38">
        <v>1684.3833333333332</v>
      </c>
      <c r="H191" s="38">
        <v>1677.3666666666666</v>
      </c>
      <c r="I191" s="38">
        <v>1669.1833333333332</v>
      </c>
      <c r="J191" s="38">
        <v>1699.5833333333333</v>
      </c>
      <c r="K191" s="38">
        <v>1707.7666666666667</v>
      </c>
      <c r="L191" s="38">
        <v>1714.7833333333333</v>
      </c>
      <c r="M191" s="28">
        <v>1700.75</v>
      </c>
      <c r="N191" s="28">
        <v>1685.55</v>
      </c>
      <c r="O191" s="39">
        <v>1618000</v>
      </c>
      <c r="P191" s="40">
        <v>-6.2843903851723143E-2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45071</v>
      </c>
      <c r="E192" s="37">
        <v>1495.8</v>
      </c>
      <c r="F192" s="37">
        <v>1493.8833333333332</v>
      </c>
      <c r="G192" s="38">
        <v>1486.6166666666663</v>
      </c>
      <c r="H192" s="38">
        <v>1477.4333333333332</v>
      </c>
      <c r="I192" s="38">
        <v>1470.1666666666663</v>
      </c>
      <c r="J192" s="38">
        <v>1503.0666666666664</v>
      </c>
      <c r="K192" s="38">
        <v>1510.3333333333333</v>
      </c>
      <c r="L192" s="38">
        <v>1519.5166666666664</v>
      </c>
      <c r="M192" s="28">
        <v>1501.15</v>
      </c>
      <c r="N192" s="28">
        <v>1484.7</v>
      </c>
      <c r="O192" s="39">
        <v>3282800</v>
      </c>
      <c r="P192" s="40">
        <v>2.3204689789936492E-3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45071</v>
      </c>
      <c r="E193" s="37">
        <v>1264.8499999999999</v>
      </c>
      <c r="F193" s="37">
        <v>1258.8333333333333</v>
      </c>
      <c r="G193" s="38">
        <v>1249.7666666666664</v>
      </c>
      <c r="H193" s="38">
        <v>1234.6833333333332</v>
      </c>
      <c r="I193" s="38">
        <v>1225.6166666666663</v>
      </c>
      <c r="J193" s="38">
        <v>1273.9166666666665</v>
      </c>
      <c r="K193" s="38">
        <v>1282.9833333333336</v>
      </c>
      <c r="L193" s="38">
        <v>1298.0666666666666</v>
      </c>
      <c r="M193" s="28">
        <v>1267.9000000000001</v>
      </c>
      <c r="N193" s="28">
        <v>1243.75</v>
      </c>
      <c r="O193" s="39">
        <v>9165800</v>
      </c>
      <c r="P193" s="40">
        <v>-2.7913882702301409E-2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45071</v>
      </c>
      <c r="E194" s="37">
        <v>1421.05</v>
      </c>
      <c r="F194" s="37">
        <v>1418.4000000000003</v>
      </c>
      <c r="G194" s="38">
        <v>1411.8000000000006</v>
      </c>
      <c r="H194" s="38">
        <v>1402.5500000000004</v>
      </c>
      <c r="I194" s="38">
        <v>1395.9500000000007</v>
      </c>
      <c r="J194" s="38">
        <v>1427.6500000000005</v>
      </c>
      <c r="K194" s="38">
        <v>1434.2500000000005</v>
      </c>
      <c r="L194" s="38">
        <v>1443.5000000000005</v>
      </c>
      <c r="M194" s="28">
        <v>1425</v>
      </c>
      <c r="N194" s="28">
        <v>1409.15</v>
      </c>
      <c r="O194" s="39">
        <v>2070400</v>
      </c>
      <c r="P194" s="40">
        <v>-0.12375148129338073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45071</v>
      </c>
      <c r="E195" s="37">
        <v>7641.45</v>
      </c>
      <c r="F195" s="37">
        <v>7628.583333333333</v>
      </c>
      <c r="G195" s="38">
        <v>7588.3166666666657</v>
      </c>
      <c r="H195" s="38">
        <v>7535.1833333333325</v>
      </c>
      <c r="I195" s="38">
        <v>7494.9166666666652</v>
      </c>
      <c r="J195" s="38">
        <v>7681.7166666666662</v>
      </c>
      <c r="K195" s="38">
        <v>7721.9833333333345</v>
      </c>
      <c r="L195" s="38">
        <v>7775.1166666666668</v>
      </c>
      <c r="M195" s="28">
        <v>7668.85</v>
      </c>
      <c r="N195" s="28">
        <v>7575.45</v>
      </c>
      <c r="O195" s="39">
        <v>1929600</v>
      </c>
      <c r="P195" s="40">
        <v>7.7818979474591323E-3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45071</v>
      </c>
      <c r="E196" s="37">
        <v>682.3</v>
      </c>
      <c r="F196" s="37">
        <v>681.69999999999993</v>
      </c>
      <c r="G196" s="38">
        <v>677.24999999999989</v>
      </c>
      <c r="H196" s="38">
        <v>672.19999999999993</v>
      </c>
      <c r="I196" s="38">
        <v>667.74999999999989</v>
      </c>
      <c r="J196" s="38">
        <v>686.74999999999989</v>
      </c>
      <c r="K196" s="38">
        <v>691.19999999999993</v>
      </c>
      <c r="L196" s="38">
        <v>696.24999999999989</v>
      </c>
      <c r="M196" s="28">
        <v>686.15</v>
      </c>
      <c r="N196" s="28">
        <v>676.65</v>
      </c>
      <c r="O196" s="39">
        <v>21775000</v>
      </c>
      <c r="P196" s="40">
        <v>-2.932313398238294E-2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45071</v>
      </c>
      <c r="E197" s="37">
        <v>290.3</v>
      </c>
      <c r="F197" s="37">
        <v>288.16666666666669</v>
      </c>
      <c r="G197" s="38">
        <v>284.18333333333339</v>
      </c>
      <c r="H197" s="38">
        <v>278.06666666666672</v>
      </c>
      <c r="I197" s="38">
        <v>274.08333333333343</v>
      </c>
      <c r="J197" s="38">
        <v>294.28333333333336</v>
      </c>
      <c r="K197" s="38">
        <v>298.26666666666659</v>
      </c>
      <c r="L197" s="38">
        <v>304.38333333333333</v>
      </c>
      <c r="M197" s="28">
        <v>292.14999999999998</v>
      </c>
      <c r="N197" s="28">
        <v>282.05</v>
      </c>
      <c r="O197" s="39">
        <v>46452000</v>
      </c>
      <c r="P197" s="40">
        <v>5.5679287305122498E-2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45071</v>
      </c>
      <c r="E198" s="37">
        <v>803.35</v>
      </c>
      <c r="F198" s="37">
        <v>804.29999999999984</v>
      </c>
      <c r="G198" s="38">
        <v>799.59999999999968</v>
      </c>
      <c r="H198" s="38">
        <v>795.8499999999998</v>
      </c>
      <c r="I198" s="38">
        <v>791.14999999999964</v>
      </c>
      <c r="J198" s="38">
        <v>808.04999999999973</v>
      </c>
      <c r="K198" s="38">
        <v>812.74999999999977</v>
      </c>
      <c r="L198" s="38">
        <v>816.49999999999977</v>
      </c>
      <c r="M198" s="28">
        <v>809</v>
      </c>
      <c r="N198" s="28">
        <v>800.55</v>
      </c>
      <c r="O198" s="39">
        <v>7081200</v>
      </c>
      <c r="P198" s="40">
        <v>3.2365290412876134E-2</v>
      </c>
    </row>
    <row r="199" spans="1:16" ht="12.75" customHeight="1">
      <c r="A199" s="28">
        <v>189</v>
      </c>
      <c r="B199" s="29" t="s">
        <v>70</v>
      </c>
      <c r="C199" s="30" t="s">
        <v>276</v>
      </c>
      <c r="D199" s="31">
        <v>45071</v>
      </c>
      <c r="E199" s="37">
        <v>1379.4</v>
      </c>
      <c r="F199" s="37">
        <v>1387.05</v>
      </c>
      <c r="G199" s="38">
        <v>1366.35</v>
      </c>
      <c r="H199" s="38">
        <v>1353.3</v>
      </c>
      <c r="I199" s="38">
        <v>1332.6</v>
      </c>
      <c r="J199" s="38">
        <v>1400.1</v>
      </c>
      <c r="K199" s="38">
        <v>1420.8000000000002</v>
      </c>
      <c r="L199" s="38">
        <v>1433.85</v>
      </c>
      <c r="M199" s="28">
        <v>1407.75</v>
      </c>
      <c r="N199" s="28">
        <v>1374</v>
      </c>
      <c r="O199" s="39">
        <v>269150</v>
      </c>
      <c r="P199" s="40">
        <v>-0.15587266739846323</v>
      </c>
    </row>
    <row r="200" spans="1:16" ht="12.75" customHeight="1">
      <c r="A200" s="28">
        <v>190</v>
      </c>
      <c r="B200" s="29" t="s">
        <v>86</v>
      </c>
      <c r="C200" s="30" t="s">
        <v>208</v>
      </c>
      <c r="D200" s="31">
        <v>45071</v>
      </c>
      <c r="E200" s="37">
        <v>399.15</v>
      </c>
      <c r="F200" s="37">
        <v>397.59999999999997</v>
      </c>
      <c r="G200" s="38">
        <v>395.24999999999994</v>
      </c>
      <c r="H200" s="38">
        <v>391.34999999999997</v>
      </c>
      <c r="I200" s="38">
        <v>388.99999999999994</v>
      </c>
      <c r="J200" s="38">
        <v>401.49999999999994</v>
      </c>
      <c r="K200" s="38">
        <v>403.84999999999997</v>
      </c>
      <c r="L200" s="38">
        <v>407.74999999999994</v>
      </c>
      <c r="M200" s="28">
        <v>399.95</v>
      </c>
      <c r="N200" s="28">
        <v>393.7</v>
      </c>
      <c r="O200" s="39">
        <v>30507000</v>
      </c>
      <c r="P200" s="40">
        <v>3.2176207876573285E-2</v>
      </c>
    </row>
    <row r="201" spans="1:16" ht="12.75" customHeight="1">
      <c r="A201" s="28">
        <v>191</v>
      </c>
      <c r="B201" s="29" t="s">
        <v>178</v>
      </c>
      <c r="C201" s="30" t="s">
        <v>209</v>
      </c>
      <c r="D201" s="31">
        <v>45071</v>
      </c>
      <c r="E201" s="37">
        <v>180.8</v>
      </c>
      <c r="F201" s="37">
        <v>181.83333333333334</v>
      </c>
      <c r="G201" s="38">
        <v>178.7166666666667</v>
      </c>
      <c r="H201" s="38">
        <v>176.63333333333335</v>
      </c>
      <c r="I201" s="38">
        <v>173.51666666666671</v>
      </c>
      <c r="J201" s="38">
        <v>183.91666666666669</v>
      </c>
      <c r="K201" s="38">
        <v>187.0333333333333</v>
      </c>
      <c r="L201" s="38">
        <v>189.11666666666667</v>
      </c>
      <c r="M201" s="28">
        <v>184.95</v>
      </c>
      <c r="N201" s="28">
        <v>179.75</v>
      </c>
      <c r="O201" s="39">
        <v>88509000</v>
      </c>
      <c r="P201" s="40">
        <v>8.5806098728292077E-3</v>
      </c>
    </row>
    <row r="202" spans="1:16" ht="12.75" customHeight="1">
      <c r="A202" s="28">
        <v>192</v>
      </c>
      <c r="B202" s="29" t="s">
        <v>47</v>
      </c>
      <c r="C202" s="30" t="s">
        <v>796</v>
      </c>
      <c r="D202" s="31">
        <v>45071</v>
      </c>
      <c r="E202" s="37">
        <v>504.1</v>
      </c>
      <c r="F202" s="37">
        <v>505.25</v>
      </c>
      <c r="G202" s="38">
        <v>502.15</v>
      </c>
      <c r="H202" s="38">
        <v>500.2</v>
      </c>
      <c r="I202" s="38">
        <v>497.09999999999997</v>
      </c>
      <c r="J202" s="38">
        <v>507.2</v>
      </c>
      <c r="K202" s="38">
        <v>510.3</v>
      </c>
      <c r="L202" s="38">
        <v>512.25</v>
      </c>
      <c r="M202" s="28">
        <v>508.35</v>
      </c>
      <c r="N202" s="28">
        <v>503.3</v>
      </c>
      <c r="O202" s="39">
        <v>7614000</v>
      </c>
      <c r="P202" s="40">
        <v>1.9522776572668113E-2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7" sqref="B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8" t="s">
        <v>16</v>
      </c>
      <c r="B8" s="400"/>
      <c r="C8" s="404" t="s">
        <v>20</v>
      </c>
      <c r="D8" s="404" t="s">
        <v>21</v>
      </c>
      <c r="E8" s="395" t="s">
        <v>22</v>
      </c>
      <c r="F8" s="396"/>
      <c r="G8" s="397"/>
      <c r="H8" s="395" t="s">
        <v>23</v>
      </c>
      <c r="I8" s="396"/>
      <c r="J8" s="397"/>
      <c r="K8" s="23"/>
      <c r="L8" s="50"/>
      <c r="M8" s="50"/>
      <c r="N8" s="1"/>
      <c r="O8" s="1"/>
    </row>
    <row r="9" spans="1:15" ht="36" customHeight="1">
      <c r="A9" s="402"/>
      <c r="B9" s="403"/>
      <c r="C9" s="403"/>
      <c r="D9" s="40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18285.400000000001</v>
      </c>
      <c r="D10" s="257">
        <v>18313.649999999998</v>
      </c>
      <c r="E10" s="257">
        <v>18234.699999999997</v>
      </c>
      <c r="F10" s="257">
        <v>18184</v>
      </c>
      <c r="G10" s="257">
        <v>18105.05</v>
      </c>
      <c r="H10" s="257">
        <v>18364.349999999995</v>
      </c>
      <c r="I10" s="257">
        <v>18443.3</v>
      </c>
      <c r="J10" s="257">
        <v>18493.999999999993</v>
      </c>
      <c r="K10" s="257">
        <v>18392.599999999999</v>
      </c>
      <c r="L10" s="257">
        <v>18262.95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43677.85</v>
      </c>
      <c r="D11" s="257">
        <v>43776.033333333326</v>
      </c>
      <c r="E11" s="257">
        <v>43541.616666666654</v>
      </c>
      <c r="F11" s="257">
        <v>43405.383333333331</v>
      </c>
      <c r="G11" s="257">
        <v>43170.96666666666</v>
      </c>
      <c r="H11" s="257">
        <v>43912.266666666648</v>
      </c>
      <c r="I11" s="257">
        <v>44146.68333333332</v>
      </c>
      <c r="J11" s="257">
        <v>44282.916666666642</v>
      </c>
      <c r="K11" s="257">
        <v>44010.45</v>
      </c>
      <c r="L11" s="257">
        <v>43639.8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3134.75</v>
      </c>
      <c r="D12" s="231">
        <v>3129</v>
      </c>
      <c r="E12" s="231">
        <v>3119.85</v>
      </c>
      <c r="F12" s="231">
        <v>3104.95</v>
      </c>
      <c r="G12" s="231">
        <v>3095.7999999999997</v>
      </c>
      <c r="H12" s="231">
        <v>3143.9</v>
      </c>
      <c r="I12" s="231">
        <v>3153.0499999999997</v>
      </c>
      <c r="J12" s="231">
        <v>3167.9500000000003</v>
      </c>
      <c r="K12" s="231">
        <v>3138.15</v>
      </c>
      <c r="L12" s="231">
        <v>3114.1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5379.55</v>
      </c>
      <c r="D13" s="231">
        <v>5387.05</v>
      </c>
      <c r="E13" s="231">
        <v>5364.4500000000007</v>
      </c>
      <c r="F13" s="231">
        <v>5349.35</v>
      </c>
      <c r="G13" s="231">
        <v>5326.7500000000009</v>
      </c>
      <c r="H13" s="231">
        <v>5402.1500000000005</v>
      </c>
      <c r="I13" s="231">
        <v>5424.7500000000009</v>
      </c>
      <c r="J13" s="231">
        <v>5439.85</v>
      </c>
      <c r="K13" s="231">
        <v>5409.65</v>
      </c>
      <c r="L13" s="231">
        <v>5371.95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28890.799999999999</v>
      </c>
      <c r="D14" s="231">
        <v>28835.05</v>
      </c>
      <c r="E14" s="231">
        <v>28710.75</v>
      </c>
      <c r="F14" s="231">
        <v>28530.7</v>
      </c>
      <c r="G14" s="231">
        <v>28406.400000000001</v>
      </c>
      <c r="H14" s="231">
        <v>29015.1</v>
      </c>
      <c r="I14" s="231">
        <v>29139.399999999994</v>
      </c>
      <c r="J14" s="231">
        <v>29319.449999999997</v>
      </c>
      <c r="K14" s="231">
        <v>28959.35</v>
      </c>
      <c r="L14" s="231">
        <v>28655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4794.55</v>
      </c>
      <c r="D15" s="231">
        <v>4795.1333333333332</v>
      </c>
      <c r="E15" s="231">
        <v>4780.0666666666666</v>
      </c>
      <c r="F15" s="231">
        <v>4765.583333333333</v>
      </c>
      <c r="G15" s="231">
        <v>4750.5166666666664</v>
      </c>
      <c r="H15" s="231">
        <v>4809.6166666666668</v>
      </c>
      <c r="I15" s="231">
        <v>4824.6833333333325</v>
      </c>
      <c r="J15" s="231">
        <v>4839.166666666667</v>
      </c>
      <c r="K15" s="231">
        <v>4810.2</v>
      </c>
      <c r="L15" s="231">
        <v>4780.6499999999996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9267.6</v>
      </c>
      <c r="D16" s="231">
        <v>9278.2333333333336</v>
      </c>
      <c r="E16" s="231">
        <v>9237.4166666666679</v>
      </c>
      <c r="F16" s="231">
        <v>9207.2333333333336</v>
      </c>
      <c r="G16" s="231">
        <v>9166.4166666666679</v>
      </c>
      <c r="H16" s="231">
        <v>9308.4166666666679</v>
      </c>
      <c r="I16" s="231">
        <v>9349.2333333333336</v>
      </c>
      <c r="J16" s="231">
        <v>9379.4166666666679</v>
      </c>
      <c r="K16" s="231">
        <v>9319.0499999999993</v>
      </c>
      <c r="L16" s="231">
        <v>9248.0499999999993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3891.65</v>
      </c>
      <c r="D17" s="231">
        <v>3909.7833333333333</v>
      </c>
      <c r="E17" s="231">
        <v>3864.9166666666665</v>
      </c>
      <c r="F17" s="231">
        <v>3838.1833333333334</v>
      </c>
      <c r="G17" s="231">
        <v>3793.3166666666666</v>
      </c>
      <c r="H17" s="231">
        <v>3936.5166666666664</v>
      </c>
      <c r="I17" s="231">
        <v>3981.3833333333332</v>
      </c>
      <c r="J17" s="231">
        <v>4008.1166666666663</v>
      </c>
      <c r="K17" s="230">
        <v>3954.65</v>
      </c>
      <c r="L17" s="230">
        <v>3883.05</v>
      </c>
      <c r="M17" s="230">
        <v>2.0563099999999999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1780.4</v>
      </c>
      <c r="D18" s="231">
        <v>1795.1499999999999</v>
      </c>
      <c r="E18" s="231">
        <v>1761.2999999999997</v>
      </c>
      <c r="F18" s="231">
        <v>1742.1999999999998</v>
      </c>
      <c r="G18" s="231">
        <v>1708.3499999999997</v>
      </c>
      <c r="H18" s="231">
        <v>1814.2499999999998</v>
      </c>
      <c r="I18" s="231">
        <v>1848.0999999999997</v>
      </c>
      <c r="J18" s="231">
        <v>1867.1999999999998</v>
      </c>
      <c r="K18" s="230">
        <v>1829</v>
      </c>
      <c r="L18" s="230">
        <v>1776.05</v>
      </c>
      <c r="M18" s="230">
        <v>7.3692200000000003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765.9</v>
      </c>
      <c r="D19" s="231">
        <v>761.01666666666677</v>
      </c>
      <c r="E19" s="231">
        <v>754.33333333333348</v>
      </c>
      <c r="F19" s="231">
        <v>742.76666666666677</v>
      </c>
      <c r="G19" s="231">
        <v>736.08333333333348</v>
      </c>
      <c r="H19" s="231">
        <v>772.58333333333348</v>
      </c>
      <c r="I19" s="231">
        <v>779.26666666666665</v>
      </c>
      <c r="J19" s="231">
        <v>790.83333333333348</v>
      </c>
      <c r="K19" s="230">
        <v>767.7</v>
      </c>
      <c r="L19" s="230">
        <v>749.45</v>
      </c>
      <c r="M19" s="230">
        <v>14.02441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21470</v>
      </c>
      <c r="D20" s="231">
        <v>21507.033333333333</v>
      </c>
      <c r="E20" s="231">
        <v>21392.966666666667</v>
      </c>
      <c r="F20" s="231">
        <v>21315.933333333334</v>
      </c>
      <c r="G20" s="231">
        <v>21201.866666666669</v>
      </c>
      <c r="H20" s="231">
        <v>21584.066666666666</v>
      </c>
      <c r="I20" s="231">
        <v>21698.133333333331</v>
      </c>
      <c r="J20" s="231">
        <v>21775.166666666664</v>
      </c>
      <c r="K20" s="230">
        <v>21621.1</v>
      </c>
      <c r="L20" s="230">
        <v>21430</v>
      </c>
      <c r="M20" s="230">
        <v>0.16138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2475.6</v>
      </c>
      <c r="D21" s="231">
        <v>2550.3166666666671</v>
      </c>
      <c r="E21" s="231">
        <v>2350.6333333333341</v>
      </c>
      <c r="F21" s="231">
        <v>2225.666666666667</v>
      </c>
      <c r="G21" s="231">
        <v>2025.983333333334</v>
      </c>
      <c r="H21" s="231">
        <v>2675.2833333333342</v>
      </c>
      <c r="I21" s="231">
        <v>2874.9666666666676</v>
      </c>
      <c r="J21" s="231">
        <v>2999.9333333333343</v>
      </c>
      <c r="K21" s="230">
        <v>2750</v>
      </c>
      <c r="L21" s="230">
        <v>2425.35</v>
      </c>
      <c r="M21" s="230">
        <v>234.65761000000001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984.25</v>
      </c>
      <c r="D22" s="231">
        <v>991.68333333333339</v>
      </c>
      <c r="E22" s="231">
        <v>945.16666666666674</v>
      </c>
      <c r="F22" s="231">
        <v>906.08333333333337</v>
      </c>
      <c r="G22" s="231">
        <v>859.56666666666672</v>
      </c>
      <c r="H22" s="231">
        <v>1030.7666666666669</v>
      </c>
      <c r="I22" s="231">
        <v>1077.2833333333333</v>
      </c>
      <c r="J22" s="231">
        <v>1116.3666666666668</v>
      </c>
      <c r="K22" s="230">
        <v>1038.2</v>
      </c>
      <c r="L22" s="230">
        <v>952.6</v>
      </c>
      <c r="M22" s="230">
        <v>74.400080000000003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718.25</v>
      </c>
      <c r="D23" s="231">
        <v>722</v>
      </c>
      <c r="E23" s="231">
        <v>705</v>
      </c>
      <c r="F23" s="231">
        <v>691.75</v>
      </c>
      <c r="G23" s="231">
        <v>674.75</v>
      </c>
      <c r="H23" s="231">
        <v>735.25</v>
      </c>
      <c r="I23" s="231">
        <v>752.25</v>
      </c>
      <c r="J23" s="231">
        <v>765.5</v>
      </c>
      <c r="K23" s="230">
        <v>739</v>
      </c>
      <c r="L23" s="230">
        <v>708.75</v>
      </c>
      <c r="M23" s="230">
        <v>128.09164000000001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796.5</v>
      </c>
      <c r="D24" s="231">
        <v>784</v>
      </c>
      <c r="E24" s="231">
        <v>771.5</v>
      </c>
      <c r="F24" s="231">
        <v>746.5</v>
      </c>
      <c r="G24" s="231">
        <v>734</v>
      </c>
      <c r="H24" s="231">
        <v>809</v>
      </c>
      <c r="I24" s="231">
        <v>821.5</v>
      </c>
      <c r="J24" s="231">
        <v>846.5</v>
      </c>
      <c r="K24" s="230">
        <v>796.5</v>
      </c>
      <c r="L24" s="230">
        <v>759</v>
      </c>
      <c r="M24" s="230">
        <v>63.175890000000003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911.4</v>
      </c>
      <c r="D25" s="231">
        <v>901.80000000000007</v>
      </c>
      <c r="E25" s="231">
        <v>892.20000000000016</v>
      </c>
      <c r="F25" s="231">
        <v>873.00000000000011</v>
      </c>
      <c r="G25" s="231">
        <v>863.4000000000002</v>
      </c>
      <c r="H25" s="231">
        <v>921.00000000000011</v>
      </c>
      <c r="I25" s="231">
        <v>930.6</v>
      </c>
      <c r="J25" s="231">
        <v>949.80000000000007</v>
      </c>
      <c r="K25" s="230">
        <v>911.4</v>
      </c>
      <c r="L25" s="230">
        <v>882.6</v>
      </c>
      <c r="M25" s="230">
        <v>49.11947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464.3</v>
      </c>
      <c r="D26" s="231">
        <v>479.2</v>
      </c>
      <c r="E26" s="231">
        <v>449.4</v>
      </c>
      <c r="F26" s="231">
        <v>434.5</v>
      </c>
      <c r="G26" s="231">
        <v>404.7</v>
      </c>
      <c r="H26" s="231">
        <v>494.09999999999997</v>
      </c>
      <c r="I26" s="231">
        <v>523.90000000000009</v>
      </c>
      <c r="J26" s="231">
        <v>538.79999999999995</v>
      </c>
      <c r="K26" s="230">
        <v>509</v>
      </c>
      <c r="L26" s="230">
        <v>464.3</v>
      </c>
      <c r="M26" s="230">
        <v>128.37675999999999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164.75</v>
      </c>
      <c r="D27" s="231">
        <v>165.16666666666666</v>
      </c>
      <c r="E27" s="231">
        <v>163.63333333333333</v>
      </c>
      <c r="F27" s="231">
        <v>162.51666666666668</v>
      </c>
      <c r="G27" s="231">
        <v>160.98333333333335</v>
      </c>
      <c r="H27" s="231">
        <v>166.2833333333333</v>
      </c>
      <c r="I27" s="231">
        <v>167.81666666666666</v>
      </c>
      <c r="J27" s="231">
        <v>168.93333333333328</v>
      </c>
      <c r="K27" s="230">
        <v>166.7</v>
      </c>
      <c r="L27" s="230">
        <v>164.05</v>
      </c>
      <c r="M27" s="230">
        <v>10.791359999999999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198.05</v>
      </c>
      <c r="D28" s="231">
        <v>197.80000000000004</v>
      </c>
      <c r="E28" s="231">
        <v>193.80000000000007</v>
      </c>
      <c r="F28" s="231">
        <v>189.55000000000004</v>
      </c>
      <c r="G28" s="231">
        <v>185.55000000000007</v>
      </c>
      <c r="H28" s="231">
        <v>202.05000000000007</v>
      </c>
      <c r="I28" s="231">
        <v>206.05</v>
      </c>
      <c r="J28" s="231">
        <v>210.30000000000007</v>
      </c>
      <c r="K28" s="230">
        <v>201.8</v>
      </c>
      <c r="L28" s="230">
        <v>193.55</v>
      </c>
      <c r="M28" s="230">
        <v>74.101039999999998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3310.1</v>
      </c>
      <c r="D29" s="231">
        <v>3320.9666666666667</v>
      </c>
      <c r="E29" s="231">
        <v>3241.1333333333332</v>
      </c>
      <c r="F29" s="231">
        <v>3172.1666666666665</v>
      </c>
      <c r="G29" s="231">
        <v>3092.333333333333</v>
      </c>
      <c r="H29" s="231">
        <v>3389.9333333333334</v>
      </c>
      <c r="I29" s="231">
        <v>3469.7666666666664</v>
      </c>
      <c r="J29" s="231">
        <v>3538.7333333333336</v>
      </c>
      <c r="K29" s="230">
        <v>3400.8</v>
      </c>
      <c r="L29" s="230">
        <v>3252</v>
      </c>
      <c r="M29" s="230">
        <v>2.51572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422.3</v>
      </c>
      <c r="D30" s="231">
        <v>423.9666666666667</v>
      </c>
      <c r="E30" s="231">
        <v>417.93333333333339</v>
      </c>
      <c r="F30" s="231">
        <v>413.56666666666672</v>
      </c>
      <c r="G30" s="231">
        <v>407.53333333333342</v>
      </c>
      <c r="H30" s="231">
        <v>428.33333333333337</v>
      </c>
      <c r="I30" s="231">
        <v>434.36666666666667</v>
      </c>
      <c r="J30" s="231">
        <v>438.73333333333335</v>
      </c>
      <c r="K30" s="230">
        <v>430</v>
      </c>
      <c r="L30" s="230">
        <v>419.6</v>
      </c>
      <c r="M30" s="230">
        <v>60.965919999999997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4536.45</v>
      </c>
      <c r="D31" s="231">
        <v>4555.6000000000004</v>
      </c>
      <c r="E31" s="231">
        <v>4504.2000000000007</v>
      </c>
      <c r="F31" s="231">
        <v>4471.9500000000007</v>
      </c>
      <c r="G31" s="231">
        <v>4420.5500000000011</v>
      </c>
      <c r="H31" s="231">
        <v>4587.8500000000004</v>
      </c>
      <c r="I31" s="231">
        <v>4639.25</v>
      </c>
      <c r="J31" s="231">
        <v>4671.5</v>
      </c>
      <c r="K31" s="230">
        <v>4607</v>
      </c>
      <c r="L31" s="230">
        <v>4523.3500000000004</v>
      </c>
      <c r="M31" s="230">
        <v>2.2597900000000002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150.4</v>
      </c>
      <c r="D32" s="231">
        <v>151.20000000000002</v>
      </c>
      <c r="E32" s="231">
        <v>147.50000000000003</v>
      </c>
      <c r="F32" s="231">
        <v>144.60000000000002</v>
      </c>
      <c r="G32" s="231">
        <v>140.90000000000003</v>
      </c>
      <c r="H32" s="231">
        <v>154.10000000000002</v>
      </c>
      <c r="I32" s="231">
        <v>157.80000000000001</v>
      </c>
      <c r="J32" s="231">
        <v>160.70000000000002</v>
      </c>
      <c r="K32" s="230">
        <v>154.9</v>
      </c>
      <c r="L32" s="230">
        <v>148.30000000000001</v>
      </c>
      <c r="M32" s="230">
        <v>225.06977000000001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3101.5</v>
      </c>
      <c r="D33" s="231">
        <v>3110.8833333333332</v>
      </c>
      <c r="E33" s="231">
        <v>3088.6166666666663</v>
      </c>
      <c r="F33" s="231">
        <v>3075.7333333333331</v>
      </c>
      <c r="G33" s="231">
        <v>3053.4666666666662</v>
      </c>
      <c r="H33" s="231">
        <v>3123.7666666666664</v>
      </c>
      <c r="I33" s="231">
        <v>3146.0333333333328</v>
      </c>
      <c r="J33" s="231">
        <v>3158.9166666666665</v>
      </c>
      <c r="K33" s="230">
        <v>3133.15</v>
      </c>
      <c r="L33" s="230">
        <v>3098</v>
      </c>
      <c r="M33" s="230">
        <v>4.3946500000000004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1714.35</v>
      </c>
      <c r="D34" s="231">
        <v>1712.0833333333333</v>
      </c>
      <c r="E34" s="231">
        <v>1704.1666666666665</v>
      </c>
      <c r="F34" s="231">
        <v>1693.9833333333333</v>
      </c>
      <c r="G34" s="231">
        <v>1686.0666666666666</v>
      </c>
      <c r="H34" s="231">
        <v>1722.2666666666664</v>
      </c>
      <c r="I34" s="231">
        <v>1730.1833333333329</v>
      </c>
      <c r="J34" s="231">
        <v>1740.3666666666663</v>
      </c>
      <c r="K34" s="230">
        <v>1720</v>
      </c>
      <c r="L34" s="230">
        <v>1701.9</v>
      </c>
      <c r="M34" s="230">
        <v>4.0814599999999999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603.70000000000005</v>
      </c>
      <c r="D35" s="231">
        <v>602.35</v>
      </c>
      <c r="E35" s="231">
        <v>597.75</v>
      </c>
      <c r="F35" s="231">
        <v>591.79999999999995</v>
      </c>
      <c r="G35" s="231">
        <v>587.19999999999993</v>
      </c>
      <c r="H35" s="231">
        <v>608.30000000000007</v>
      </c>
      <c r="I35" s="231">
        <v>612.9000000000002</v>
      </c>
      <c r="J35" s="231">
        <v>618.85000000000014</v>
      </c>
      <c r="K35" s="230">
        <v>606.95000000000005</v>
      </c>
      <c r="L35" s="230">
        <v>596.4</v>
      </c>
      <c r="M35" s="230">
        <v>6.12181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3429.55</v>
      </c>
      <c r="D36" s="231">
        <v>3425.2166666666672</v>
      </c>
      <c r="E36" s="231">
        <v>3410.5333333333342</v>
      </c>
      <c r="F36" s="231">
        <v>3391.5166666666669</v>
      </c>
      <c r="G36" s="231">
        <v>3376.8333333333339</v>
      </c>
      <c r="H36" s="231">
        <v>3444.2333333333345</v>
      </c>
      <c r="I36" s="231">
        <v>3458.916666666667</v>
      </c>
      <c r="J36" s="231">
        <v>3477.9333333333348</v>
      </c>
      <c r="K36" s="230">
        <v>3439.9</v>
      </c>
      <c r="L36" s="230">
        <v>3406.2</v>
      </c>
      <c r="M36" s="230">
        <v>1.4860100000000001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917.7</v>
      </c>
      <c r="D37" s="231">
        <v>916.25</v>
      </c>
      <c r="E37" s="231">
        <v>911.65</v>
      </c>
      <c r="F37" s="231">
        <v>905.6</v>
      </c>
      <c r="G37" s="231">
        <v>901</v>
      </c>
      <c r="H37" s="231">
        <v>922.3</v>
      </c>
      <c r="I37" s="231">
        <v>926.89999999999986</v>
      </c>
      <c r="J37" s="231">
        <v>932.94999999999993</v>
      </c>
      <c r="K37" s="230">
        <v>920.85</v>
      </c>
      <c r="L37" s="230">
        <v>910.2</v>
      </c>
      <c r="M37" s="230">
        <v>62.48545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4517.6000000000004</v>
      </c>
      <c r="D38" s="231">
        <v>4520.6166666666659</v>
      </c>
      <c r="E38" s="231">
        <v>4489.0333333333319</v>
      </c>
      <c r="F38" s="231">
        <v>4460.4666666666662</v>
      </c>
      <c r="G38" s="231">
        <v>4428.8833333333323</v>
      </c>
      <c r="H38" s="231">
        <v>4549.1833333333316</v>
      </c>
      <c r="I38" s="231">
        <v>4580.7666666666655</v>
      </c>
      <c r="J38" s="231">
        <v>4609.3333333333312</v>
      </c>
      <c r="K38" s="230">
        <v>4552.2</v>
      </c>
      <c r="L38" s="230">
        <v>4492.05</v>
      </c>
      <c r="M38" s="230">
        <v>3.95343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6785.95</v>
      </c>
      <c r="D39" s="231">
        <v>6788.083333333333</v>
      </c>
      <c r="E39" s="231">
        <v>6727.6166666666659</v>
      </c>
      <c r="F39" s="231">
        <v>6669.2833333333328</v>
      </c>
      <c r="G39" s="231">
        <v>6608.8166666666657</v>
      </c>
      <c r="H39" s="231">
        <v>6846.4166666666661</v>
      </c>
      <c r="I39" s="231">
        <v>6906.8833333333332</v>
      </c>
      <c r="J39" s="231">
        <v>6965.2166666666662</v>
      </c>
      <c r="K39" s="230">
        <v>6848.55</v>
      </c>
      <c r="L39" s="230">
        <v>6729.75</v>
      </c>
      <c r="M39" s="230">
        <v>5.5393600000000003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1426.45</v>
      </c>
      <c r="D40" s="231">
        <v>1431.5333333333335</v>
      </c>
      <c r="E40" s="231">
        <v>1416.0666666666671</v>
      </c>
      <c r="F40" s="231">
        <v>1405.6833333333336</v>
      </c>
      <c r="G40" s="231">
        <v>1390.2166666666672</v>
      </c>
      <c r="H40" s="231">
        <v>1441.916666666667</v>
      </c>
      <c r="I40" s="231">
        <v>1457.3833333333337</v>
      </c>
      <c r="J40" s="231">
        <v>1467.7666666666669</v>
      </c>
      <c r="K40" s="230">
        <v>1447</v>
      </c>
      <c r="L40" s="230">
        <v>1421.15</v>
      </c>
      <c r="M40" s="230">
        <v>10.477359999999999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6934.45</v>
      </c>
      <c r="D41" s="231">
        <v>6837.333333333333</v>
      </c>
      <c r="E41" s="231">
        <v>6708.6666666666661</v>
      </c>
      <c r="F41" s="231">
        <v>6482.8833333333332</v>
      </c>
      <c r="G41" s="231">
        <v>6354.2166666666662</v>
      </c>
      <c r="H41" s="231">
        <v>7063.1166666666659</v>
      </c>
      <c r="I41" s="231">
        <v>7191.7833333333319</v>
      </c>
      <c r="J41" s="231">
        <v>7417.5666666666657</v>
      </c>
      <c r="K41" s="230">
        <v>6966</v>
      </c>
      <c r="L41" s="230">
        <v>6611.55</v>
      </c>
      <c r="M41" s="230">
        <v>1.1128499999999999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2376.6</v>
      </c>
      <c r="D42" s="231">
        <v>2384.1999999999998</v>
      </c>
      <c r="E42" s="231">
        <v>2360.4499999999998</v>
      </c>
      <c r="F42" s="231">
        <v>2344.3000000000002</v>
      </c>
      <c r="G42" s="231">
        <v>2320.5500000000002</v>
      </c>
      <c r="H42" s="231">
        <v>2400.3499999999995</v>
      </c>
      <c r="I42" s="231">
        <v>2424.0999999999995</v>
      </c>
      <c r="J42" s="231">
        <v>2440.2499999999991</v>
      </c>
      <c r="K42" s="230">
        <v>2407.9499999999998</v>
      </c>
      <c r="L42" s="230">
        <v>2368.0500000000002</v>
      </c>
      <c r="M42" s="230">
        <v>2.2639399999999998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261.10000000000002</v>
      </c>
      <c r="D43" s="231">
        <v>258.53333333333336</v>
      </c>
      <c r="E43" s="231">
        <v>255.06666666666672</v>
      </c>
      <c r="F43" s="231">
        <v>249.03333333333336</v>
      </c>
      <c r="G43" s="231">
        <v>245.56666666666672</v>
      </c>
      <c r="H43" s="231">
        <v>264.56666666666672</v>
      </c>
      <c r="I43" s="231">
        <v>268.0333333333333</v>
      </c>
      <c r="J43" s="231">
        <v>274.06666666666672</v>
      </c>
      <c r="K43" s="230">
        <v>262</v>
      </c>
      <c r="L43" s="230">
        <v>252.5</v>
      </c>
      <c r="M43" s="230">
        <v>177.9211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182.65</v>
      </c>
      <c r="D44" s="231">
        <v>183.25</v>
      </c>
      <c r="E44" s="231">
        <v>181.4</v>
      </c>
      <c r="F44" s="231">
        <v>180.15</v>
      </c>
      <c r="G44" s="231">
        <v>178.3</v>
      </c>
      <c r="H44" s="231">
        <v>184.5</v>
      </c>
      <c r="I44" s="231">
        <v>186.35000000000002</v>
      </c>
      <c r="J44" s="231">
        <v>187.6</v>
      </c>
      <c r="K44" s="230">
        <v>185.1</v>
      </c>
      <c r="L44" s="230">
        <v>182</v>
      </c>
      <c r="M44" s="230">
        <v>126.55399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73.55</v>
      </c>
      <c r="D45" s="231">
        <v>73.95</v>
      </c>
      <c r="E45" s="231">
        <v>72.900000000000006</v>
      </c>
      <c r="F45" s="231">
        <v>72.25</v>
      </c>
      <c r="G45" s="231">
        <v>71.2</v>
      </c>
      <c r="H45" s="231">
        <v>74.600000000000009</v>
      </c>
      <c r="I45" s="231">
        <v>75.649999999999991</v>
      </c>
      <c r="J45" s="231">
        <v>76.300000000000011</v>
      </c>
      <c r="K45" s="230">
        <v>75</v>
      </c>
      <c r="L45" s="230">
        <v>73.3</v>
      </c>
      <c r="M45" s="230">
        <v>47.099739999999997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1535</v>
      </c>
      <c r="D46" s="231">
        <v>1530.45</v>
      </c>
      <c r="E46" s="231">
        <v>1519.0500000000002</v>
      </c>
      <c r="F46" s="231">
        <v>1503.1000000000001</v>
      </c>
      <c r="G46" s="231">
        <v>1491.7000000000003</v>
      </c>
      <c r="H46" s="231">
        <v>1546.4</v>
      </c>
      <c r="I46" s="231">
        <v>1557.8000000000002</v>
      </c>
      <c r="J46" s="231">
        <v>1573.75</v>
      </c>
      <c r="K46" s="230">
        <v>1541.85</v>
      </c>
      <c r="L46" s="230">
        <v>1514.5</v>
      </c>
      <c r="M46" s="230">
        <v>2.6968700000000001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634.5</v>
      </c>
      <c r="D47" s="231">
        <v>632.35</v>
      </c>
      <c r="E47" s="231">
        <v>626.70000000000005</v>
      </c>
      <c r="F47" s="231">
        <v>618.9</v>
      </c>
      <c r="G47" s="231">
        <v>613.25</v>
      </c>
      <c r="H47" s="231">
        <v>640.15000000000009</v>
      </c>
      <c r="I47" s="231">
        <v>645.79999999999995</v>
      </c>
      <c r="J47" s="231">
        <v>653.60000000000014</v>
      </c>
      <c r="K47" s="230">
        <v>638</v>
      </c>
      <c r="L47" s="230">
        <v>624.54999999999995</v>
      </c>
      <c r="M47" s="230">
        <v>6.1631200000000002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108.8</v>
      </c>
      <c r="D48" s="231">
        <v>108.46666666666665</v>
      </c>
      <c r="E48" s="231">
        <v>107.63333333333331</v>
      </c>
      <c r="F48" s="231">
        <v>106.46666666666665</v>
      </c>
      <c r="G48" s="231">
        <v>105.63333333333331</v>
      </c>
      <c r="H48" s="231">
        <v>109.63333333333331</v>
      </c>
      <c r="I48" s="231">
        <v>110.46666666666665</v>
      </c>
      <c r="J48" s="231">
        <v>111.63333333333331</v>
      </c>
      <c r="K48" s="230">
        <v>109.3</v>
      </c>
      <c r="L48" s="230">
        <v>107.3</v>
      </c>
      <c r="M48" s="230">
        <v>107.22681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762.15</v>
      </c>
      <c r="D49" s="231">
        <v>763.7833333333333</v>
      </c>
      <c r="E49" s="231">
        <v>758.66666666666663</v>
      </c>
      <c r="F49" s="231">
        <v>755.18333333333328</v>
      </c>
      <c r="G49" s="231">
        <v>750.06666666666661</v>
      </c>
      <c r="H49" s="231">
        <v>767.26666666666665</v>
      </c>
      <c r="I49" s="231">
        <v>772.38333333333344</v>
      </c>
      <c r="J49" s="231">
        <v>775.86666666666667</v>
      </c>
      <c r="K49" s="230">
        <v>768.9</v>
      </c>
      <c r="L49" s="230">
        <v>760.3</v>
      </c>
      <c r="M49" s="230">
        <v>9.5039499999999997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80</v>
      </c>
      <c r="D50" s="231">
        <v>80.283333333333331</v>
      </c>
      <c r="E50" s="231">
        <v>79.566666666666663</v>
      </c>
      <c r="F50" s="231">
        <v>79.133333333333326</v>
      </c>
      <c r="G50" s="231">
        <v>78.416666666666657</v>
      </c>
      <c r="H50" s="231">
        <v>80.716666666666669</v>
      </c>
      <c r="I50" s="231">
        <v>81.433333333333337</v>
      </c>
      <c r="J50" s="231">
        <v>81.866666666666674</v>
      </c>
      <c r="K50" s="230">
        <v>81</v>
      </c>
      <c r="L50" s="230">
        <v>79.849999999999994</v>
      </c>
      <c r="M50" s="230">
        <v>79.446359999999999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363.3</v>
      </c>
      <c r="D51" s="231">
        <v>364.75</v>
      </c>
      <c r="E51" s="231">
        <v>360.4</v>
      </c>
      <c r="F51" s="231">
        <v>357.5</v>
      </c>
      <c r="G51" s="231">
        <v>353.15</v>
      </c>
      <c r="H51" s="231">
        <v>367.65</v>
      </c>
      <c r="I51" s="231">
        <v>372</v>
      </c>
      <c r="J51" s="231">
        <v>374.9</v>
      </c>
      <c r="K51" s="230">
        <v>369.1</v>
      </c>
      <c r="L51" s="230">
        <v>361.85</v>
      </c>
      <c r="M51" s="230">
        <v>18.754799999999999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801.4</v>
      </c>
      <c r="D52" s="231">
        <v>799.76666666666677</v>
      </c>
      <c r="E52" s="231">
        <v>796.63333333333355</v>
      </c>
      <c r="F52" s="231">
        <v>791.86666666666679</v>
      </c>
      <c r="G52" s="231">
        <v>788.73333333333358</v>
      </c>
      <c r="H52" s="231">
        <v>804.53333333333353</v>
      </c>
      <c r="I52" s="231">
        <v>807.66666666666674</v>
      </c>
      <c r="J52" s="231">
        <v>812.43333333333351</v>
      </c>
      <c r="K52" s="230">
        <v>802.9</v>
      </c>
      <c r="L52" s="230">
        <v>795</v>
      </c>
      <c r="M52" s="230">
        <v>91.043289999999999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243</v>
      </c>
      <c r="D53" s="231">
        <v>248.70000000000002</v>
      </c>
      <c r="E53" s="231">
        <v>236.8</v>
      </c>
      <c r="F53" s="231">
        <v>230.6</v>
      </c>
      <c r="G53" s="231">
        <v>218.7</v>
      </c>
      <c r="H53" s="231">
        <v>254.90000000000003</v>
      </c>
      <c r="I53" s="231">
        <v>266.80000000000007</v>
      </c>
      <c r="J53" s="231">
        <v>273.00000000000006</v>
      </c>
      <c r="K53" s="230">
        <v>260.60000000000002</v>
      </c>
      <c r="L53" s="230">
        <v>242.5</v>
      </c>
      <c r="M53" s="230">
        <v>177.25181000000001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18751.25</v>
      </c>
      <c r="D54" s="231">
        <v>18783.733333333334</v>
      </c>
      <c r="E54" s="231">
        <v>18657.516666666666</v>
      </c>
      <c r="F54" s="231">
        <v>18563.783333333333</v>
      </c>
      <c r="G54" s="231">
        <v>18437.566666666666</v>
      </c>
      <c r="H54" s="231">
        <v>18877.466666666667</v>
      </c>
      <c r="I54" s="231">
        <v>19003.683333333334</v>
      </c>
      <c r="J54" s="231">
        <v>19097.416666666668</v>
      </c>
      <c r="K54" s="230">
        <v>18909.95</v>
      </c>
      <c r="L54" s="230">
        <v>18690</v>
      </c>
      <c r="M54" s="230">
        <v>0.12145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4519.8</v>
      </c>
      <c r="D55" s="231">
        <v>4530.3500000000004</v>
      </c>
      <c r="E55" s="231">
        <v>4490.8000000000011</v>
      </c>
      <c r="F55" s="231">
        <v>4461.8000000000011</v>
      </c>
      <c r="G55" s="231">
        <v>4422.2500000000018</v>
      </c>
      <c r="H55" s="231">
        <v>4559.3500000000004</v>
      </c>
      <c r="I55" s="231">
        <v>4598.8999999999996</v>
      </c>
      <c r="J55" s="231">
        <v>4627.8999999999996</v>
      </c>
      <c r="K55" s="230">
        <v>4569.8999999999996</v>
      </c>
      <c r="L55" s="230">
        <v>4501.3500000000004</v>
      </c>
      <c r="M55" s="230">
        <v>3.0273300000000001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299.60000000000002</v>
      </c>
      <c r="D56" s="231">
        <v>300.31666666666666</v>
      </c>
      <c r="E56" s="231">
        <v>297.43333333333334</v>
      </c>
      <c r="F56" s="231">
        <v>295.26666666666665</v>
      </c>
      <c r="G56" s="231">
        <v>292.38333333333333</v>
      </c>
      <c r="H56" s="231">
        <v>302.48333333333335</v>
      </c>
      <c r="I56" s="231">
        <v>305.36666666666667</v>
      </c>
      <c r="J56" s="231">
        <v>307.53333333333336</v>
      </c>
      <c r="K56" s="230">
        <v>303.2</v>
      </c>
      <c r="L56" s="230">
        <v>298.14999999999998</v>
      </c>
      <c r="M56" s="230">
        <v>32.908430000000003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1052.2</v>
      </c>
      <c r="D57" s="231">
        <v>1056.55</v>
      </c>
      <c r="E57" s="231">
        <v>1045.6499999999999</v>
      </c>
      <c r="F57" s="231">
        <v>1039.0999999999999</v>
      </c>
      <c r="G57" s="231">
        <v>1028.1999999999998</v>
      </c>
      <c r="H57" s="231">
        <v>1063.0999999999999</v>
      </c>
      <c r="I57" s="231">
        <v>1074</v>
      </c>
      <c r="J57" s="231">
        <v>1080.55</v>
      </c>
      <c r="K57" s="230">
        <v>1067.45</v>
      </c>
      <c r="L57" s="230">
        <v>1050</v>
      </c>
      <c r="M57" s="230">
        <v>15.302429999999999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938</v>
      </c>
      <c r="D58" s="231">
        <v>933.80000000000007</v>
      </c>
      <c r="E58" s="231">
        <v>927.70000000000016</v>
      </c>
      <c r="F58" s="231">
        <v>917.40000000000009</v>
      </c>
      <c r="G58" s="231">
        <v>911.30000000000018</v>
      </c>
      <c r="H58" s="231">
        <v>944.10000000000014</v>
      </c>
      <c r="I58" s="231">
        <v>950.2</v>
      </c>
      <c r="J58" s="231">
        <v>960.50000000000011</v>
      </c>
      <c r="K58" s="230">
        <v>939.9</v>
      </c>
      <c r="L58" s="230">
        <v>923.5</v>
      </c>
      <c r="M58" s="230">
        <v>10.34319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1465.4</v>
      </c>
      <c r="D59" s="231">
        <v>1470.55</v>
      </c>
      <c r="E59" s="231">
        <v>1457.1999999999998</v>
      </c>
      <c r="F59" s="231">
        <v>1448.9999999999998</v>
      </c>
      <c r="G59" s="231">
        <v>1435.6499999999996</v>
      </c>
      <c r="H59" s="231">
        <v>1478.75</v>
      </c>
      <c r="I59" s="231">
        <v>1492.1</v>
      </c>
      <c r="J59" s="231">
        <v>1500.3000000000002</v>
      </c>
      <c r="K59" s="230">
        <v>1483.9</v>
      </c>
      <c r="L59" s="230">
        <v>1462.35</v>
      </c>
      <c r="M59" s="230">
        <v>0.33390999999999998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241</v>
      </c>
      <c r="D60" s="231">
        <v>240.16666666666666</v>
      </c>
      <c r="E60" s="231">
        <v>238.83333333333331</v>
      </c>
      <c r="F60" s="231">
        <v>236.66666666666666</v>
      </c>
      <c r="G60" s="231">
        <v>235.33333333333331</v>
      </c>
      <c r="H60" s="231">
        <v>242.33333333333331</v>
      </c>
      <c r="I60" s="231">
        <v>243.66666666666663</v>
      </c>
      <c r="J60" s="231">
        <v>245.83333333333331</v>
      </c>
      <c r="K60" s="230">
        <v>241.5</v>
      </c>
      <c r="L60" s="230">
        <v>238</v>
      </c>
      <c r="M60" s="230">
        <v>24.22138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4255.3999999999996</v>
      </c>
      <c r="D61" s="231">
        <v>4264.0166666666664</v>
      </c>
      <c r="E61" s="231">
        <v>4224.5333333333328</v>
      </c>
      <c r="F61" s="231">
        <v>4193.6666666666661</v>
      </c>
      <c r="G61" s="231">
        <v>4154.1833333333325</v>
      </c>
      <c r="H61" s="231">
        <v>4294.8833333333332</v>
      </c>
      <c r="I61" s="231">
        <v>4334.3666666666668</v>
      </c>
      <c r="J61" s="231">
        <v>4365.2333333333336</v>
      </c>
      <c r="K61" s="230">
        <v>4303.5</v>
      </c>
      <c r="L61" s="230">
        <v>4233.1499999999996</v>
      </c>
      <c r="M61" s="230">
        <v>1.5856699999999999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1594</v>
      </c>
      <c r="D62" s="231">
        <v>1595.4666666666665</v>
      </c>
      <c r="E62" s="231">
        <v>1584.4833333333329</v>
      </c>
      <c r="F62" s="231">
        <v>1574.9666666666665</v>
      </c>
      <c r="G62" s="231">
        <v>1563.9833333333329</v>
      </c>
      <c r="H62" s="231">
        <v>1604.9833333333329</v>
      </c>
      <c r="I62" s="231">
        <v>1615.9666666666665</v>
      </c>
      <c r="J62" s="231">
        <v>1625.4833333333329</v>
      </c>
      <c r="K62" s="230">
        <v>1606.45</v>
      </c>
      <c r="L62" s="230">
        <v>1585.95</v>
      </c>
      <c r="M62" s="230">
        <v>3.0065900000000001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661.7</v>
      </c>
      <c r="D63" s="231">
        <v>661.86666666666667</v>
      </c>
      <c r="E63" s="231">
        <v>656.08333333333337</v>
      </c>
      <c r="F63" s="231">
        <v>650.4666666666667</v>
      </c>
      <c r="G63" s="231">
        <v>644.68333333333339</v>
      </c>
      <c r="H63" s="231">
        <v>667.48333333333335</v>
      </c>
      <c r="I63" s="231">
        <v>673.26666666666665</v>
      </c>
      <c r="J63" s="231">
        <v>678.88333333333333</v>
      </c>
      <c r="K63" s="230">
        <v>667.65</v>
      </c>
      <c r="L63" s="230">
        <v>656.25</v>
      </c>
      <c r="M63" s="230">
        <v>12.909520000000001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922.15</v>
      </c>
      <c r="D64" s="231">
        <v>918.9666666666667</v>
      </c>
      <c r="E64" s="231">
        <v>913.18333333333339</v>
      </c>
      <c r="F64" s="231">
        <v>904.2166666666667</v>
      </c>
      <c r="G64" s="231">
        <v>898.43333333333339</v>
      </c>
      <c r="H64" s="231">
        <v>927.93333333333339</v>
      </c>
      <c r="I64" s="231">
        <v>933.7166666666667</v>
      </c>
      <c r="J64" s="231">
        <v>942.68333333333339</v>
      </c>
      <c r="K64" s="230">
        <v>924.75</v>
      </c>
      <c r="L64" s="230">
        <v>910</v>
      </c>
      <c r="M64" s="230">
        <v>3.0251700000000001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276.2</v>
      </c>
      <c r="D65" s="231">
        <v>273.5</v>
      </c>
      <c r="E65" s="231">
        <v>268.7</v>
      </c>
      <c r="F65" s="231">
        <v>261.2</v>
      </c>
      <c r="G65" s="231">
        <v>256.39999999999998</v>
      </c>
      <c r="H65" s="231">
        <v>281</v>
      </c>
      <c r="I65" s="231">
        <v>285.79999999999995</v>
      </c>
      <c r="J65" s="231">
        <v>293.3</v>
      </c>
      <c r="K65" s="230">
        <v>278.3</v>
      </c>
      <c r="L65" s="230">
        <v>266</v>
      </c>
      <c r="M65" s="230">
        <v>136.58555999999999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1595.3</v>
      </c>
      <c r="D66" s="231">
        <v>1622.0666666666666</v>
      </c>
      <c r="E66" s="231">
        <v>1529.2333333333331</v>
      </c>
      <c r="F66" s="231">
        <v>1463.1666666666665</v>
      </c>
      <c r="G66" s="231">
        <v>1370.333333333333</v>
      </c>
      <c r="H66" s="231">
        <v>1688.1333333333332</v>
      </c>
      <c r="I66" s="231">
        <v>1780.9666666666667</v>
      </c>
      <c r="J66" s="231">
        <v>1847.0333333333333</v>
      </c>
      <c r="K66" s="230">
        <v>1714.9</v>
      </c>
      <c r="L66" s="230">
        <v>1556</v>
      </c>
      <c r="M66" s="230">
        <v>24.372869999999999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465.5</v>
      </c>
      <c r="D67" s="231">
        <v>465.91666666666669</v>
      </c>
      <c r="E67" s="231">
        <v>461.88333333333338</v>
      </c>
      <c r="F67" s="231">
        <v>458.26666666666671</v>
      </c>
      <c r="G67" s="231">
        <v>454.23333333333341</v>
      </c>
      <c r="H67" s="231">
        <v>469.53333333333336</v>
      </c>
      <c r="I67" s="231">
        <v>473.56666666666666</v>
      </c>
      <c r="J67" s="231">
        <v>477.18333333333334</v>
      </c>
      <c r="K67" s="230">
        <v>469.95</v>
      </c>
      <c r="L67" s="230">
        <v>462.3</v>
      </c>
      <c r="M67" s="230">
        <v>30.862729999999999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526.70000000000005</v>
      </c>
      <c r="D68" s="231">
        <v>525.81666666666672</v>
      </c>
      <c r="E68" s="231">
        <v>523.13333333333344</v>
      </c>
      <c r="F68" s="231">
        <v>519.56666666666672</v>
      </c>
      <c r="G68" s="231">
        <v>516.88333333333344</v>
      </c>
      <c r="H68" s="231">
        <v>529.38333333333344</v>
      </c>
      <c r="I68" s="231">
        <v>532.06666666666661</v>
      </c>
      <c r="J68" s="231">
        <v>535.63333333333344</v>
      </c>
      <c r="K68" s="230">
        <v>528.5</v>
      </c>
      <c r="L68" s="230">
        <v>522.25</v>
      </c>
      <c r="M68" s="230">
        <v>23.042739999999998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2049.1999999999998</v>
      </c>
      <c r="D69" s="231">
        <v>2053.7666666666664</v>
      </c>
      <c r="E69" s="231">
        <v>2037.5333333333328</v>
      </c>
      <c r="F69" s="231">
        <v>2025.8666666666663</v>
      </c>
      <c r="G69" s="231">
        <v>2009.6333333333328</v>
      </c>
      <c r="H69" s="231">
        <v>2065.4333333333329</v>
      </c>
      <c r="I69" s="231">
        <v>2081.6666666666665</v>
      </c>
      <c r="J69" s="231">
        <v>2093.333333333333</v>
      </c>
      <c r="K69" s="230">
        <v>2070</v>
      </c>
      <c r="L69" s="230">
        <v>2042.1</v>
      </c>
      <c r="M69" s="230">
        <v>1.6912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2135.1</v>
      </c>
      <c r="D70" s="231">
        <v>2075.9666666666667</v>
      </c>
      <c r="E70" s="231">
        <v>1991.9333333333334</v>
      </c>
      <c r="F70" s="231">
        <v>1848.7666666666667</v>
      </c>
      <c r="G70" s="231">
        <v>1764.7333333333333</v>
      </c>
      <c r="H70" s="231">
        <v>2219.1333333333332</v>
      </c>
      <c r="I70" s="231">
        <v>2303.166666666667</v>
      </c>
      <c r="J70" s="231">
        <v>2446.3333333333335</v>
      </c>
      <c r="K70" s="230">
        <v>2160</v>
      </c>
      <c r="L70" s="230">
        <v>1932.8</v>
      </c>
      <c r="M70" s="230">
        <v>39.816569999999999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363.05</v>
      </c>
      <c r="D71" s="231">
        <v>361.3</v>
      </c>
      <c r="E71" s="231">
        <v>358.75</v>
      </c>
      <c r="F71" s="231">
        <v>354.45</v>
      </c>
      <c r="G71" s="231">
        <v>351.9</v>
      </c>
      <c r="H71" s="231">
        <v>365.6</v>
      </c>
      <c r="I71" s="231">
        <v>368.15000000000009</v>
      </c>
      <c r="J71" s="231">
        <v>372.45000000000005</v>
      </c>
      <c r="K71" s="230">
        <v>363.85</v>
      </c>
      <c r="L71" s="230">
        <v>357</v>
      </c>
      <c r="M71" s="230">
        <v>3.1432899999999999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3383.15</v>
      </c>
      <c r="D72" s="231">
        <v>3375.35</v>
      </c>
      <c r="E72" s="231">
        <v>3343.7</v>
      </c>
      <c r="F72" s="231">
        <v>3304.25</v>
      </c>
      <c r="G72" s="231">
        <v>3272.6</v>
      </c>
      <c r="H72" s="231">
        <v>3414.7999999999997</v>
      </c>
      <c r="I72" s="231">
        <v>3446.4500000000003</v>
      </c>
      <c r="J72" s="231">
        <v>3485.8999999999996</v>
      </c>
      <c r="K72" s="230">
        <v>3407</v>
      </c>
      <c r="L72" s="230">
        <v>3335.9</v>
      </c>
      <c r="M72" s="230">
        <v>5.5263499999999999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3514.3</v>
      </c>
      <c r="D73" s="231">
        <v>3452.4333333333329</v>
      </c>
      <c r="E73" s="231">
        <v>3321.8666666666659</v>
      </c>
      <c r="F73" s="231">
        <v>3129.4333333333329</v>
      </c>
      <c r="G73" s="231">
        <v>2998.8666666666659</v>
      </c>
      <c r="H73" s="231">
        <v>3644.8666666666659</v>
      </c>
      <c r="I73" s="231">
        <v>3775.4333333333325</v>
      </c>
      <c r="J73" s="231">
        <v>3967.8666666666659</v>
      </c>
      <c r="K73" s="230">
        <v>3583</v>
      </c>
      <c r="L73" s="230">
        <v>3260</v>
      </c>
      <c r="M73" s="230">
        <v>36.658760000000001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2046.2</v>
      </c>
      <c r="D74" s="231">
        <v>2029.3</v>
      </c>
      <c r="E74" s="231">
        <v>2002.9</v>
      </c>
      <c r="F74" s="231">
        <v>1959.6000000000001</v>
      </c>
      <c r="G74" s="231">
        <v>1933.2000000000003</v>
      </c>
      <c r="H74" s="231">
        <v>2072.6</v>
      </c>
      <c r="I74" s="231">
        <v>2099</v>
      </c>
      <c r="J74" s="231">
        <v>2142.2999999999997</v>
      </c>
      <c r="K74" s="230">
        <v>2055.6999999999998</v>
      </c>
      <c r="L74" s="230">
        <v>1986</v>
      </c>
      <c r="M74" s="230">
        <v>2.3003800000000001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4519.25</v>
      </c>
      <c r="D75" s="231">
        <v>4501.05</v>
      </c>
      <c r="E75" s="231">
        <v>4478.1000000000004</v>
      </c>
      <c r="F75" s="231">
        <v>4436.95</v>
      </c>
      <c r="G75" s="231">
        <v>4414</v>
      </c>
      <c r="H75" s="231">
        <v>4542.2000000000007</v>
      </c>
      <c r="I75" s="231">
        <v>4565.1499999999996</v>
      </c>
      <c r="J75" s="231">
        <v>4606.3000000000011</v>
      </c>
      <c r="K75" s="230">
        <v>4524</v>
      </c>
      <c r="L75" s="230">
        <v>4459.8999999999996</v>
      </c>
      <c r="M75" s="230">
        <v>3.3673299999999999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3610.9</v>
      </c>
      <c r="D76" s="231">
        <v>3604.6</v>
      </c>
      <c r="E76" s="231">
        <v>3585.2</v>
      </c>
      <c r="F76" s="231">
        <v>3559.5</v>
      </c>
      <c r="G76" s="231">
        <v>3540.1</v>
      </c>
      <c r="H76" s="231">
        <v>3630.2999999999997</v>
      </c>
      <c r="I76" s="231">
        <v>3649.7000000000003</v>
      </c>
      <c r="J76" s="231">
        <v>3675.3999999999996</v>
      </c>
      <c r="K76" s="230">
        <v>3624</v>
      </c>
      <c r="L76" s="230">
        <v>3578.9</v>
      </c>
      <c r="M76" s="230">
        <v>3.7404299999999999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388.85</v>
      </c>
      <c r="D77" s="231">
        <v>390.34999999999997</v>
      </c>
      <c r="E77" s="231">
        <v>386.69999999999993</v>
      </c>
      <c r="F77" s="231">
        <v>384.54999999999995</v>
      </c>
      <c r="G77" s="231">
        <v>380.89999999999992</v>
      </c>
      <c r="H77" s="231">
        <v>392.49999999999994</v>
      </c>
      <c r="I77" s="231">
        <v>396.14999999999992</v>
      </c>
      <c r="J77" s="231">
        <v>398.29999999999995</v>
      </c>
      <c r="K77" s="230">
        <v>394</v>
      </c>
      <c r="L77" s="230">
        <v>388.2</v>
      </c>
      <c r="M77" s="230">
        <v>1.0594600000000001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2050.65</v>
      </c>
      <c r="D78" s="231">
        <v>2051.3166666666671</v>
      </c>
      <c r="E78" s="231">
        <v>2039.6833333333343</v>
      </c>
      <c r="F78" s="231">
        <v>2028.7166666666672</v>
      </c>
      <c r="G78" s="231">
        <v>2017.0833333333344</v>
      </c>
      <c r="H78" s="231">
        <v>2062.2833333333342</v>
      </c>
      <c r="I78" s="231">
        <v>2073.9166666666665</v>
      </c>
      <c r="J78" s="231">
        <v>2084.8833333333341</v>
      </c>
      <c r="K78" s="230">
        <v>2062.9499999999998</v>
      </c>
      <c r="L78" s="230">
        <v>2040.35</v>
      </c>
      <c r="M78" s="230">
        <v>1.2371399999999999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125</v>
      </c>
      <c r="D79" s="231">
        <v>125.96666666666665</v>
      </c>
      <c r="E79" s="231">
        <v>123.43333333333331</v>
      </c>
      <c r="F79" s="231">
        <v>121.86666666666666</v>
      </c>
      <c r="G79" s="231">
        <v>119.33333333333331</v>
      </c>
      <c r="H79" s="231">
        <v>127.5333333333333</v>
      </c>
      <c r="I79" s="231">
        <v>130.06666666666663</v>
      </c>
      <c r="J79" s="231">
        <v>131.6333333333333</v>
      </c>
      <c r="K79" s="230">
        <v>128.5</v>
      </c>
      <c r="L79" s="230">
        <v>124.4</v>
      </c>
      <c r="M79" s="230">
        <v>54.426540000000003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123.8</v>
      </c>
      <c r="D80" s="231">
        <v>124.46666666666665</v>
      </c>
      <c r="E80" s="231">
        <v>122.73333333333331</v>
      </c>
      <c r="F80" s="231">
        <v>121.66666666666666</v>
      </c>
      <c r="G80" s="231">
        <v>119.93333333333331</v>
      </c>
      <c r="H80" s="231">
        <v>125.5333333333333</v>
      </c>
      <c r="I80" s="231">
        <v>127.26666666666665</v>
      </c>
      <c r="J80" s="231">
        <v>128.33333333333331</v>
      </c>
      <c r="K80" s="230">
        <v>126.2</v>
      </c>
      <c r="L80" s="230">
        <v>123.4</v>
      </c>
      <c r="M80" s="230">
        <v>125.62197999999999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287.60000000000002</v>
      </c>
      <c r="D81" s="231">
        <v>288.68333333333334</v>
      </c>
      <c r="E81" s="231">
        <v>282.36666666666667</v>
      </c>
      <c r="F81" s="231">
        <v>277.13333333333333</v>
      </c>
      <c r="G81" s="231">
        <v>270.81666666666666</v>
      </c>
      <c r="H81" s="231">
        <v>293.91666666666669</v>
      </c>
      <c r="I81" s="231">
        <v>300.23333333333341</v>
      </c>
      <c r="J81" s="231">
        <v>305.4666666666667</v>
      </c>
      <c r="K81" s="230">
        <v>295</v>
      </c>
      <c r="L81" s="230">
        <v>283.45</v>
      </c>
      <c r="M81" s="230">
        <v>20.026070000000001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107.7</v>
      </c>
      <c r="D82" s="231">
        <v>107.56666666666666</v>
      </c>
      <c r="E82" s="231">
        <v>106.93333333333332</v>
      </c>
      <c r="F82" s="231">
        <v>106.16666666666666</v>
      </c>
      <c r="G82" s="231">
        <v>105.53333333333332</v>
      </c>
      <c r="H82" s="231">
        <v>108.33333333333333</v>
      </c>
      <c r="I82" s="231">
        <v>108.96666666666665</v>
      </c>
      <c r="J82" s="231">
        <v>109.73333333333333</v>
      </c>
      <c r="K82" s="230">
        <v>108.2</v>
      </c>
      <c r="L82" s="230">
        <v>106.8</v>
      </c>
      <c r="M82" s="230">
        <v>63.660739999999997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934.45</v>
      </c>
      <c r="D83" s="231">
        <v>941.81666666666661</v>
      </c>
      <c r="E83" s="231">
        <v>919.63333333333321</v>
      </c>
      <c r="F83" s="231">
        <v>904.81666666666661</v>
      </c>
      <c r="G83" s="231">
        <v>882.63333333333321</v>
      </c>
      <c r="H83" s="231">
        <v>956.63333333333321</v>
      </c>
      <c r="I83" s="231">
        <v>978.81666666666661</v>
      </c>
      <c r="J83" s="231">
        <v>993.63333333333321</v>
      </c>
      <c r="K83" s="230">
        <v>964</v>
      </c>
      <c r="L83" s="230">
        <v>927</v>
      </c>
      <c r="M83" s="230">
        <v>9.3521900000000002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1022.75</v>
      </c>
      <c r="D84" s="231">
        <v>1021</v>
      </c>
      <c r="E84" s="231">
        <v>1016.75</v>
      </c>
      <c r="F84" s="231">
        <v>1010.75</v>
      </c>
      <c r="G84" s="231">
        <v>1006.5</v>
      </c>
      <c r="H84" s="231">
        <v>1027</v>
      </c>
      <c r="I84" s="231">
        <v>1031.25</v>
      </c>
      <c r="J84" s="231">
        <v>1037.25</v>
      </c>
      <c r="K84" s="230">
        <v>1025.25</v>
      </c>
      <c r="L84" s="230">
        <v>1015</v>
      </c>
      <c r="M84" s="230">
        <v>4.8984800000000002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1337.9</v>
      </c>
      <c r="D85" s="231">
        <v>1339.6833333333334</v>
      </c>
      <c r="E85" s="231">
        <v>1329.4166666666667</v>
      </c>
      <c r="F85" s="231">
        <v>1320.9333333333334</v>
      </c>
      <c r="G85" s="231">
        <v>1310.6666666666667</v>
      </c>
      <c r="H85" s="231">
        <v>1348.1666666666667</v>
      </c>
      <c r="I85" s="231">
        <v>1358.4333333333332</v>
      </c>
      <c r="J85" s="231">
        <v>1366.9166666666667</v>
      </c>
      <c r="K85" s="230">
        <v>1349.95</v>
      </c>
      <c r="L85" s="230">
        <v>1331.2</v>
      </c>
      <c r="M85" s="230">
        <v>1.86321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1700.35</v>
      </c>
      <c r="D86" s="231">
        <v>1696.95</v>
      </c>
      <c r="E86" s="231">
        <v>1684.4</v>
      </c>
      <c r="F86" s="231">
        <v>1668.45</v>
      </c>
      <c r="G86" s="231">
        <v>1655.9</v>
      </c>
      <c r="H86" s="231">
        <v>1712.9</v>
      </c>
      <c r="I86" s="231">
        <v>1725.4499999999998</v>
      </c>
      <c r="J86" s="231">
        <v>1741.4</v>
      </c>
      <c r="K86" s="230">
        <v>1709.5</v>
      </c>
      <c r="L86" s="230">
        <v>1681</v>
      </c>
      <c r="M86" s="230">
        <v>4.4114500000000003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487.2</v>
      </c>
      <c r="D87" s="231">
        <v>486.98333333333329</v>
      </c>
      <c r="E87" s="231">
        <v>482.81666666666661</v>
      </c>
      <c r="F87" s="231">
        <v>478.43333333333334</v>
      </c>
      <c r="G87" s="231">
        <v>474.26666666666665</v>
      </c>
      <c r="H87" s="231">
        <v>491.36666666666656</v>
      </c>
      <c r="I87" s="231">
        <v>495.53333333333319</v>
      </c>
      <c r="J87" s="231">
        <v>499.91666666666652</v>
      </c>
      <c r="K87" s="230">
        <v>491.15</v>
      </c>
      <c r="L87" s="230">
        <v>482.6</v>
      </c>
      <c r="M87" s="230">
        <v>9.0214700000000008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288.95</v>
      </c>
      <c r="D88" s="231">
        <v>288.0333333333333</v>
      </c>
      <c r="E88" s="231">
        <v>285.86666666666662</v>
      </c>
      <c r="F88" s="231">
        <v>282.7833333333333</v>
      </c>
      <c r="G88" s="231">
        <v>280.61666666666662</v>
      </c>
      <c r="H88" s="231">
        <v>291.11666666666662</v>
      </c>
      <c r="I88" s="231">
        <v>293.28333333333336</v>
      </c>
      <c r="J88" s="231">
        <v>296.36666666666662</v>
      </c>
      <c r="K88" s="230">
        <v>290.2</v>
      </c>
      <c r="L88" s="230">
        <v>284.95</v>
      </c>
      <c r="M88" s="230">
        <v>2.8592499999999998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1111.95</v>
      </c>
      <c r="D89" s="231">
        <v>1108.3166666666666</v>
      </c>
      <c r="E89" s="231">
        <v>1101.6333333333332</v>
      </c>
      <c r="F89" s="231">
        <v>1091.3166666666666</v>
      </c>
      <c r="G89" s="231">
        <v>1084.6333333333332</v>
      </c>
      <c r="H89" s="231">
        <v>1118.6333333333332</v>
      </c>
      <c r="I89" s="231">
        <v>1125.3166666666666</v>
      </c>
      <c r="J89" s="231">
        <v>1135.6333333333332</v>
      </c>
      <c r="K89" s="230">
        <v>1115</v>
      </c>
      <c r="L89" s="230">
        <v>1098</v>
      </c>
      <c r="M89" s="230">
        <v>13.02744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1741.95</v>
      </c>
      <c r="D90" s="231">
        <v>1749.5</v>
      </c>
      <c r="E90" s="231">
        <v>1732.45</v>
      </c>
      <c r="F90" s="231">
        <v>1722.95</v>
      </c>
      <c r="G90" s="231">
        <v>1705.9</v>
      </c>
      <c r="H90" s="231">
        <v>1759</v>
      </c>
      <c r="I90" s="231">
        <v>1776.0500000000002</v>
      </c>
      <c r="J90" s="231">
        <v>1785.55</v>
      </c>
      <c r="K90" s="230">
        <v>1766.55</v>
      </c>
      <c r="L90" s="230">
        <v>1740</v>
      </c>
      <c r="M90" s="230">
        <v>2.9909599999999998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1615.8</v>
      </c>
      <c r="D91" s="231">
        <v>1621.3833333333332</v>
      </c>
      <c r="E91" s="231">
        <v>1608.0166666666664</v>
      </c>
      <c r="F91" s="231">
        <v>1600.2333333333331</v>
      </c>
      <c r="G91" s="231">
        <v>1586.8666666666663</v>
      </c>
      <c r="H91" s="231">
        <v>1629.1666666666665</v>
      </c>
      <c r="I91" s="231">
        <v>1642.5333333333333</v>
      </c>
      <c r="J91" s="231">
        <v>1650.3166666666666</v>
      </c>
      <c r="K91" s="230">
        <v>1634.75</v>
      </c>
      <c r="L91" s="230">
        <v>1613.6</v>
      </c>
      <c r="M91" s="230">
        <v>167.94056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566</v>
      </c>
      <c r="D92" s="231">
        <v>565.61666666666667</v>
      </c>
      <c r="E92" s="231">
        <v>559.2833333333333</v>
      </c>
      <c r="F92" s="231">
        <v>552.56666666666661</v>
      </c>
      <c r="G92" s="231">
        <v>546.23333333333323</v>
      </c>
      <c r="H92" s="231">
        <v>572.33333333333337</v>
      </c>
      <c r="I92" s="231">
        <v>578.66666666666663</v>
      </c>
      <c r="J92" s="231">
        <v>585.38333333333344</v>
      </c>
      <c r="K92" s="230">
        <v>571.95000000000005</v>
      </c>
      <c r="L92" s="230">
        <v>558.9</v>
      </c>
      <c r="M92" s="230">
        <v>15.29396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1273.3499999999999</v>
      </c>
      <c r="D93" s="231">
        <v>1263.8500000000001</v>
      </c>
      <c r="E93" s="231">
        <v>1251.7500000000002</v>
      </c>
      <c r="F93" s="231">
        <v>1230.1500000000001</v>
      </c>
      <c r="G93" s="231">
        <v>1218.0500000000002</v>
      </c>
      <c r="H93" s="231">
        <v>1285.4500000000003</v>
      </c>
      <c r="I93" s="231">
        <v>1297.5500000000002</v>
      </c>
      <c r="J93" s="231">
        <v>1319.1500000000003</v>
      </c>
      <c r="K93" s="230">
        <v>1275.95</v>
      </c>
      <c r="L93" s="230">
        <v>1242.25</v>
      </c>
      <c r="M93" s="230">
        <v>5.6165500000000002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2738.7</v>
      </c>
      <c r="D94" s="231">
        <v>2729.8166666666666</v>
      </c>
      <c r="E94" s="231">
        <v>2714.8833333333332</v>
      </c>
      <c r="F94" s="231">
        <v>2691.0666666666666</v>
      </c>
      <c r="G94" s="231">
        <v>2676.1333333333332</v>
      </c>
      <c r="H94" s="231">
        <v>2753.6333333333332</v>
      </c>
      <c r="I94" s="231">
        <v>2768.5666666666666</v>
      </c>
      <c r="J94" s="231">
        <v>2792.3833333333332</v>
      </c>
      <c r="K94" s="230">
        <v>2744.75</v>
      </c>
      <c r="L94" s="230">
        <v>2706</v>
      </c>
      <c r="M94" s="230">
        <v>4.0206900000000001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406.9</v>
      </c>
      <c r="D95" s="231">
        <v>407</v>
      </c>
      <c r="E95" s="231">
        <v>403.5</v>
      </c>
      <c r="F95" s="231">
        <v>400.1</v>
      </c>
      <c r="G95" s="231">
        <v>396.6</v>
      </c>
      <c r="H95" s="231">
        <v>410.4</v>
      </c>
      <c r="I95" s="231">
        <v>413.9</v>
      </c>
      <c r="J95" s="231">
        <v>417.29999999999995</v>
      </c>
      <c r="K95" s="230">
        <v>410.5</v>
      </c>
      <c r="L95" s="230">
        <v>403.6</v>
      </c>
      <c r="M95" s="230">
        <v>78.661050000000003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3001.25</v>
      </c>
      <c r="D96" s="231">
        <v>3022.7166666666667</v>
      </c>
      <c r="E96" s="231">
        <v>2975.5333333333333</v>
      </c>
      <c r="F96" s="231">
        <v>2949.8166666666666</v>
      </c>
      <c r="G96" s="231">
        <v>2902.6333333333332</v>
      </c>
      <c r="H96" s="231">
        <v>3048.4333333333334</v>
      </c>
      <c r="I96" s="231">
        <v>3095.6166666666668</v>
      </c>
      <c r="J96" s="231">
        <v>3121.3333333333335</v>
      </c>
      <c r="K96" s="230">
        <v>3069.9</v>
      </c>
      <c r="L96" s="230">
        <v>2997</v>
      </c>
      <c r="M96" s="230">
        <v>10.40981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258.2</v>
      </c>
      <c r="D97" s="231">
        <v>260.33333333333331</v>
      </c>
      <c r="E97" s="231">
        <v>255.76666666666665</v>
      </c>
      <c r="F97" s="231">
        <v>253.33333333333331</v>
      </c>
      <c r="G97" s="231">
        <v>248.76666666666665</v>
      </c>
      <c r="H97" s="231">
        <v>262.76666666666665</v>
      </c>
      <c r="I97" s="231">
        <v>267.33333333333337</v>
      </c>
      <c r="J97" s="231">
        <v>269.76666666666665</v>
      </c>
      <c r="K97" s="230">
        <v>264.89999999999998</v>
      </c>
      <c r="L97" s="230">
        <v>257.89999999999998</v>
      </c>
      <c r="M97" s="230">
        <v>14.667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2614.9499999999998</v>
      </c>
      <c r="D98" s="231">
        <v>2620.3166666666666</v>
      </c>
      <c r="E98" s="231">
        <v>2602.6333333333332</v>
      </c>
      <c r="F98" s="231">
        <v>2590.3166666666666</v>
      </c>
      <c r="G98" s="231">
        <v>2572.6333333333332</v>
      </c>
      <c r="H98" s="231">
        <v>2632.6333333333332</v>
      </c>
      <c r="I98" s="231">
        <v>2650.3166666666666</v>
      </c>
      <c r="J98" s="231">
        <v>2662.6333333333332</v>
      </c>
      <c r="K98" s="230">
        <v>2638</v>
      </c>
      <c r="L98" s="230">
        <v>2608</v>
      </c>
      <c r="M98" s="230">
        <v>6.2887199999999996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306.55</v>
      </c>
      <c r="D99" s="231">
        <v>307.45</v>
      </c>
      <c r="E99" s="231">
        <v>305.2</v>
      </c>
      <c r="F99" s="231">
        <v>303.85000000000002</v>
      </c>
      <c r="G99" s="231">
        <v>301.60000000000002</v>
      </c>
      <c r="H99" s="231">
        <v>308.79999999999995</v>
      </c>
      <c r="I99" s="231">
        <v>311.04999999999995</v>
      </c>
      <c r="J99" s="231">
        <v>312.39999999999992</v>
      </c>
      <c r="K99" s="230">
        <v>309.7</v>
      </c>
      <c r="L99" s="230">
        <v>306.10000000000002</v>
      </c>
      <c r="M99" s="230">
        <v>4.8051300000000001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39889.699999999997</v>
      </c>
      <c r="D100" s="231">
        <v>39972.133333333339</v>
      </c>
      <c r="E100" s="231">
        <v>39618.366666666676</v>
      </c>
      <c r="F100" s="231">
        <v>39347.03333333334</v>
      </c>
      <c r="G100" s="231">
        <v>38993.266666666677</v>
      </c>
      <c r="H100" s="231">
        <v>40243.466666666674</v>
      </c>
      <c r="I100" s="231">
        <v>40597.233333333337</v>
      </c>
      <c r="J100" s="231">
        <v>40868.566666666673</v>
      </c>
      <c r="K100" s="230">
        <v>40325.9</v>
      </c>
      <c r="L100" s="230">
        <v>39700.800000000003</v>
      </c>
      <c r="M100" s="230">
        <v>2.7300000000000001E-2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2671.75</v>
      </c>
      <c r="D101" s="231">
        <v>2680.4666666666667</v>
      </c>
      <c r="E101" s="231">
        <v>2656.2833333333333</v>
      </c>
      <c r="F101" s="231">
        <v>2640.8166666666666</v>
      </c>
      <c r="G101" s="231">
        <v>2616.6333333333332</v>
      </c>
      <c r="H101" s="231">
        <v>2695.9333333333334</v>
      </c>
      <c r="I101" s="231">
        <v>2720.1166666666668</v>
      </c>
      <c r="J101" s="231">
        <v>2735.5833333333335</v>
      </c>
      <c r="K101" s="230">
        <v>2704.65</v>
      </c>
      <c r="L101" s="230">
        <v>2665</v>
      </c>
      <c r="M101" s="230">
        <v>26.876100000000001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940.65</v>
      </c>
      <c r="D102" s="231">
        <v>944.33333333333337</v>
      </c>
      <c r="E102" s="231">
        <v>934.81666666666672</v>
      </c>
      <c r="F102" s="231">
        <v>928.98333333333335</v>
      </c>
      <c r="G102" s="231">
        <v>919.4666666666667</v>
      </c>
      <c r="H102" s="231">
        <v>950.16666666666674</v>
      </c>
      <c r="I102" s="231">
        <v>959.68333333333339</v>
      </c>
      <c r="J102" s="231">
        <v>965.51666666666677</v>
      </c>
      <c r="K102" s="230">
        <v>953.85</v>
      </c>
      <c r="L102" s="230">
        <v>938.5</v>
      </c>
      <c r="M102" s="230">
        <v>180.49619999999999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1074.6500000000001</v>
      </c>
      <c r="D103" s="231">
        <v>1074.6833333333334</v>
      </c>
      <c r="E103" s="231">
        <v>1066.2666666666669</v>
      </c>
      <c r="F103" s="231">
        <v>1057.8833333333334</v>
      </c>
      <c r="G103" s="231">
        <v>1049.4666666666669</v>
      </c>
      <c r="H103" s="231">
        <v>1083.0666666666668</v>
      </c>
      <c r="I103" s="231">
        <v>1091.4833333333333</v>
      </c>
      <c r="J103" s="231">
        <v>1099.8666666666668</v>
      </c>
      <c r="K103" s="230">
        <v>1083.0999999999999</v>
      </c>
      <c r="L103" s="230">
        <v>1066.3</v>
      </c>
      <c r="M103" s="230">
        <v>10.3256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440.3</v>
      </c>
      <c r="D104" s="231">
        <v>439.98333333333335</v>
      </c>
      <c r="E104" s="231">
        <v>435.31666666666672</v>
      </c>
      <c r="F104" s="231">
        <v>430.33333333333337</v>
      </c>
      <c r="G104" s="231">
        <v>425.66666666666674</v>
      </c>
      <c r="H104" s="231">
        <v>444.9666666666667</v>
      </c>
      <c r="I104" s="231">
        <v>449.63333333333333</v>
      </c>
      <c r="J104" s="231">
        <v>454.61666666666667</v>
      </c>
      <c r="K104" s="230">
        <v>444.65</v>
      </c>
      <c r="L104" s="230">
        <v>435</v>
      </c>
      <c r="M104" s="230">
        <v>5.2441599999999999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491.1</v>
      </c>
      <c r="D105" s="231">
        <v>492.48333333333335</v>
      </c>
      <c r="E105" s="231">
        <v>487.11666666666667</v>
      </c>
      <c r="F105" s="231">
        <v>483.13333333333333</v>
      </c>
      <c r="G105" s="231">
        <v>477.76666666666665</v>
      </c>
      <c r="H105" s="231">
        <v>496.4666666666667</v>
      </c>
      <c r="I105" s="231">
        <v>501.83333333333337</v>
      </c>
      <c r="J105" s="231">
        <v>505.81666666666672</v>
      </c>
      <c r="K105" s="230">
        <v>497.85</v>
      </c>
      <c r="L105" s="230">
        <v>488.5</v>
      </c>
      <c r="M105" s="230">
        <v>0.46333999999999997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66</v>
      </c>
      <c r="D106" s="231">
        <v>65.933333333333323</v>
      </c>
      <c r="E106" s="231">
        <v>65.666666666666643</v>
      </c>
      <c r="F106" s="231">
        <v>65.333333333333314</v>
      </c>
      <c r="G106" s="231">
        <v>65.066666666666634</v>
      </c>
      <c r="H106" s="231">
        <v>66.266666666666652</v>
      </c>
      <c r="I106" s="231">
        <v>66.533333333333331</v>
      </c>
      <c r="J106" s="231">
        <v>66.86666666666666</v>
      </c>
      <c r="K106" s="230">
        <v>66.2</v>
      </c>
      <c r="L106" s="230">
        <v>65.599999999999994</v>
      </c>
      <c r="M106" s="230">
        <v>132.33287000000001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433.5</v>
      </c>
      <c r="D107" s="231">
        <v>431.75</v>
      </c>
      <c r="E107" s="231">
        <v>428.75</v>
      </c>
      <c r="F107" s="231">
        <v>424</v>
      </c>
      <c r="G107" s="231">
        <v>421</v>
      </c>
      <c r="H107" s="231">
        <v>436.5</v>
      </c>
      <c r="I107" s="231">
        <v>439.5</v>
      </c>
      <c r="J107" s="231">
        <v>444.25</v>
      </c>
      <c r="K107" s="230">
        <v>434.75</v>
      </c>
      <c r="L107" s="230">
        <v>427</v>
      </c>
      <c r="M107" s="230">
        <v>114.79706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5542.6</v>
      </c>
      <c r="D108" s="231">
        <v>5527.416666666667</v>
      </c>
      <c r="E108" s="231">
        <v>5495.3333333333339</v>
      </c>
      <c r="F108" s="231">
        <v>5448.0666666666666</v>
      </c>
      <c r="G108" s="231">
        <v>5415.9833333333336</v>
      </c>
      <c r="H108" s="231">
        <v>5574.6833333333343</v>
      </c>
      <c r="I108" s="231">
        <v>5606.7666666666682</v>
      </c>
      <c r="J108" s="231">
        <v>5654.0333333333347</v>
      </c>
      <c r="K108" s="230">
        <v>5559.5</v>
      </c>
      <c r="L108" s="230">
        <v>5480.15</v>
      </c>
      <c r="M108" s="230">
        <v>0.84907999999999995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285.7</v>
      </c>
      <c r="D109" s="231">
        <v>285.2833333333333</v>
      </c>
      <c r="E109" s="231">
        <v>283.61666666666662</v>
      </c>
      <c r="F109" s="231">
        <v>281.5333333333333</v>
      </c>
      <c r="G109" s="231">
        <v>279.86666666666662</v>
      </c>
      <c r="H109" s="231">
        <v>287.36666666666662</v>
      </c>
      <c r="I109" s="231">
        <v>289.03333333333336</v>
      </c>
      <c r="J109" s="231">
        <v>291.11666666666662</v>
      </c>
      <c r="K109" s="230">
        <v>286.95</v>
      </c>
      <c r="L109" s="230">
        <v>283.2</v>
      </c>
      <c r="M109" s="230">
        <v>11.003690000000001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155.75</v>
      </c>
      <c r="D110" s="231">
        <v>156.1</v>
      </c>
      <c r="E110" s="231">
        <v>154.75</v>
      </c>
      <c r="F110" s="231">
        <v>153.75</v>
      </c>
      <c r="G110" s="231">
        <v>152.4</v>
      </c>
      <c r="H110" s="231">
        <v>157.1</v>
      </c>
      <c r="I110" s="231">
        <v>158.44999999999996</v>
      </c>
      <c r="J110" s="231">
        <v>159.44999999999999</v>
      </c>
      <c r="K110" s="230">
        <v>157.44999999999999</v>
      </c>
      <c r="L110" s="230">
        <v>155.1</v>
      </c>
      <c r="M110" s="230">
        <v>28.695119999999999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375.25</v>
      </c>
      <c r="D111" s="231">
        <v>373.9666666666667</v>
      </c>
      <c r="E111" s="231">
        <v>370.48333333333341</v>
      </c>
      <c r="F111" s="231">
        <v>365.7166666666667</v>
      </c>
      <c r="G111" s="231">
        <v>362.23333333333341</v>
      </c>
      <c r="H111" s="231">
        <v>378.73333333333341</v>
      </c>
      <c r="I111" s="231">
        <v>382.21666666666675</v>
      </c>
      <c r="J111" s="231">
        <v>386.98333333333341</v>
      </c>
      <c r="K111" s="230">
        <v>377.45</v>
      </c>
      <c r="L111" s="230">
        <v>369.2</v>
      </c>
      <c r="M111" s="230">
        <v>46.925220000000003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89.65</v>
      </c>
      <c r="D112" s="231">
        <v>89.433333333333337</v>
      </c>
      <c r="E112" s="231">
        <v>88.966666666666669</v>
      </c>
      <c r="F112" s="231">
        <v>88.283333333333331</v>
      </c>
      <c r="G112" s="231">
        <v>87.816666666666663</v>
      </c>
      <c r="H112" s="231">
        <v>90.116666666666674</v>
      </c>
      <c r="I112" s="231">
        <v>90.583333333333343</v>
      </c>
      <c r="J112" s="231">
        <v>91.26666666666668</v>
      </c>
      <c r="K112" s="230">
        <v>89.9</v>
      </c>
      <c r="L112" s="230">
        <v>88.75</v>
      </c>
      <c r="M112" s="230">
        <v>198.6644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618.9</v>
      </c>
      <c r="D113" s="231">
        <v>621.25</v>
      </c>
      <c r="E113" s="231">
        <v>615.65</v>
      </c>
      <c r="F113" s="231">
        <v>612.4</v>
      </c>
      <c r="G113" s="231">
        <v>606.79999999999995</v>
      </c>
      <c r="H113" s="231">
        <v>624.5</v>
      </c>
      <c r="I113" s="231">
        <v>630.09999999999991</v>
      </c>
      <c r="J113" s="231">
        <v>633.35</v>
      </c>
      <c r="K113" s="230">
        <v>626.85</v>
      </c>
      <c r="L113" s="230">
        <v>618</v>
      </c>
      <c r="M113" s="230">
        <v>6.59056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479.45</v>
      </c>
      <c r="D114" s="231">
        <v>481.0333333333333</v>
      </c>
      <c r="E114" s="231">
        <v>474.71666666666658</v>
      </c>
      <c r="F114" s="231">
        <v>469.98333333333329</v>
      </c>
      <c r="G114" s="231">
        <v>463.66666666666657</v>
      </c>
      <c r="H114" s="231">
        <v>485.76666666666659</v>
      </c>
      <c r="I114" s="231">
        <v>492.08333333333331</v>
      </c>
      <c r="J114" s="231">
        <v>496.81666666666661</v>
      </c>
      <c r="K114" s="230">
        <v>487.35</v>
      </c>
      <c r="L114" s="230">
        <v>476.3</v>
      </c>
      <c r="M114" s="230">
        <v>11.459720000000001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142.75</v>
      </c>
      <c r="D115" s="231">
        <v>143.45000000000002</v>
      </c>
      <c r="E115" s="231">
        <v>141.45000000000005</v>
      </c>
      <c r="F115" s="231">
        <v>140.15000000000003</v>
      </c>
      <c r="G115" s="231">
        <v>138.15000000000006</v>
      </c>
      <c r="H115" s="231">
        <v>144.75000000000003</v>
      </c>
      <c r="I115" s="231">
        <v>146.74999999999997</v>
      </c>
      <c r="J115" s="231">
        <v>148.05000000000001</v>
      </c>
      <c r="K115" s="230">
        <v>145.44999999999999</v>
      </c>
      <c r="L115" s="230">
        <v>142.15</v>
      </c>
      <c r="M115" s="230">
        <v>62.289200000000001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1271.75</v>
      </c>
      <c r="D116" s="231">
        <v>1265.1000000000001</v>
      </c>
      <c r="E116" s="231">
        <v>1254.3000000000002</v>
      </c>
      <c r="F116" s="231">
        <v>1236.8500000000001</v>
      </c>
      <c r="G116" s="231">
        <v>1226.0500000000002</v>
      </c>
      <c r="H116" s="231">
        <v>1282.5500000000002</v>
      </c>
      <c r="I116" s="231">
        <v>1293.3499999999999</v>
      </c>
      <c r="J116" s="231">
        <v>1310.8000000000002</v>
      </c>
      <c r="K116" s="230">
        <v>1275.9000000000001</v>
      </c>
      <c r="L116" s="230">
        <v>1247.6500000000001</v>
      </c>
      <c r="M116" s="230">
        <v>27.823789999999999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3878.1</v>
      </c>
      <c r="D117" s="231">
        <v>3890.4499999999994</v>
      </c>
      <c r="E117" s="231">
        <v>3838.1999999999989</v>
      </c>
      <c r="F117" s="231">
        <v>3798.2999999999997</v>
      </c>
      <c r="G117" s="231">
        <v>3746.0499999999993</v>
      </c>
      <c r="H117" s="231">
        <v>3930.3499999999985</v>
      </c>
      <c r="I117" s="231">
        <v>3982.5999999999995</v>
      </c>
      <c r="J117" s="231">
        <v>4022.4999999999982</v>
      </c>
      <c r="K117" s="230">
        <v>3942.7</v>
      </c>
      <c r="L117" s="230">
        <v>3850.55</v>
      </c>
      <c r="M117" s="230">
        <v>1.54817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1298.6500000000001</v>
      </c>
      <c r="D118" s="231">
        <v>1298.3166666666666</v>
      </c>
      <c r="E118" s="231">
        <v>1291.6333333333332</v>
      </c>
      <c r="F118" s="231">
        <v>1284.6166666666666</v>
      </c>
      <c r="G118" s="231">
        <v>1277.9333333333332</v>
      </c>
      <c r="H118" s="231">
        <v>1305.3333333333333</v>
      </c>
      <c r="I118" s="231">
        <v>1312.0166666666667</v>
      </c>
      <c r="J118" s="231">
        <v>1319.0333333333333</v>
      </c>
      <c r="K118" s="230">
        <v>1305</v>
      </c>
      <c r="L118" s="230">
        <v>1291.3</v>
      </c>
      <c r="M118" s="230">
        <v>48.240769999999998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2269</v>
      </c>
      <c r="D119" s="231">
        <v>2277.6</v>
      </c>
      <c r="E119" s="231">
        <v>2251.4499999999998</v>
      </c>
      <c r="F119" s="231">
        <v>2233.9</v>
      </c>
      <c r="G119" s="231">
        <v>2207.75</v>
      </c>
      <c r="H119" s="231">
        <v>2295.1499999999996</v>
      </c>
      <c r="I119" s="231">
        <v>2321.3000000000002</v>
      </c>
      <c r="J119" s="231">
        <v>2338.8499999999995</v>
      </c>
      <c r="K119" s="230">
        <v>2303.75</v>
      </c>
      <c r="L119" s="230">
        <v>2260.0500000000002</v>
      </c>
      <c r="M119" s="230">
        <v>12.05803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684.9</v>
      </c>
      <c r="D120" s="231">
        <v>685.63333333333333</v>
      </c>
      <c r="E120" s="231">
        <v>681.26666666666665</v>
      </c>
      <c r="F120" s="231">
        <v>677.63333333333333</v>
      </c>
      <c r="G120" s="231">
        <v>673.26666666666665</v>
      </c>
      <c r="H120" s="231">
        <v>689.26666666666665</v>
      </c>
      <c r="I120" s="231">
        <v>693.63333333333321</v>
      </c>
      <c r="J120" s="231">
        <v>697.26666666666665</v>
      </c>
      <c r="K120" s="230">
        <v>690</v>
      </c>
      <c r="L120" s="230">
        <v>682</v>
      </c>
      <c r="M120" s="230">
        <v>2.6853099999999999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249.7</v>
      </c>
      <c r="D121" s="231">
        <v>248.48333333333335</v>
      </c>
      <c r="E121" s="231">
        <v>241.2166666666667</v>
      </c>
      <c r="F121" s="231">
        <v>232.73333333333335</v>
      </c>
      <c r="G121" s="231">
        <v>225.4666666666667</v>
      </c>
      <c r="H121" s="231">
        <v>256.9666666666667</v>
      </c>
      <c r="I121" s="231">
        <v>264.23333333333335</v>
      </c>
      <c r="J121" s="231">
        <v>272.7166666666667</v>
      </c>
      <c r="K121" s="230">
        <v>255.75</v>
      </c>
      <c r="L121" s="230">
        <v>240</v>
      </c>
      <c r="M121" s="230">
        <v>24.213190000000001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696</v>
      </c>
      <c r="D122" s="231">
        <v>699.01666666666677</v>
      </c>
      <c r="E122" s="231">
        <v>691.48333333333358</v>
      </c>
      <c r="F122" s="231">
        <v>686.96666666666681</v>
      </c>
      <c r="G122" s="231">
        <v>679.43333333333362</v>
      </c>
      <c r="H122" s="231">
        <v>703.53333333333353</v>
      </c>
      <c r="I122" s="231">
        <v>711.06666666666661</v>
      </c>
      <c r="J122" s="231">
        <v>715.58333333333348</v>
      </c>
      <c r="K122" s="230">
        <v>706.55</v>
      </c>
      <c r="L122" s="230">
        <v>694.5</v>
      </c>
      <c r="M122" s="230">
        <v>11.85182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510.15</v>
      </c>
      <c r="D123" s="231">
        <v>513.13333333333333</v>
      </c>
      <c r="E123" s="231">
        <v>505.76666666666665</v>
      </c>
      <c r="F123" s="231">
        <v>501.38333333333333</v>
      </c>
      <c r="G123" s="231">
        <v>494.01666666666665</v>
      </c>
      <c r="H123" s="231">
        <v>517.51666666666665</v>
      </c>
      <c r="I123" s="231">
        <v>524.88333333333321</v>
      </c>
      <c r="J123" s="231">
        <v>529.26666666666665</v>
      </c>
      <c r="K123" s="230">
        <v>520.5</v>
      </c>
      <c r="L123" s="230">
        <v>508.75</v>
      </c>
      <c r="M123" s="230">
        <v>19.877569999999999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473.8</v>
      </c>
      <c r="D124" s="231">
        <v>473.45</v>
      </c>
      <c r="E124" s="231">
        <v>468.9</v>
      </c>
      <c r="F124" s="231">
        <v>464</v>
      </c>
      <c r="G124" s="231">
        <v>459.45</v>
      </c>
      <c r="H124" s="231">
        <v>478.34999999999997</v>
      </c>
      <c r="I124" s="231">
        <v>482.90000000000003</v>
      </c>
      <c r="J124" s="231">
        <v>487.79999999999995</v>
      </c>
      <c r="K124" s="230">
        <v>478</v>
      </c>
      <c r="L124" s="230">
        <v>468.55</v>
      </c>
      <c r="M124" s="230">
        <v>11.93674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1910.35</v>
      </c>
      <c r="D125" s="231">
        <v>1915.9166666666667</v>
      </c>
      <c r="E125" s="231">
        <v>1891.8333333333335</v>
      </c>
      <c r="F125" s="231">
        <v>1873.3166666666668</v>
      </c>
      <c r="G125" s="231">
        <v>1849.2333333333336</v>
      </c>
      <c r="H125" s="231">
        <v>1934.4333333333334</v>
      </c>
      <c r="I125" s="231">
        <v>1958.5166666666669</v>
      </c>
      <c r="J125" s="231">
        <v>1977.0333333333333</v>
      </c>
      <c r="K125" s="230">
        <v>1940</v>
      </c>
      <c r="L125" s="230">
        <v>1897.4</v>
      </c>
      <c r="M125" s="230">
        <v>35.575369999999999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101.05</v>
      </c>
      <c r="D126" s="231">
        <v>100.58333333333333</v>
      </c>
      <c r="E126" s="231">
        <v>98.266666666666652</v>
      </c>
      <c r="F126" s="231">
        <v>95.48333333333332</v>
      </c>
      <c r="G126" s="231">
        <v>93.166666666666643</v>
      </c>
      <c r="H126" s="231">
        <v>103.36666666666666</v>
      </c>
      <c r="I126" s="231">
        <v>105.68333333333335</v>
      </c>
      <c r="J126" s="231">
        <v>108.46666666666667</v>
      </c>
      <c r="K126" s="230">
        <v>102.9</v>
      </c>
      <c r="L126" s="230">
        <v>97.8</v>
      </c>
      <c r="M126" s="230">
        <v>164.72309999999999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3792.3</v>
      </c>
      <c r="D127" s="231">
        <v>3818.5666666666671</v>
      </c>
      <c r="E127" s="231">
        <v>3742.1333333333341</v>
      </c>
      <c r="F127" s="231">
        <v>3691.9666666666672</v>
      </c>
      <c r="G127" s="231">
        <v>3615.5333333333342</v>
      </c>
      <c r="H127" s="231">
        <v>3868.733333333334</v>
      </c>
      <c r="I127" s="231">
        <v>3945.1666666666674</v>
      </c>
      <c r="J127" s="231">
        <v>3995.3333333333339</v>
      </c>
      <c r="K127" s="230">
        <v>3895</v>
      </c>
      <c r="L127" s="230">
        <v>3768.4</v>
      </c>
      <c r="M127" s="230">
        <v>3.4895900000000002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376.2</v>
      </c>
      <c r="D128" s="231">
        <v>375</v>
      </c>
      <c r="E128" s="231">
        <v>371.6</v>
      </c>
      <c r="F128" s="231">
        <v>367</v>
      </c>
      <c r="G128" s="231">
        <v>363.6</v>
      </c>
      <c r="H128" s="231">
        <v>379.6</v>
      </c>
      <c r="I128" s="231">
        <v>383</v>
      </c>
      <c r="J128" s="231">
        <v>387.6</v>
      </c>
      <c r="K128" s="230">
        <v>378.4</v>
      </c>
      <c r="L128" s="230">
        <v>370.4</v>
      </c>
      <c r="M128" s="230">
        <v>15.24854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4826.3500000000004</v>
      </c>
      <c r="D129" s="231">
        <v>4828.9833333333336</v>
      </c>
      <c r="E129" s="231">
        <v>4779.166666666667</v>
      </c>
      <c r="F129" s="231">
        <v>4731.9833333333336</v>
      </c>
      <c r="G129" s="231">
        <v>4682.166666666667</v>
      </c>
      <c r="H129" s="231">
        <v>4876.166666666667</v>
      </c>
      <c r="I129" s="231">
        <v>4925.9833333333327</v>
      </c>
      <c r="J129" s="231">
        <v>4973.166666666667</v>
      </c>
      <c r="K129" s="230">
        <v>4878.8</v>
      </c>
      <c r="L129" s="230">
        <v>4781.8</v>
      </c>
      <c r="M129" s="230">
        <v>5.0167099999999998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2185.15</v>
      </c>
      <c r="D130" s="231">
        <v>2189.8833333333332</v>
      </c>
      <c r="E130" s="231">
        <v>2171.2666666666664</v>
      </c>
      <c r="F130" s="231">
        <v>2157.3833333333332</v>
      </c>
      <c r="G130" s="231">
        <v>2138.7666666666664</v>
      </c>
      <c r="H130" s="231">
        <v>2203.7666666666664</v>
      </c>
      <c r="I130" s="231">
        <v>2222.3833333333332</v>
      </c>
      <c r="J130" s="231">
        <v>2236.2666666666664</v>
      </c>
      <c r="K130" s="230">
        <v>2208.5</v>
      </c>
      <c r="L130" s="230">
        <v>2176</v>
      </c>
      <c r="M130" s="230">
        <v>26.48479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334.8</v>
      </c>
      <c r="D131" s="231">
        <v>329.98333333333335</v>
      </c>
      <c r="E131" s="231">
        <v>318.91666666666669</v>
      </c>
      <c r="F131" s="231">
        <v>303.03333333333336</v>
      </c>
      <c r="G131" s="231">
        <v>291.9666666666667</v>
      </c>
      <c r="H131" s="231">
        <v>345.86666666666667</v>
      </c>
      <c r="I131" s="231">
        <v>356.93333333333328</v>
      </c>
      <c r="J131" s="231">
        <v>372.81666666666666</v>
      </c>
      <c r="K131" s="230">
        <v>341.05</v>
      </c>
      <c r="L131" s="230">
        <v>314.10000000000002</v>
      </c>
      <c r="M131" s="230">
        <v>85.463040000000007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593.9</v>
      </c>
      <c r="D132" s="231">
        <v>596.71666666666658</v>
      </c>
      <c r="E132" s="231">
        <v>589.23333333333312</v>
      </c>
      <c r="F132" s="231">
        <v>584.56666666666649</v>
      </c>
      <c r="G132" s="231">
        <v>577.08333333333303</v>
      </c>
      <c r="H132" s="231">
        <v>601.38333333333321</v>
      </c>
      <c r="I132" s="231">
        <v>608.86666666666656</v>
      </c>
      <c r="J132" s="231">
        <v>613.5333333333333</v>
      </c>
      <c r="K132" s="230">
        <v>604.20000000000005</v>
      </c>
      <c r="L132" s="230">
        <v>592.04999999999995</v>
      </c>
      <c r="M132" s="230">
        <v>24.888739999999999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3998.85</v>
      </c>
      <c r="D133" s="231">
        <v>4000.7666666666664</v>
      </c>
      <c r="E133" s="231">
        <v>3950.5333333333328</v>
      </c>
      <c r="F133" s="231">
        <v>3902.2166666666662</v>
      </c>
      <c r="G133" s="231">
        <v>3851.9833333333327</v>
      </c>
      <c r="H133" s="231">
        <v>4049.083333333333</v>
      </c>
      <c r="I133" s="231">
        <v>4099.3166666666666</v>
      </c>
      <c r="J133" s="231">
        <v>4147.6333333333332</v>
      </c>
      <c r="K133" s="230">
        <v>4051</v>
      </c>
      <c r="L133" s="230">
        <v>3952.45</v>
      </c>
      <c r="M133" s="230">
        <v>0.94603999999999999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777.95</v>
      </c>
      <c r="D134" s="231">
        <v>778.06666666666661</v>
      </c>
      <c r="E134" s="231">
        <v>773.23333333333323</v>
      </c>
      <c r="F134" s="231">
        <v>768.51666666666665</v>
      </c>
      <c r="G134" s="231">
        <v>763.68333333333328</v>
      </c>
      <c r="H134" s="231">
        <v>782.78333333333319</v>
      </c>
      <c r="I134" s="231">
        <v>787.61666666666667</v>
      </c>
      <c r="J134" s="231">
        <v>792.33333333333314</v>
      </c>
      <c r="K134" s="230">
        <v>782.9</v>
      </c>
      <c r="L134" s="230">
        <v>773.35</v>
      </c>
      <c r="M134" s="230">
        <v>6.1520099999999998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95640.3</v>
      </c>
      <c r="D135" s="231">
        <v>96145.75</v>
      </c>
      <c r="E135" s="231">
        <v>94833.1</v>
      </c>
      <c r="F135" s="231">
        <v>94025.900000000009</v>
      </c>
      <c r="G135" s="231">
        <v>92713.250000000015</v>
      </c>
      <c r="H135" s="231">
        <v>96952.95</v>
      </c>
      <c r="I135" s="231">
        <v>98265.599999999991</v>
      </c>
      <c r="J135" s="231">
        <v>99072.799999999988</v>
      </c>
      <c r="K135" s="230">
        <v>97458.4</v>
      </c>
      <c r="L135" s="230">
        <v>95338.55</v>
      </c>
      <c r="M135" s="230">
        <v>0.13583000000000001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283.60000000000002</v>
      </c>
      <c r="D136" s="231">
        <v>284.81666666666666</v>
      </c>
      <c r="E136" s="231">
        <v>281.88333333333333</v>
      </c>
      <c r="F136" s="231">
        <v>280.16666666666669</v>
      </c>
      <c r="G136" s="231">
        <v>277.23333333333335</v>
      </c>
      <c r="H136" s="231">
        <v>286.5333333333333</v>
      </c>
      <c r="I136" s="231">
        <v>289.46666666666658</v>
      </c>
      <c r="J136" s="231">
        <v>291.18333333333328</v>
      </c>
      <c r="K136" s="230">
        <v>287.75</v>
      </c>
      <c r="L136" s="230">
        <v>283.10000000000002</v>
      </c>
      <c r="M136" s="230">
        <v>9.1435600000000008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1275.7</v>
      </c>
      <c r="D137" s="231">
        <v>1269.3999999999999</v>
      </c>
      <c r="E137" s="231">
        <v>1260.7999999999997</v>
      </c>
      <c r="F137" s="231">
        <v>1245.8999999999999</v>
      </c>
      <c r="G137" s="231">
        <v>1237.2999999999997</v>
      </c>
      <c r="H137" s="231">
        <v>1284.2999999999997</v>
      </c>
      <c r="I137" s="231">
        <v>1292.8999999999996</v>
      </c>
      <c r="J137" s="231">
        <v>1307.7999999999997</v>
      </c>
      <c r="K137" s="230">
        <v>1278</v>
      </c>
      <c r="L137" s="230">
        <v>1254.5</v>
      </c>
      <c r="M137" s="230">
        <v>13.692970000000001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530.9</v>
      </c>
      <c r="D138" s="231">
        <v>528.55000000000007</v>
      </c>
      <c r="E138" s="231">
        <v>524.35000000000014</v>
      </c>
      <c r="F138" s="231">
        <v>517.80000000000007</v>
      </c>
      <c r="G138" s="231">
        <v>513.60000000000014</v>
      </c>
      <c r="H138" s="231">
        <v>535.10000000000014</v>
      </c>
      <c r="I138" s="231">
        <v>539.30000000000018</v>
      </c>
      <c r="J138" s="231">
        <v>545.85000000000014</v>
      </c>
      <c r="K138" s="230">
        <v>532.75</v>
      </c>
      <c r="L138" s="230">
        <v>522</v>
      </c>
      <c r="M138" s="230">
        <v>10.628970000000001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9270.75</v>
      </c>
      <c r="D139" s="231">
        <v>9249.3166666666675</v>
      </c>
      <c r="E139" s="231">
        <v>9180.4333333333343</v>
      </c>
      <c r="F139" s="231">
        <v>9090.1166666666668</v>
      </c>
      <c r="G139" s="231">
        <v>9021.2333333333336</v>
      </c>
      <c r="H139" s="231">
        <v>9339.633333333335</v>
      </c>
      <c r="I139" s="231">
        <v>9408.5166666666701</v>
      </c>
      <c r="J139" s="231">
        <v>9498.8333333333358</v>
      </c>
      <c r="K139" s="230">
        <v>9318.2000000000007</v>
      </c>
      <c r="L139" s="230">
        <v>9159</v>
      </c>
      <c r="M139" s="230">
        <v>4.7036499999999997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679.85</v>
      </c>
      <c r="D140" s="231">
        <v>680.66666666666663</v>
      </c>
      <c r="E140" s="231">
        <v>670.33333333333326</v>
      </c>
      <c r="F140" s="231">
        <v>660.81666666666661</v>
      </c>
      <c r="G140" s="231">
        <v>650.48333333333323</v>
      </c>
      <c r="H140" s="231">
        <v>690.18333333333328</v>
      </c>
      <c r="I140" s="231">
        <v>700.51666666666654</v>
      </c>
      <c r="J140" s="231">
        <v>710.0333333333333</v>
      </c>
      <c r="K140" s="230">
        <v>691</v>
      </c>
      <c r="L140" s="230">
        <v>671.15</v>
      </c>
      <c r="M140" s="230">
        <v>4.1356900000000003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557.75</v>
      </c>
      <c r="D141" s="231">
        <v>556.75</v>
      </c>
      <c r="E141" s="231">
        <v>551</v>
      </c>
      <c r="F141" s="231">
        <v>544.25</v>
      </c>
      <c r="G141" s="231">
        <v>538.5</v>
      </c>
      <c r="H141" s="231">
        <v>563.5</v>
      </c>
      <c r="I141" s="231">
        <v>569.25</v>
      </c>
      <c r="J141" s="231">
        <v>576</v>
      </c>
      <c r="K141" s="230">
        <v>562.5</v>
      </c>
      <c r="L141" s="230">
        <v>550</v>
      </c>
      <c r="M141" s="230">
        <v>130.88348999999999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55.5</v>
      </c>
      <c r="D142" s="231">
        <v>56.066666666666663</v>
      </c>
      <c r="E142" s="231">
        <v>54.833333333333329</v>
      </c>
      <c r="F142" s="231">
        <v>54.166666666666664</v>
      </c>
      <c r="G142" s="231">
        <v>52.93333333333333</v>
      </c>
      <c r="H142" s="231">
        <v>56.733333333333327</v>
      </c>
      <c r="I142" s="231">
        <v>57.966666666666661</v>
      </c>
      <c r="J142" s="231">
        <v>58.633333333333326</v>
      </c>
      <c r="K142" s="230">
        <v>57.3</v>
      </c>
      <c r="L142" s="230">
        <v>55.4</v>
      </c>
      <c r="M142" s="230">
        <v>52.384149999999998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1947.8</v>
      </c>
      <c r="D143" s="231">
        <v>1937.9666666666665</v>
      </c>
      <c r="E143" s="231">
        <v>1921.083333333333</v>
      </c>
      <c r="F143" s="231">
        <v>1894.3666666666666</v>
      </c>
      <c r="G143" s="231">
        <v>1877.4833333333331</v>
      </c>
      <c r="H143" s="231">
        <v>1964.6833333333329</v>
      </c>
      <c r="I143" s="231">
        <v>1981.5666666666666</v>
      </c>
      <c r="J143" s="231">
        <v>2008.2833333333328</v>
      </c>
      <c r="K143" s="230">
        <v>1954.85</v>
      </c>
      <c r="L143" s="230">
        <v>1911.25</v>
      </c>
      <c r="M143" s="230">
        <v>3.1493799999999998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1103.6500000000001</v>
      </c>
      <c r="D144" s="231">
        <v>1108.4000000000001</v>
      </c>
      <c r="E144" s="231">
        <v>1088.6000000000001</v>
      </c>
      <c r="F144" s="231">
        <v>1073.55</v>
      </c>
      <c r="G144" s="231">
        <v>1053.75</v>
      </c>
      <c r="H144" s="231">
        <v>1123.4500000000003</v>
      </c>
      <c r="I144" s="231">
        <v>1143.2500000000005</v>
      </c>
      <c r="J144" s="231">
        <v>1158.3000000000004</v>
      </c>
      <c r="K144" s="230">
        <v>1128.2</v>
      </c>
      <c r="L144" s="230">
        <v>1093.3499999999999</v>
      </c>
      <c r="M144" s="230">
        <v>12.05166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174.95</v>
      </c>
      <c r="D145" s="231">
        <v>174.56666666666669</v>
      </c>
      <c r="E145" s="231">
        <v>173.83333333333337</v>
      </c>
      <c r="F145" s="231">
        <v>172.71666666666667</v>
      </c>
      <c r="G145" s="231">
        <v>171.98333333333335</v>
      </c>
      <c r="H145" s="231">
        <v>175.68333333333339</v>
      </c>
      <c r="I145" s="231">
        <v>176.41666666666669</v>
      </c>
      <c r="J145" s="231">
        <v>177.53333333333342</v>
      </c>
      <c r="K145" s="230">
        <v>175.3</v>
      </c>
      <c r="L145" s="230">
        <v>173.45</v>
      </c>
      <c r="M145" s="230">
        <v>85.070229999999995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80.650000000000006</v>
      </c>
      <c r="D146" s="231">
        <v>80.88333333333334</v>
      </c>
      <c r="E146" s="231">
        <v>80.316666666666677</v>
      </c>
      <c r="F146" s="231">
        <v>79.983333333333334</v>
      </c>
      <c r="G146" s="231">
        <v>79.416666666666671</v>
      </c>
      <c r="H146" s="231">
        <v>81.216666666666683</v>
      </c>
      <c r="I146" s="231">
        <v>81.783333333333346</v>
      </c>
      <c r="J146" s="231">
        <v>82.116666666666688</v>
      </c>
      <c r="K146" s="230">
        <v>81.45</v>
      </c>
      <c r="L146" s="230">
        <v>80.55</v>
      </c>
      <c r="M146" s="230">
        <v>38.638370000000002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4601.5</v>
      </c>
      <c r="D147" s="231">
        <v>4593.25</v>
      </c>
      <c r="E147" s="231">
        <v>4519.5</v>
      </c>
      <c r="F147" s="231">
        <v>4437.5</v>
      </c>
      <c r="G147" s="231">
        <v>4363.75</v>
      </c>
      <c r="H147" s="231">
        <v>4675.25</v>
      </c>
      <c r="I147" s="231">
        <v>4749</v>
      </c>
      <c r="J147" s="231">
        <v>4831</v>
      </c>
      <c r="K147" s="230">
        <v>4667</v>
      </c>
      <c r="L147" s="230">
        <v>4511.25</v>
      </c>
      <c r="M147" s="230">
        <v>1.7618499999999999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21380.6</v>
      </c>
      <c r="D148" s="231">
        <v>21384.533333333333</v>
      </c>
      <c r="E148" s="231">
        <v>21271.066666666666</v>
      </c>
      <c r="F148" s="231">
        <v>21161.533333333333</v>
      </c>
      <c r="G148" s="231">
        <v>21048.066666666666</v>
      </c>
      <c r="H148" s="231">
        <v>21494.066666666666</v>
      </c>
      <c r="I148" s="231">
        <v>21607.533333333333</v>
      </c>
      <c r="J148" s="231">
        <v>21717.066666666666</v>
      </c>
      <c r="K148" s="230">
        <v>21498</v>
      </c>
      <c r="L148" s="230">
        <v>21275</v>
      </c>
      <c r="M148" s="230">
        <v>0.44363999999999998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232.8</v>
      </c>
      <c r="D149" s="231">
        <v>233.61666666666667</v>
      </c>
      <c r="E149" s="231">
        <v>231.08333333333334</v>
      </c>
      <c r="F149" s="231">
        <v>229.36666666666667</v>
      </c>
      <c r="G149" s="231">
        <v>226.83333333333334</v>
      </c>
      <c r="H149" s="231">
        <v>235.33333333333334</v>
      </c>
      <c r="I149" s="231">
        <v>237.86666666666665</v>
      </c>
      <c r="J149" s="231">
        <v>239.58333333333334</v>
      </c>
      <c r="K149" s="230">
        <v>236.15</v>
      </c>
      <c r="L149" s="230">
        <v>231.9</v>
      </c>
      <c r="M149" s="230">
        <v>1.8504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924.75</v>
      </c>
      <c r="D150" s="231">
        <v>923.44999999999993</v>
      </c>
      <c r="E150" s="231">
        <v>917.89999999999986</v>
      </c>
      <c r="F150" s="231">
        <v>911.05</v>
      </c>
      <c r="G150" s="231">
        <v>905.49999999999989</v>
      </c>
      <c r="H150" s="231">
        <v>930.29999999999984</v>
      </c>
      <c r="I150" s="231">
        <v>935.8499999999998</v>
      </c>
      <c r="J150" s="231">
        <v>942.69999999999982</v>
      </c>
      <c r="K150" s="230">
        <v>929</v>
      </c>
      <c r="L150" s="230">
        <v>916.6</v>
      </c>
      <c r="M150" s="230">
        <v>3.8257699999999999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166.25</v>
      </c>
      <c r="D151" s="231">
        <v>165.78333333333333</v>
      </c>
      <c r="E151" s="231">
        <v>165.11666666666667</v>
      </c>
      <c r="F151" s="231">
        <v>163.98333333333335</v>
      </c>
      <c r="G151" s="231">
        <v>163.31666666666669</v>
      </c>
      <c r="H151" s="231">
        <v>166.91666666666666</v>
      </c>
      <c r="I151" s="231">
        <v>167.58333333333334</v>
      </c>
      <c r="J151" s="231">
        <v>168.71666666666664</v>
      </c>
      <c r="K151" s="230">
        <v>166.45</v>
      </c>
      <c r="L151" s="230">
        <v>164.65</v>
      </c>
      <c r="M151" s="230">
        <v>61.079799999999999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269.64999999999998</v>
      </c>
      <c r="D152" s="231">
        <v>270.3</v>
      </c>
      <c r="E152" s="231">
        <v>267.35000000000002</v>
      </c>
      <c r="F152" s="231">
        <v>265.05</v>
      </c>
      <c r="G152" s="231">
        <v>262.10000000000002</v>
      </c>
      <c r="H152" s="231">
        <v>272.60000000000002</v>
      </c>
      <c r="I152" s="231">
        <v>275.54999999999995</v>
      </c>
      <c r="J152" s="231">
        <v>277.85000000000002</v>
      </c>
      <c r="K152" s="230">
        <v>273.25</v>
      </c>
      <c r="L152" s="230">
        <v>268</v>
      </c>
      <c r="M152" s="230">
        <v>11.09305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716</v>
      </c>
      <c r="D153" s="231">
        <v>715.15</v>
      </c>
      <c r="E153" s="231">
        <v>710.8</v>
      </c>
      <c r="F153" s="231">
        <v>705.6</v>
      </c>
      <c r="G153" s="231">
        <v>701.25</v>
      </c>
      <c r="H153" s="231">
        <v>720.34999999999991</v>
      </c>
      <c r="I153" s="231">
        <v>724.7</v>
      </c>
      <c r="J153" s="231">
        <v>729.89999999999986</v>
      </c>
      <c r="K153" s="230">
        <v>719.5</v>
      </c>
      <c r="L153" s="230">
        <v>709.95</v>
      </c>
      <c r="M153" s="230">
        <v>13.8195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3573.1</v>
      </c>
      <c r="D154" s="231">
        <v>3572.0666666666671</v>
      </c>
      <c r="E154" s="231">
        <v>3544.1333333333341</v>
      </c>
      <c r="F154" s="231">
        <v>3515.166666666667</v>
      </c>
      <c r="G154" s="231">
        <v>3487.233333333334</v>
      </c>
      <c r="H154" s="231">
        <v>3601.0333333333342</v>
      </c>
      <c r="I154" s="231">
        <v>3628.9666666666676</v>
      </c>
      <c r="J154" s="231">
        <v>3657.9333333333343</v>
      </c>
      <c r="K154" s="230">
        <v>3600</v>
      </c>
      <c r="L154" s="230">
        <v>3543.1</v>
      </c>
      <c r="M154" s="230">
        <v>0.58950999999999998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622.9</v>
      </c>
      <c r="D155" s="231">
        <v>619.80000000000007</v>
      </c>
      <c r="E155" s="231">
        <v>614.10000000000014</v>
      </c>
      <c r="F155" s="231">
        <v>605.30000000000007</v>
      </c>
      <c r="G155" s="231">
        <v>599.60000000000014</v>
      </c>
      <c r="H155" s="231">
        <v>628.60000000000014</v>
      </c>
      <c r="I155" s="231">
        <v>634.30000000000018</v>
      </c>
      <c r="J155" s="231">
        <v>643.10000000000014</v>
      </c>
      <c r="K155" s="230">
        <v>625.5</v>
      </c>
      <c r="L155" s="230">
        <v>611</v>
      </c>
      <c r="M155" s="230">
        <v>24.181730000000002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3418.85</v>
      </c>
      <c r="D156" s="231">
        <v>3401.2833333333333</v>
      </c>
      <c r="E156" s="231">
        <v>3372.5666666666666</v>
      </c>
      <c r="F156" s="231">
        <v>3326.2833333333333</v>
      </c>
      <c r="G156" s="231">
        <v>3297.5666666666666</v>
      </c>
      <c r="H156" s="231">
        <v>3447.5666666666666</v>
      </c>
      <c r="I156" s="231">
        <v>3476.2833333333328</v>
      </c>
      <c r="J156" s="231">
        <v>3522.5666666666666</v>
      </c>
      <c r="K156" s="230">
        <v>3430</v>
      </c>
      <c r="L156" s="230">
        <v>3355</v>
      </c>
      <c r="M156" s="230">
        <v>3.8306100000000001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41252.75</v>
      </c>
      <c r="D157" s="231">
        <v>41397.583333333336</v>
      </c>
      <c r="E157" s="231">
        <v>40945.166666666672</v>
      </c>
      <c r="F157" s="231">
        <v>40637.583333333336</v>
      </c>
      <c r="G157" s="231">
        <v>40185.166666666672</v>
      </c>
      <c r="H157" s="231">
        <v>41705.166666666672</v>
      </c>
      <c r="I157" s="231">
        <v>42157.583333333343</v>
      </c>
      <c r="J157" s="231">
        <v>42465.166666666672</v>
      </c>
      <c r="K157" s="230">
        <v>41850</v>
      </c>
      <c r="L157" s="230">
        <v>41090</v>
      </c>
      <c r="M157" s="230">
        <v>0.14601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1018.35</v>
      </c>
      <c r="D158" s="231">
        <v>1009.1166666666667</v>
      </c>
      <c r="E158" s="231">
        <v>989.23333333333335</v>
      </c>
      <c r="F158" s="231">
        <v>960.11666666666667</v>
      </c>
      <c r="G158" s="231">
        <v>940.23333333333335</v>
      </c>
      <c r="H158" s="231">
        <v>1038.2333333333333</v>
      </c>
      <c r="I158" s="231">
        <v>1058.1166666666668</v>
      </c>
      <c r="J158" s="231">
        <v>1087.2333333333333</v>
      </c>
      <c r="K158" s="230">
        <v>1029</v>
      </c>
      <c r="L158" s="230">
        <v>980</v>
      </c>
      <c r="M158" s="230">
        <v>4.4412000000000003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4966.7</v>
      </c>
      <c r="D159" s="231">
        <v>4974</v>
      </c>
      <c r="E159" s="231">
        <v>4888.05</v>
      </c>
      <c r="F159" s="231">
        <v>4809.4000000000005</v>
      </c>
      <c r="G159" s="231">
        <v>4723.4500000000007</v>
      </c>
      <c r="H159" s="231">
        <v>5052.6499999999996</v>
      </c>
      <c r="I159" s="231">
        <v>5138.6000000000004</v>
      </c>
      <c r="J159" s="231">
        <v>5217.2499999999991</v>
      </c>
      <c r="K159" s="230">
        <v>5059.95</v>
      </c>
      <c r="L159" s="230">
        <v>4895.3500000000004</v>
      </c>
      <c r="M159" s="230">
        <v>4.0258000000000003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225.15</v>
      </c>
      <c r="D160" s="231">
        <v>225.21666666666667</v>
      </c>
      <c r="E160" s="231">
        <v>224.33333333333334</v>
      </c>
      <c r="F160" s="231">
        <v>223.51666666666668</v>
      </c>
      <c r="G160" s="231">
        <v>222.63333333333335</v>
      </c>
      <c r="H160" s="231">
        <v>226.03333333333333</v>
      </c>
      <c r="I160" s="231">
        <v>226.91666666666666</v>
      </c>
      <c r="J160" s="231">
        <v>227.73333333333332</v>
      </c>
      <c r="K160" s="230">
        <v>226.1</v>
      </c>
      <c r="L160" s="230">
        <v>224.4</v>
      </c>
      <c r="M160" s="230">
        <v>11.98122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2526.65</v>
      </c>
      <c r="D161" s="231">
        <v>2524.4500000000003</v>
      </c>
      <c r="E161" s="231">
        <v>2513.0000000000005</v>
      </c>
      <c r="F161" s="231">
        <v>2499.3500000000004</v>
      </c>
      <c r="G161" s="231">
        <v>2487.9000000000005</v>
      </c>
      <c r="H161" s="231">
        <v>2538.1000000000004</v>
      </c>
      <c r="I161" s="231">
        <v>2549.5500000000002</v>
      </c>
      <c r="J161" s="231">
        <v>2563.2000000000003</v>
      </c>
      <c r="K161" s="230">
        <v>2535.9</v>
      </c>
      <c r="L161" s="230">
        <v>2510.8000000000002</v>
      </c>
      <c r="M161" s="230">
        <v>2.34361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3402.55</v>
      </c>
      <c r="D162" s="231">
        <v>3392.5833333333335</v>
      </c>
      <c r="E162" s="231">
        <v>3370.166666666667</v>
      </c>
      <c r="F162" s="231">
        <v>3337.7833333333333</v>
      </c>
      <c r="G162" s="231">
        <v>3315.3666666666668</v>
      </c>
      <c r="H162" s="231">
        <v>3424.9666666666672</v>
      </c>
      <c r="I162" s="231">
        <v>3447.3833333333341</v>
      </c>
      <c r="J162" s="231">
        <v>3479.7666666666673</v>
      </c>
      <c r="K162" s="230">
        <v>3415</v>
      </c>
      <c r="L162" s="230">
        <v>3360.2</v>
      </c>
      <c r="M162" s="230">
        <v>1.8017300000000001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348.15</v>
      </c>
      <c r="D163" s="231">
        <v>348.7</v>
      </c>
      <c r="E163" s="231">
        <v>342.79999999999995</v>
      </c>
      <c r="F163" s="231">
        <v>337.45</v>
      </c>
      <c r="G163" s="231">
        <v>331.54999999999995</v>
      </c>
      <c r="H163" s="231">
        <v>354.04999999999995</v>
      </c>
      <c r="I163" s="231">
        <v>359.94999999999993</v>
      </c>
      <c r="J163" s="231">
        <v>365.29999999999995</v>
      </c>
      <c r="K163" s="230">
        <v>354.6</v>
      </c>
      <c r="L163" s="230">
        <v>343.35</v>
      </c>
      <c r="M163" s="230">
        <v>28.221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166.5</v>
      </c>
      <c r="D164" s="231">
        <v>166.03333333333333</v>
      </c>
      <c r="E164" s="231">
        <v>165.16666666666666</v>
      </c>
      <c r="F164" s="231">
        <v>163.83333333333331</v>
      </c>
      <c r="G164" s="231">
        <v>162.96666666666664</v>
      </c>
      <c r="H164" s="231">
        <v>167.36666666666667</v>
      </c>
      <c r="I164" s="231">
        <v>168.23333333333335</v>
      </c>
      <c r="J164" s="231">
        <v>169.56666666666669</v>
      </c>
      <c r="K164" s="230">
        <v>166.9</v>
      </c>
      <c r="L164" s="230">
        <v>164.7</v>
      </c>
      <c r="M164" s="230">
        <v>42.791870000000003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235.8</v>
      </c>
      <c r="D165" s="231">
        <v>236.16666666666666</v>
      </c>
      <c r="E165" s="231">
        <v>234.48333333333332</v>
      </c>
      <c r="F165" s="231">
        <v>233.16666666666666</v>
      </c>
      <c r="G165" s="231">
        <v>231.48333333333332</v>
      </c>
      <c r="H165" s="231">
        <v>237.48333333333332</v>
      </c>
      <c r="I165" s="231">
        <v>239.16666666666666</v>
      </c>
      <c r="J165" s="231">
        <v>240.48333333333332</v>
      </c>
      <c r="K165" s="230">
        <v>237.85</v>
      </c>
      <c r="L165" s="230">
        <v>234.85</v>
      </c>
      <c r="M165" s="230">
        <v>66.584789999999998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494.8</v>
      </c>
      <c r="D166" s="231">
        <v>493.23333333333335</v>
      </c>
      <c r="E166" s="231">
        <v>488.26666666666671</v>
      </c>
      <c r="F166" s="231">
        <v>481.73333333333335</v>
      </c>
      <c r="G166" s="231">
        <v>476.76666666666671</v>
      </c>
      <c r="H166" s="231">
        <v>499.76666666666671</v>
      </c>
      <c r="I166" s="231">
        <v>504.73333333333341</v>
      </c>
      <c r="J166" s="231">
        <v>511.26666666666671</v>
      </c>
      <c r="K166" s="230">
        <v>498.2</v>
      </c>
      <c r="L166" s="230">
        <v>486.7</v>
      </c>
      <c r="M166" s="230">
        <v>2.2438899999999999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13528</v>
      </c>
      <c r="D167" s="231">
        <v>13497.85</v>
      </c>
      <c r="E167" s="231">
        <v>13395.7</v>
      </c>
      <c r="F167" s="231">
        <v>13263.4</v>
      </c>
      <c r="G167" s="231">
        <v>13161.25</v>
      </c>
      <c r="H167" s="231">
        <v>13630.150000000001</v>
      </c>
      <c r="I167" s="231">
        <v>13732.3</v>
      </c>
      <c r="J167" s="231">
        <v>13864.600000000002</v>
      </c>
      <c r="K167" s="230">
        <v>13600</v>
      </c>
      <c r="L167" s="230">
        <v>13365.55</v>
      </c>
      <c r="M167" s="230">
        <v>6.5379999999999994E-2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49.9</v>
      </c>
      <c r="D168" s="231">
        <v>50.166666666666664</v>
      </c>
      <c r="E168" s="231">
        <v>49.533333333333331</v>
      </c>
      <c r="F168" s="231">
        <v>49.166666666666664</v>
      </c>
      <c r="G168" s="231">
        <v>48.533333333333331</v>
      </c>
      <c r="H168" s="231">
        <v>50.533333333333331</v>
      </c>
      <c r="I168" s="231">
        <v>51.166666666666671</v>
      </c>
      <c r="J168" s="231">
        <v>51.533333333333331</v>
      </c>
      <c r="K168" s="230">
        <v>50.8</v>
      </c>
      <c r="L168" s="230">
        <v>49.8</v>
      </c>
      <c r="M168" s="230">
        <v>259.31403999999998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130.9</v>
      </c>
      <c r="D169" s="231">
        <v>130.71666666666667</v>
      </c>
      <c r="E169" s="231">
        <v>129.98333333333335</v>
      </c>
      <c r="F169" s="231">
        <v>129.06666666666669</v>
      </c>
      <c r="G169" s="231">
        <v>128.33333333333337</v>
      </c>
      <c r="H169" s="231">
        <v>131.63333333333333</v>
      </c>
      <c r="I169" s="231">
        <v>132.36666666666662</v>
      </c>
      <c r="J169" s="231">
        <v>133.2833333333333</v>
      </c>
      <c r="K169" s="230">
        <v>131.44999999999999</v>
      </c>
      <c r="L169" s="230">
        <v>129.80000000000001</v>
      </c>
      <c r="M169" s="230">
        <v>49.917020000000001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2440.25</v>
      </c>
      <c r="D170" s="231">
        <v>2445.9</v>
      </c>
      <c r="E170" s="231">
        <v>2427.8000000000002</v>
      </c>
      <c r="F170" s="231">
        <v>2415.35</v>
      </c>
      <c r="G170" s="231">
        <v>2397.25</v>
      </c>
      <c r="H170" s="231">
        <v>2458.3500000000004</v>
      </c>
      <c r="I170" s="231">
        <v>2476.4499999999998</v>
      </c>
      <c r="J170" s="231">
        <v>2488.9000000000005</v>
      </c>
      <c r="K170" s="230">
        <v>2464</v>
      </c>
      <c r="L170" s="230">
        <v>2433.4499999999998</v>
      </c>
      <c r="M170" s="230">
        <v>37.438040000000001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889.35</v>
      </c>
      <c r="D171" s="231">
        <v>889.80000000000007</v>
      </c>
      <c r="E171" s="231">
        <v>883.65000000000009</v>
      </c>
      <c r="F171" s="231">
        <v>877.95</v>
      </c>
      <c r="G171" s="231">
        <v>871.80000000000007</v>
      </c>
      <c r="H171" s="231">
        <v>895.50000000000011</v>
      </c>
      <c r="I171" s="231">
        <v>901.65</v>
      </c>
      <c r="J171" s="231">
        <v>907.35000000000014</v>
      </c>
      <c r="K171" s="230">
        <v>895.95</v>
      </c>
      <c r="L171" s="230">
        <v>884.1</v>
      </c>
      <c r="M171" s="230">
        <v>6.3212299999999999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1175.3499999999999</v>
      </c>
      <c r="D172" s="231">
        <v>1170.4333333333334</v>
      </c>
      <c r="E172" s="231">
        <v>1163.7166666666667</v>
      </c>
      <c r="F172" s="231">
        <v>1152.0833333333333</v>
      </c>
      <c r="G172" s="231">
        <v>1145.3666666666666</v>
      </c>
      <c r="H172" s="231">
        <v>1182.0666666666668</v>
      </c>
      <c r="I172" s="231">
        <v>1188.7833333333335</v>
      </c>
      <c r="J172" s="231">
        <v>1200.416666666667</v>
      </c>
      <c r="K172" s="230">
        <v>1177.1500000000001</v>
      </c>
      <c r="L172" s="230">
        <v>1158.8</v>
      </c>
      <c r="M172" s="230">
        <v>9.95336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2449.9</v>
      </c>
      <c r="D173" s="231">
        <v>2460.8166666666666</v>
      </c>
      <c r="E173" s="231">
        <v>2433.1333333333332</v>
      </c>
      <c r="F173" s="231">
        <v>2416.3666666666668</v>
      </c>
      <c r="G173" s="231">
        <v>2388.6833333333334</v>
      </c>
      <c r="H173" s="231">
        <v>2477.583333333333</v>
      </c>
      <c r="I173" s="231">
        <v>2505.2666666666664</v>
      </c>
      <c r="J173" s="231">
        <v>2522.0333333333328</v>
      </c>
      <c r="K173" s="230">
        <v>2488.5</v>
      </c>
      <c r="L173" s="230">
        <v>2444.0500000000002</v>
      </c>
      <c r="M173" s="230">
        <v>3.8137300000000001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81.55</v>
      </c>
      <c r="D174" s="231">
        <v>81.516666666666666</v>
      </c>
      <c r="E174" s="231">
        <v>80.633333333333326</v>
      </c>
      <c r="F174" s="231">
        <v>79.716666666666654</v>
      </c>
      <c r="G174" s="231">
        <v>78.833333333333314</v>
      </c>
      <c r="H174" s="231">
        <v>82.433333333333337</v>
      </c>
      <c r="I174" s="231">
        <v>83.316666666666691</v>
      </c>
      <c r="J174" s="231">
        <v>84.233333333333348</v>
      </c>
      <c r="K174" s="230">
        <v>82.4</v>
      </c>
      <c r="L174" s="230">
        <v>80.599999999999994</v>
      </c>
      <c r="M174" s="230">
        <v>82.323790000000002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23990.799999999999</v>
      </c>
      <c r="D175" s="231">
        <v>24132.183333333334</v>
      </c>
      <c r="E175" s="231">
        <v>23564.366666666669</v>
      </c>
      <c r="F175" s="231">
        <v>23137.933333333334</v>
      </c>
      <c r="G175" s="231">
        <v>22570.116666666669</v>
      </c>
      <c r="H175" s="231">
        <v>24558.616666666669</v>
      </c>
      <c r="I175" s="231">
        <v>25126.433333333334</v>
      </c>
      <c r="J175" s="231">
        <v>25552.866666666669</v>
      </c>
      <c r="K175" s="230">
        <v>24700</v>
      </c>
      <c r="L175" s="230">
        <v>23705.75</v>
      </c>
      <c r="M175" s="230">
        <v>0.76229000000000002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1369.65</v>
      </c>
      <c r="D176" s="276">
        <v>1371.95</v>
      </c>
      <c r="E176" s="276">
        <v>1353.9</v>
      </c>
      <c r="F176" s="276">
        <v>1338.15</v>
      </c>
      <c r="G176" s="276">
        <v>1320.1000000000001</v>
      </c>
      <c r="H176" s="276">
        <v>1387.7</v>
      </c>
      <c r="I176" s="276">
        <v>1405.7499999999998</v>
      </c>
      <c r="J176" s="276">
        <v>1421.5</v>
      </c>
      <c r="K176" s="275">
        <v>1390</v>
      </c>
      <c r="L176" s="275">
        <v>1356.2</v>
      </c>
      <c r="M176" s="275">
        <v>9.9828399999999995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3431</v>
      </c>
      <c r="D177" s="231">
        <v>3429.9</v>
      </c>
      <c r="E177" s="231">
        <v>3377.1000000000004</v>
      </c>
      <c r="F177" s="231">
        <v>3323.2000000000003</v>
      </c>
      <c r="G177" s="231">
        <v>3270.4000000000005</v>
      </c>
      <c r="H177" s="231">
        <v>3483.8</v>
      </c>
      <c r="I177" s="231">
        <v>3536.6000000000004</v>
      </c>
      <c r="J177" s="231">
        <v>3590.5</v>
      </c>
      <c r="K177" s="230">
        <v>3482.7</v>
      </c>
      <c r="L177" s="230">
        <v>3376</v>
      </c>
      <c r="M177" s="230">
        <v>8.6166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531.9</v>
      </c>
      <c r="D178" s="231">
        <v>532.91666666666663</v>
      </c>
      <c r="E178" s="231">
        <v>526.38333333333321</v>
      </c>
      <c r="F178" s="231">
        <v>520.86666666666656</v>
      </c>
      <c r="G178" s="231">
        <v>514.33333333333314</v>
      </c>
      <c r="H178" s="231">
        <v>538.43333333333328</v>
      </c>
      <c r="I178" s="231">
        <v>544.96666666666681</v>
      </c>
      <c r="J178" s="231">
        <v>550.48333333333335</v>
      </c>
      <c r="K178" s="230">
        <v>539.45000000000005</v>
      </c>
      <c r="L178" s="230">
        <v>527.4</v>
      </c>
      <c r="M178" s="230">
        <v>24.030360000000002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582.70000000000005</v>
      </c>
      <c r="D179" s="231">
        <v>582.06666666666672</v>
      </c>
      <c r="E179" s="231">
        <v>578.88333333333344</v>
      </c>
      <c r="F179" s="231">
        <v>575.06666666666672</v>
      </c>
      <c r="G179" s="231">
        <v>571.88333333333344</v>
      </c>
      <c r="H179" s="231">
        <v>585.88333333333344</v>
      </c>
      <c r="I179" s="231">
        <v>589.06666666666661</v>
      </c>
      <c r="J179" s="231">
        <v>592.88333333333344</v>
      </c>
      <c r="K179" s="230">
        <v>585.25</v>
      </c>
      <c r="L179" s="230">
        <v>578.25</v>
      </c>
      <c r="M179" s="230">
        <v>176.16658000000001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82.5</v>
      </c>
      <c r="D180" s="231">
        <v>82.45</v>
      </c>
      <c r="E180" s="231">
        <v>81.850000000000009</v>
      </c>
      <c r="F180" s="231">
        <v>81.2</v>
      </c>
      <c r="G180" s="231">
        <v>80.600000000000009</v>
      </c>
      <c r="H180" s="231">
        <v>83.100000000000009</v>
      </c>
      <c r="I180" s="231">
        <v>83.7</v>
      </c>
      <c r="J180" s="231">
        <v>84.350000000000009</v>
      </c>
      <c r="K180" s="230">
        <v>83.05</v>
      </c>
      <c r="L180" s="230">
        <v>81.8</v>
      </c>
      <c r="M180" s="230">
        <v>79.041960000000003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952.15</v>
      </c>
      <c r="D181" s="231">
        <v>946.51666666666654</v>
      </c>
      <c r="E181" s="231">
        <v>938.23333333333312</v>
      </c>
      <c r="F181" s="231">
        <v>924.31666666666661</v>
      </c>
      <c r="G181" s="231">
        <v>916.03333333333319</v>
      </c>
      <c r="H181" s="231">
        <v>960.43333333333305</v>
      </c>
      <c r="I181" s="231">
        <v>968.71666666666658</v>
      </c>
      <c r="J181" s="231">
        <v>982.63333333333298</v>
      </c>
      <c r="K181" s="230">
        <v>954.8</v>
      </c>
      <c r="L181" s="230">
        <v>932.6</v>
      </c>
      <c r="M181" s="230">
        <v>29.535740000000001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439</v>
      </c>
      <c r="D182" s="231">
        <v>440.58333333333331</v>
      </c>
      <c r="E182" s="231">
        <v>436.41666666666663</v>
      </c>
      <c r="F182" s="231">
        <v>433.83333333333331</v>
      </c>
      <c r="G182" s="231">
        <v>429.66666666666663</v>
      </c>
      <c r="H182" s="231">
        <v>443.16666666666663</v>
      </c>
      <c r="I182" s="231">
        <v>447.33333333333326</v>
      </c>
      <c r="J182" s="231">
        <v>449.91666666666663</v>
      </c>
      <c r="K182" s="230">
        <v>444.75</v>
      </c>
      <c r="L182" s="230">
        <v>438</v>
      </c>
      <c r="M182" s="230">
        <v>4.1471999999999998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708.8</v>
      </c>
      <c r="D183" s="231">
        <v>706.6</v>
      </c>
      <c r="E183" s="231">
        <v>698.2</v>
      </c>
      <c r="F183" s="231">
        <v>687.6</v>
      </c>
      <c r="G183" s="231">
        <v>679.2</v>
      </c>
      <c r="H183" s="231">
        <v>717.2</v>
      </c>
      <c r="I183" s="231">
        <v>725.59999999999991</v>
      </c>
      <c r="J183" s="231">
        <v>736.2</v>
      </c>
      <c r="K183" s="230">
        <v>715</v>
      </c>
      <c r="L183" s="230">
        <v>696</v>
      </c>
      <c r="M183" s="230">
        <v>8.2082899999999999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1272.9000000000001</v>
      </c>
      <c r="D184" s="231">
        <v>1266.3</v>
      </c>
      <c r="E184" s="231">
        <v>1253.5999999999999</v>
      </c>
      <c r="F184" s="231">
        <v>1234.3</v>
      </c>
      <c r="G184" s="231">
        <v>1221.5999999999999</v>
      </c>
      <c r="H184" s="231">
        <v>1285.5999999999999</v>
      </c>
      <c r="I184" s="231">
        <v>1298.3000000000002</v>
      </c>
      <c r="J184" s="231">
        <v>1317.6</v>
      </c>
      <c r="K184" s="230">
        <v>1279</v>
      </c>
      <c r="L184" s="230">
        <v>1247</v>
      </c>
      <c r="M184" s="230">
        <v>10.70539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987.1</v>
      </c>
      <c r="D185" s="231">
        <v>986.91666666666663</v>
      </c>
      <c r="E185" s="231">
        <v>975.18333333333328</v>
      </c>
      <c r="F185" s="231">
        <v>963.26666666666665</v>
      </c>
      <c r="G185" s="231">
        <v>951.5333333333333</v>
      </c>
      <c r="H185" s="231">
        <v>998.83333333333326</v>
      </c>
      <c r="I185" s="231">
        <v>1010.5666666666666</v>
      </c>
      <c r="J185" s="231">
        <v>1022.4833333333332</v>
      </c>
      <c r="K185" s="230">
        <v>998.65</v>
      </c>
      <c r="L185" s="230">
        <v>975</v>
      </c>
      <c r="M185" s="230">
        <v>7.2815599999999998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1259.75</v>
      </c>
      <c r="D186" s="231">
        <v>1252.3166666666666</v>
      </c>
      <c r="E186" s="231">
        <v>1242.6333333333332</v>
      </c>
      <c r="F186" s="231">
        <v>1225.5166666666667</v>
      </c>
      <c r="G186" s="231">
        <v>1215.8333333333333</v>
      </c>
      <c r="H186" s="231">
        <v>1269.4333333333332</v>
      </c>
      <c r="I186" s="231">
        <v>1279.1166666666666</v>
      </c>
      <c r="J186" s="231">
        <v>1296.2333333333331</v>
      </c>
      <c r="K186" s="230">
        <v>1262</v>
      </c>
      <c r="L186" s="230">
        <v>1235.2</v>
      </c>
      <c r="M186" s="230">
        <v>5.0666200000000003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3303.35</v>
      </c>
      <c r="D187" s="231">
        <v>3298.85</v>
      </c>
      <c r="E187" s="231">
        <v>3280.5</v>
      </c>
      <c r="F187" s="231">
        <v>3257.65</v>
      </c>
      <c r="G187" s="231">
        <v>3239.3</v>
      </c>
      <c r="H187" s="231">
        <v>3321.7</v>
      </c>
      <c r="I187" s="231">
        <v>3340.0499999999993</v>
      </c>
      <c r="J187" s="231">
        <v>3362.8999999999996</v>
      </c>
      <c r="K187" s="230">
        <v>3317.2</v>
      </c>
      <c r="L187" s="230">
        <v>3276</v>
      </c>
      <c r="M187" s="230">
        <v>10.16555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771.15</v>
      </c>
      <c r="D188" s="231">
        <v>770.43333333333339</v>
      </c>
      <c r="E188" s="231">
        <v>766.26666666666677</v>
      </c>
      <c r="F188" s="231">
        <v>761.38333333333333</v>
      </c>
      <c r="G188" s="231">
        <v>757.2166666666667</v>
      </c>
      <c r="H188" s="231">
        <v>775.31666666666683</v>
      </c>
      <c r="I188" s="231">
        <v>779.48333333333335</v>
      </c>
      <c r="J188" s="231">
        <v>784.3666666666669</v>
      </c>
      <c r="K188" s="230">
        <v>774.6</v>
      </c>
      <c r="L188" s="230">
        <v>765.55</v>
      </c>
      <c r="M188" s="230">
        <v>8.6172799999999992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7032.45</v>
      </c>
      <c r="D189" s="231">
        <v>7009.8166666666666</v>
      </c>
      <c r="E189" s="231">
        <v>6966.6333333333332</v>
      </c>
      <c r="F189" s="231">
        <v>6900.8166666666666</v>
      </c>
      <c r="G189" s="231">
        <v>6857.6333333333332</v>
      </c>
      <c r="H189" s="231">
        <v>7075.6333333333332</v>
      </c>
      <c r="I189" s="231">
        <v>7118.8166666666657</v>
      </c>
      <c r="J189" s="231">
        <v>7184.6333333333332</v>
      </c>
      <c r="K189" s="230">
        <v>7053</v>
      </c>
      <c r="L189" s="230">
        <v>6944</v>
      </c>
      <c r="M189" s="230">
        <v>1.50701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520.20000000000005</v>
      </c>
      <c r="D190" s="231">
        <v>523</v>
      </c>
      <c r="E190" s="231">
        <v>516.35</v>
      </c>
      <c r="F190" s="231">
        <v>512.5</v>
      </c>
      <c r="G190" s="231">
        <v>505.85</v>
      </c>
      <c r="H190" s="231">
        <v>526.85</v>
      </c>
      <c r="I190" s="231">
        <v>533.50000000000011</v>
      </c>
      <c r="J190" s="231">
        <v>537.35</v>
      </c>
      <c r="K190" s="230">
        <v>529.65</v>
      </c>
      <c r="L190" s="230">
        <v>519.15</v>
      </c>
      <c r="M190" s="230">
        <v>76.482839999999996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207.15</v>
      </c>
      <c r="D191" s="231">
        <v>206.9</v>
      </c>
      <c r="E191" s="231">
        <v>205.8</v>
      </c>
      <c r="F191" s="231">
        <v>204.45000000000002</v>
      </c>
      <c r="G191" s="231">
        <v>203.35000000000002</v>
      </c>
      <c r="H191" s="231">
        <v>208.25</v>
      </c>
      <c r="I191" s="231">
        <v>209.34999999999997</v>
      </c>
      <c r="J191" s="231">
        <v>210.7</v>
      </c>
      <c r="K191" s="230">
        <v>208</v>
      </c>
      <c r="L191" s="230">
        <v>205.55</v>
      </c>
      <c r="M191" s="230">
        <v>54.472029999999997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105.2</v>
      </c>
      <c r="D192" s="231">
        <v>105.3</v>
      </c>
      <c r="E192" s="231">
        <v>104.8</v>
      </c>
      <c r="F192" s="231">
        <v>104.4</v>
      </c>
      <c r="G192" s="231">
        <v>103.9</v>
      </c>
      <c r="H192" s="231">
        <v>105.69999999999999</v>
      </c>
      <c r="I192" s="231">
        <v>106.19999999999999</v>
      </c>
      <c r="J192" s="231">
        <v>106.59999999999998</v>
      </c>
      <c r="K192" s="230">
        <v>105.8</v>
      </c>
      <c r="L192" s="230">
        <v>104.9</v>
      </c>
      <c r="M192" s="230">
        <v>284.54367000000002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61.1</v>
      </c>
      <c r="D193" s="231">
        <v>61.466666666666669</v>
      </c>
      <c r="E193" s="231">
        <v>60.583333333333336</v>
      </c>
      <c r="F193" s="231">
        <v>60.06666666666667</v>
      </c>
      <c r="G193" s="231">
        <v>59.183333333333337</v>
      </c>
      <c r="H193" s="231">
        <v>61.983333333333334</v>
      </c>
      <c r="I193" s="231">
        <v>62.86666666666666</v>
      </c>
      <c r="J193" s="231">
        <v>63.383333333333333</v>
      </c>
      <c r="K193" s="230">
        <v>62.35</v>
      </c>
      <c r="L193" s="230">
        <v>60.95</v>
      </c>
      <c r="M193" s="230">
        <v>11.759359999999999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1098.75</v>
      </c>
      <c r="D194" s="231">
        <v>1095.7</v>
      </c>
      <c r="E194" s="231">
        <v>1088.0500000000002</v>
      </c>
      <c r="F194" s="231">
        <v>1077.3500000000001</v>
      </c>
      <c r="G194" s="231">
        <v>1069.7000000000003</v>
      </c>
      <c r="H194" s="231">
        <v>1106.4000000000001</v>
      </c>
      <c r="I194" s="231">
        <v>1114.0500000000002</v>
      </c>
      <c r="J194" s="231">
        <v>1124.75</v>
      </c>
      <c r="K194" s="230">
        <v>1103.3499999999999</v>
      </c>
      <c r="L194" s="230">
        <v>1085</v>
      </c>
      <c r="M194" s="230">
        <v>17.82245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883.05</v>
      </c>
      <c r="D195" s="231">
        <v>884.61666666666679</v>
      </c>
      <c r="E195" s="231">
        <v>875.63333333333355</v>
      </c>
      <c r="F195" s="231">
        <v>868.21666666666681</v>
      </c>
      <c r="G195" s="231">
        <v>859.23333333333358</v>
      </c>
      <c r="H195" s="231">
        <v>892.03333333333353</v>
      </c>
      <c r="I195" s="231">
        <v>901.01666666666665</v>
      </c>
      <c r="J195" s="231">
        <v>908.43333333333351</v>
      </c>
      <c r="K195" s="230">
        <v>893.6</v>
      </c>
      <c r="L195" s="230">
        <v>877.2</v>
      </c>
      <c r="M195" s="230">
        <v>4.87934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2707.25</v>
      </c>
      <c r="D196" s="231">
        <v>2699.75</v>
      </c>
      <c r="E196" s="231">
        <v>2677.5</v>
      </c>
      <c r="F196" s="231">
        <v>2647.75</v>
      </c>
      <c r="G196" s="231">
        <v>2625.5</v>
      </c>
      <c r="H196" s="231">
        <v>2729.5</v>
      </c>
      <c r="I196" s="231">
        <v>2751.75</v>
      </c>
      <c r="J196" s="231">
        <v>2781.5</v>
      </c>
      <c r="K196" s="230">
        <v>2722</v>
      </c>
      <c r="L196" s="230">
        <v>2670</v>
      </c>
      <c r="M196" s="230">
        <v>8.1455300000000008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1690.05</v>
      </c>
      <c r="D197" s="231">
        <v>1692.6833333333334</v>
      </c>
      <c r="E197" s="231">
        <v>1680.3666666666668</v>
      </c>
      <c r="F197" s="231">
        <v>1670.6833333333334</v>
      </c>
      <c r="G197" s="231">
        <v>1658.3666666666668</v>
      </c>
      <c r="H197" s="231">
        <v>1702.3666666666668</v>
      </c>
      <c r="I197" s="231">
        <v>1714.6833333333334</v>
      </c>
      <c r="J197" s="231">
        <v>1724.3666666666668</v>
      </c>
      <c r="K197" s="230">
        <v>1705</v>
      </c>
      <c r="L197" s="230">
        <v>1683</v>
      </c>
      <c r="M197" s="230">
        <v>4.7677899999999998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552.9</v>
      </c>
      <c r="D198" s="231">
        <v>546.98333333333335</v>
      </c>
      <c r="E198" s="231">
        <v>538.4666666666667</v>
      </c>
      <c r="F198" s="231">
        <v>524.0333333333333</v>
      </c>
      <c r="G198" s="231">
        <v>515.51666666666665</v>
      </c>
      <c r="H198" s="231">
        <v>561.41666666666674</v>
      </c>
      <c r="I198" s="231">
        <v>569.93333333333339</v>
      </c>
      <c r="J198" s="231">
        <v>584.36666666666679</v>
      </c>
      <c r="K198" s="230">
        <v>555.5</v>
      </c>
      <c r="L198" s="230">
        <v>532.54999999999995</v>
      </c>
      <c r="M198" s="230">
        <v>4.7706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1498.5</v>
      </c>
      <c r="D199" s="231">
        <v>1496.5</v>
      </c>
      <c r="E199" s="231">
        <v>1487.95</v>
      </c>
      <c r="F199" s="231">
        <v>1477.4</v>
      </c>
      <c r="G199" s="231">
        <v>1468.8500000000001</v>
      </c>
      <c r="H199" s="231">
        <v>1507.05</v>
      </c>
      <c r="I199" s="231">
        <v>1515.6000000000001</v>
      </c>
      <c r="J199" s="231">
        <v>1526.1499999999999</v>
      </c>
      <c r="K199" s="230">
        <v>1505.05</v>
      </c>
      <c r="L199" s="230">
        <v>1485.95</v>
      </c>
      <c r="M199" s="230">
        <v>3.6212200000000001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34.75</v>
      </c>
      <c r="D200" s="231">
        <v>34.716666666666669</v>
      </c>
      <c r="E200" s="231">
        <v>34.483333333333334</v>
      </c>
      <c r="F200" s="231">
        <v>34.216666666666669</v>
      </c>
      <c r="G200" s="231">
        <v>33.983333333333334</v>
      </c>
      <c r="H200" s="231">
        <v>34.983333333333334</v>
      </c>
      <c r="I200" s="231">
        <v>35.216666666666669</v>
      </c>
      <c r="J200" s="231">
        <v>35.483333333333334</v>
      </c>
      <c r="K200" s="230">
        <v>34.950000000000003</v>
      </c>
      <c r="L200" s="230">
        <v>34.450000000000003</v>
      </c>
      <c r="M200" s="230">
        <v>100.04047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2685.45</v>
      </c>
      <c r="D201" s="231">
        <v>2696.3166666666666</v>
      </c>
      <c r="E201" s="231">
        <v>2670.6833333333334</v>
      </c>
      <c r="F201" s="231">
        <v>2655.916666666667</v>
      </c>
      <c r="G201" s="231">
        <v>2630.2833333333338</v>
      </c>
      <c r="H201" s="231">
        <v>2711.083333333333</v>
      </c>
      <c r="I201" s="231">
        <v>2736.7166666666662</v>
      </c>
      <c r="J201" s="231">
        <v>2751.4833333333327</v>
      </c>
      <c r="K201" s="230">
        <v>2721.95</v>
      </c>
      <c r="L201" s="230">
        <v>2681.55</v>
      </c>
      <c r="M201" s="230">
        <v>1.2082299999999999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682.25</v>
      </c>
      <c r="D202" s="231">
        <v>680.35</v>
      </c>
      <c r="E202" s="231">
        <v>675.90000000000009</v>
      </c>
      <c r="F202" s="231">
        <v>669.55000000000007</v>
      </c>
      <c r="G202" s="231">
        <v>665.10000000000014</v>
      </c>
      <c r="H202" s="231">
        <v>686.7</v>
      </c>
      <c r="I202" s="231">
        <v>691.15000000000009</v>
      </c>
      <c r="J202" s="231">
        <v>697.5</v>
      </c>
      <c r="K202" s="230">
        <v>684.8</v>
      </c>
      <c r="L202" s="230">
        <v>674</v>
      </c>
      <c r="M202" s="230">
        <v>19.205269999999999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7653.8</v>
      </c>
      <c r="D203" s="231">
        <v>7642.5999999999995</v>
      </c>
      <c r="E203" s="231">
        <v>7601.2499999999991</v>
      </c>
      <c r="F203" s="231">
        <v>7548.7</v>
      </c>
      <c r="G203" s="231">
        <v>7507.3499999999995</v>
      </c>
      <c r="H203" s="231">
        <v>7695.1499999999987</v>
      </c>
      <c r="I203" s="231">
        <v>7736.4999999999991</v>
      </c>
      <c r="J203" s="231">
        <v>7789.0499999999984</v>
      </c>
      <c r="K203" s="230">
        <v>7683.95</v>
      </c>
      <c r="L203" s="230">
        <v>7590.05</v>
      </c>
      <c r="M203" s="230">
        <v>1.60565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68.95</v>
      </c>
      <c r="D204" s="231">
        <v>69.183333333333337</v>
      </c>
      <c r="E204" s="231">
        <v>68.51666666666668</v>
      </c>
      <c r="F204" s="231">
        <v>68.083333333333343</v>
      </c>
      <c r="G204" s="231">
        <v>67.416666666666686</v>
      </c>
      <c r="H204" s="231">
        <v>69.616666666666674</v>
      </c>
      <c r="I204" s="231">
        <v>70.283333333333331</v>
      </c>
      <c r="J204" s="231">
        <v>70.716666666666669</v>
      </c>
      <c r="K204" s="230">
        <v>69.849999999999994</v>
      </c>
      <c r="L204" s="230">
        <v>68.75</v>
      </c>
      <c r="M204" s="230">
        <v>49.516449999999999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1422.15</v>
      </c>
      <c r="D205" s="231">
        <v>1418.45</v>
      </c>
      <c r="E205" s="231">
        <v>1410.45</v>
      </c>
      <c r="F205" s="231">
        <v>1398.75</v>
      </c>
      <c r="G205" s="231">
        <v>1390.75</v>
      </c>
      <c r="H205" s="231">
        <v>1430.15</v>
      </c>
      <c r="I205" s="231">
        <v>1438.15</v>
      </c>
      <c r="J205" s="231">
        <v>1449.8500000000001</v>
      </c>
      <c r="K205" s="230">
        <v>1426.45</v>
      </c>
      <c r="L205" s="230">
        <v>1406.75</v>
      </c>
      <c r="M205" s="230">
        <v>4.31508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835.3</v>
      </c>
      <c r="D206" s="231">
        <v>830.66666666666663</v>
      </c>
      <c r="E206" s="231">
        <v>823.13333333333321</v>
      </c>
      <c r="F206" s="231">
        <v>810.96666666666658</v>
      </c>
      <c r="G206" s="231">
        <v>803.43333333333317</v>
      </c>
      <c r="H206" s="231">
        <v>842.83333333333326</v>
      </c>
      <c r="I206" s="231">
        <v>850.36666666666679</v>
      </c>
      <c r="J206" s="231">
        <v>862.5333333333333</v>
      </c>
      <c r="K206" s="230">
        <v>838.2</v>
      </c>
      <c r="L206" s="230">
        <v>818.5</v>
      </c>
      <c r="M206" s="230">
        <v>8.9252099999999999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1614.8</v>
      </c>
      <c r="D207" s="231">
        <v>1601.05</v>
      </c>
      <c r="E207" s="231">
        <v>1576.1</v>
      </c>
      <c r="F207" s="231">
        <v>1537.3999999999999</v>
      </c>
      <c r="G207" s="231">
        <v>1512.4499999999998</v>
      </c>
      <c r="H207" s="231">
        <v>1639.75</v>
      </c>
      <c r="I207" s="231">
        <v>1664.7000000000003</v>
      </c>
      <c r="J207" s="231">
        <v>1703.4</v>
      </c>
      <c r="K207" s="230">
        <v>1626</v>
      </c>
      <c r="L207" s="230">
        <v>1562.35</v>
      </c>
      <c r="M207" s="230">
        <v>11.25676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291.35000000000002</v>
      </c>
      <c r="D208" s="231">
        <v>289.63333333333333</v>
      </c>
      <c r="E208" s="231">
        <v>286.31666666666666</v>
      </c>
      <c r="F208" s="231">
        <v>281.28333333333336</v>
      </c>
      <c r="G208" s="231">
        <v>277.9666666666667</v>
      </c>
      <c r="H208" s="231">
        <v>294.66666666666663</v>
      </c>
      <c r="I208" s="231">
        <v>297.98333333333323</v>
      </c>
      <c r="J208" s="231">
        <v>303.01666666666659</v>
      </c>
      <c r="K208" s="230">
        <v>292.95</v>
      </c>
      <c r="L208" s="230">
        <v>284.60000000000002</v>
      </c>
      <c r="M208" s="230">
        <v>121.59426999999999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6.95</v>
      </c>
      <c r="D209" s="231">
        <v>6.9666666666666659</v>
      </c>
      <c r="E209" s="231">
        <v>6.883333333333332</v>
      </c>
      <c r="F209" s="231">
        <v>6.8166666666666664</v>
      </c>
      <c r="G209" s="231">
        <v>6.7333333333333325</v>
      </c>
      <c r="H209" s="231">
        <v>7.0333333333333314</v>
      </c>
      <c r="I209" s="231">
        <v>7.1166666666666654</v>
      </c>
      <c r="J209" s="231">
        <v>7.1833333333333309</v>
      </c>
      <c r="K209" s="230">
        <v>7.05</v>
      </c>
      <c r="L209" s="230">
        <v>6.9</v>
      </c>
      <c r="M209" s="230">
        <v>775.37343999999996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803.45</v>
      </c>
      <c r="D210" s="231">
        <v>803.9666666666667</v>
      </c>
      <c r="E210" s="231">
        <v>798.98333333333335</v>
      </c>
      <c r="F210" s="231">
        <v>794.51666666666665</v>
      </c>
      <c r="G210" s="231">
        <v>789.5333333333333</v>
      </c>
      <c r="H210" s="231">
        <v>808.43333333333339</v>
      </c>
      <c r="I210" s="231">
        <v>813.41666666666674</v>
      </c>
      <c r="J210" s="231">
        <v>817.88333333333344</v>
      </c>
      <c r="K210" s="230">
        <v>808.95</v>
      </c>
      <c r="L210" s="230">
        <v>799.5</v>
      </c>
      <c r="M210" s="230">
        <v>19.507560000000002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1386</v>
      </c>
      <c r="D211" s="231">
        <v>1390.0999999999997</v>
      </c>
      <c r="E211" s="231">
        <v>1375.2499999999993</v>
      </c>
      <c r="F211" s="231">
        <v>1364.4999999999995</v>
      </c>
      <c r="G211" s="231">
        <v>1349.6499999999992</v>
      </c>
      <c r="H211" s="231">
        <v>1400.8499999999995</v>
      </c>
      <c r="I211" s="231">
        <v>1415.6999999999998</v>
      </c>
      <c r="J211" s="231">
        <v>1426.4499999999996</v>
      </c>
      <c r="K211" s="230">
        <v>1404.95</v>
      </c>
      <c r="L211" s="230">
        <v>1379.35</v>
      </c>
      <c r="M211" s="230">
        <v>0.99334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399.7</v>
      </c>
      <c r="D212" s="231">
        <v>397.83333333333331</v>
      </c>
      <c r="E212" s="231">
        <v>395.21666666666664</v>
      </c>
      <c r="F212" s="231">
        <v>390.73333333333335</v>
      </c>
      <c r="G212" s="231">
        <v>388.11666666666667</v>
      </c>
      <c r="H212" s="231">
        <v>402.31666666666661</v>
      </c>
      <c r="I212" s="231">
        <v>404.93333333333328</v>
      </c>
      <c r="J212" s="231">
        <v>409.41666666666657</v>
      </c>
      <c r="K212" s="230">
        <v>400.45</v>
      </c>
      <c r="L212" s="230">
        <v>393.35</v>
      </c>
      <c r="M212" s="230">
        <v>41.284869999999998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15.6</v>
      </c>
      <c r="D213" s="231">
        <v>15.6</v>
      </c>
      <c r="E213" s="231">
        <v>15.5</v>
      </c>
      <c r="F213" s="231">
        <v>15.4</v>
      </c>
      <c r="G213" s="231">
        <v>15.3</v>
      </c>
      <c r="H213" s="231">
        <v>15.7</v>
      </c>
      <c r="I213" s="231">
        <v>15.799999999999997</v>
      </c>
      <c r="J213" s="231">
        <v>15.899999999999999</v>
      </c>
      <c r="K213" s="230">
        <v>15.7</v>
      </c>
      <c r="L213" s="230">
        <v>15.5</v>
      </c>
      <c r="M213" s="230">
        <v>453.39237000000003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180.8</v>
      </c>
      <c r="D214" s="231">
        <v>181.9666666666667</v>
      </c>
      <c r="E214" s="231">
        <v>179.03333333333339</v>
      </c>
      <c r="F214" s="231">
        <v>177.26666666666668</v>
      </c>
      <c r="G214" s="231">
        <v>174.33333333333337</v>
      </c>
      <c r="H214" s="231">
        <v>183.73333333333341</v>
      </c>
      <c r="I214" s="231">
        <v>186.66666666666669</v>
      </c>
      <c r="J214" s="231">
        <v>188.43333333333342</v>
      </c>
      <c r="K214" s="230">
        <v>184.9</v>
      </c>
      <c r="L214" s="230">
        <v>180.2</v>
      </c>
      <c r="M214" s="230">
        <v>66.696070000000006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64.45</v>
      </c>
      <c r="D215" s="231">
        <v>63.966666666666669</v>
      </c>
      <c r="E215" s="231">
        <v>63.233333333333334</v>
      </c>
      <c r="F215" s="231">
        <v>62.016666666666666</v>
      </c>
      <c r="G215" s="231">
        <v>61.283333333333331</v>
      </c>
      <c r="H215" s="231">
        <v>65.183333333333337</v>
      </c>
      <c r="I215" s="231">
        <v>65.916666666666686</v>
      </c>
      <c r="J215" s="231">
        <v>67.13333333333334</v>
      </c>
      <c r="K215" s="230">
        <v>64.7</v>
      </c>
      <c r="L215" s="230">
        <v>62.75</v>
      </c>
      <c r="M215" s="230">
        <v>604.76729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503.95</v>
      </c>
      <c r="D216" s="231">
        <v>505.43333333333339</v>
      </c>
      <c r="E216" s="231">
        <v>501.36666666666679</v>
      </c>
      <c r="F216" s="231">
        <v>498.78333333333342</v>
      </c>
      <c r="G216" s="231">
        <v>494.71666666666681</v>
      </c>
      <c r="H216" s="231">
        <v>508.01666666666677</v>
      </c>
      <c r="I216" s="231">
        <v>512.08333333333337</v>
      </c>
      <c r="J216" s="231">
        <v>514.66666666666674</v>
      </c>
      <c r="K216" s="230">
        <v>509.5</v>
      </c>
      <c r="L216" s="230">
        <v>502.85</v>
      </c>
      <c r="M216" s="230">
        <v>7.7592499999999998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5"/>
      <c r="B1" s="40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45071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8" t="s">
        <v>16</v>
      </c>
      <c r="B9" s="400" t="s">
        <v>18</v>
      </c>
      <c r="C9" s="404" t="s">
        <v>20</v>
      </c>
      <c r="D9" s="404" t="s">
        <v>21</v>
      </c>
      <c r="E9" s="395" t="s">
        <v>22</v>
      </c>
      <c r="F9" s="396"/>
      <c r="G9" s="397"/>
      <c r="H9" s="395" t="s">
        <v>23</v>
      </c>
      <c r="I9" s="396"/>
      <c r="J9" s="397"/>
      <c r="K9" s="23"/>
      <c r="L9" s="24"/>
      <c r="M9" s="50"/>
      <c r="N9" s="1"/>
      <c r="O9" s="1"/>
    </row>
    <row r="10" spans="1:15" ht="42.75" customHeight="1">
      <c r="A10" s="402"/>
      <c r="B10" s="403"/>
      <c r="C10" s="403"/>
      <c r="D10" s="40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412</v>
      </c>
      <c r="D11" s="231">
        <v>414</v>
      </c>
      <c r="E11" s="231">
        <v>407.4</v>
      </c>
      <c r="F11" s="231">
        <v>402.79999999999995</v>
      </c>
      <c r="G11" s="231">
        <v>396.19999999999993</v>
      </c>
      <c r="H11" s="231">
        <v>418.6</v>
      </c>
      <c r="I11" s="231">
        <v>425.20000000000005</v>
      </c>
      <c r="J11" s="231">
        <v>429.80000000000007</v>
      </c>
      <c r="K11" s="230">
        <v>420.6</v>
      </c>
      <c r="L11" s="230">
        <v>409.4</v>
      </c>
      <c r="M11" s="230">
        <v>8.9211600000000004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24283.15</v>
      </c>
      <c r="D12" s="231">
        <v>24242.533333333336</v>
      </c>
      <c r="E12" s="231">
        <v>24085.066666666673</v>
      </c>
      <c r="F12" s="231">
        <v>23886.983333333337</v>
      </c>
      <c r="G12" s="231">
        <v>23729.516666666674</v>
      </c>
      <c r="H12" s="231">
        <v>24440.616666666672</v>
      </c>
      <c r="I12" s="231">
        <v>24598.083333333339</v>
      </c>
      <c r="J12" s="231">
        <v>24796.166666666672</v>
      </c>
      <c r="K12" s="230">
        <v>24400</v>
      </c>
      <c r="L12" s="230">
        <v>24044.45</v>
      </c>
      <c r="M12" s="230">
        <v>1.337E-2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3891.65</v>
      </c>
      <c r="D13" s="231">
        <v>3909.7833333333333</v>
      </c>
      <c r="E13" s="231">
        <v>3864.9166666666665</v>
      </c>
      <c r="F13" s="231">
        <v>3838.1833333333334</v>
      </c>
      <c r="G13" s="231">
        <v>3793.3166666666666</v>
      </c>
      <c r="H13" s="231">
        <v>3936.5166666666664</v>
      </c>
      <c r="I13" s="231">
        <v>3981.3833333333332</v>
      </c>
      <c r="J13" s="231">
        <v>4008.1166666666663</v>
      </c>
      <c r="K13" s="230">
        <v>3954.65</v>
      </c>
      <c r="L13" s="230">
        <v>3883.05</v>
      </c>
      <c r="M13" s="230">
        <v>2.0563099999999999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1780.4</v>
      </c>
      <c r="D14" s="231">
        <v>1795.1499999999999</v>
      </c>
      <c r="E14" s="231">
        <v>1761.2999999999997</v>
      </c>
      <c r="F14" s="231">
        <v>1742.1999999999998</v>
      </c>
      <c r="G14" s="231">
        <v>1708.3499999999997</v>
      </c>
      <c r="H14" s="231">
        <v>1814.2499999999998</v>
      </c>
      <c r="I14" s="231">
        <v>1848.0999999999997</v>
      </c>
      <c r="J14" s="231">
        <v>1867.1999999999998</v>
      </c>
      <c r="K14" s="230">
        <v>1829</v>
      </c>
      <c r="L14" s="230">
        <v>1776.05</v>
      </c>
      <c r="M14" s="230">
        <v>7.3692200000000003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2938.95</v>
      </c>
      <c r="D15" s="231">
        <v>2924.35</v>
      </c>
      <c r="E15" s="231">
        <v>2903.7</v>
      </c>
      <c r="F15" s="231">
        <v>2868.45</v>
      </c>
      <c r="G15" s="231">
        <v>2847.7999999999997</v>
      </c>
      <c r="H15" s="231">
        <v>2959.6</v>
      </c>
      <c r="I15" s="231">
        <v>2980.2500000000005</v>
      </c>
      <c r="J15" s="231">
        <v>3015.5</v>
      </c>
      <c r="K15" s="230">
        <v>2945</v>
      </c>
      <c r="L15" s="230">
        <v>2889.1</v>
      </c>
      <c r="M15" s="230">
        <v>0.66378000000000004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1153.3499999999999</v>
      </c>
      <c r="D16" s="231">
        <v>1148.8333333333333</v>
      </c>
      <c r="E16" s="231">
        <v>1139.3666666666666</v>
      </c>
      <c r="F16" s="231">
        <v>1125.3833333333332</v>
      </c>
      <c r="G16" s="231">
        <v>1115.9166666666665</v>
      </c>
      <c r="H16" s="231">
        <v>1162.8166666666666</v>
      </c>
      <c r="I16" s="231">
        <v>1172.2833333333333</v>
      </c>
      <c r="J16" s="231">
        <v>1186.2666666666667</v>
      </c>
      <c r="K16" s="230">
        <v>1158.3</v>
      </c>
      <c r="L16" s="230">
        <v>1134.8499999999999</v>
      </c>
      <c r="M16" s="230">
        <v>7.2010800000000001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765.9</v>
      </c>
      <c r="D17" s="231">
        <v>761.01666666666677</v>
      </c>
      <c r="E17" s="231">
        <v>754.33333333333348</v>
      </c>
      <c r="F17" s="231">
        <v>742.76666666666677</v>
      </c>
      <c r="G17" s="231">
        <v>736.08333333333348</v>
      </c>
      <c r="H17" s="231">
        <v>772.58333333333348</v>
      </c>
      <c r="I17" s="231">
        <v>779.26666666666665</v>
      </c>
      <c r="J17" s="231">
        <v>790.83333333333348</v>
      </c>
      <c r="K17" s="230">
        <v>767.7</v>
      </c>
      <c r="L17" s="230">
        <v>749.45</v>
      </c>
      <c r="M17" s="230">
        <v>14.02441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446.15</v>
      </c>
      <c r="D18" s="231">
        <v>448.06666666666666</v>
      </c>
      <c r="E18" s="231">
        <v>441.13333333333333</v>
      </c>
      <c r="F18" s="231">
        <v>436.11666666666667</v>
      </c>
      <c r="G18" s="231">
        <v>429.18333333333334</v>
      </c>
      <c r="H18" s="231">
        <v>453.08333333333331</v>
      </c>
      <c r="I18" s="231">
        <v>460.01666666666659</v>
      </c>
      <c r="J18" s="231">
        <v>465.0333333333333</v>
      </c>
      <c r="K18" s="230">
        <v>455</v>
      </c>
      <c r="L18" s="230">
        <v>443.05</v>
      </c>
      <c r="M18" s="230">
        <v>0.95447000000000004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1385.3</v>
      </c>
      <c r="D19" s="231">
        <v>1384.8</v>
      </c>
      <c r="E19" s="231">
        <v>1376.5</v>
      </c>
      <c r="F19" s="231">
        <v>1367.7</v>
      </c>
      <c r="G19" s="231">
        <v>1359.4</v>
      </c>
      <c r="H19" s="231">
        <v>1393.6</v>
      </c>
      <c r="I19" s="231">
        <v>1401.8999999999996</v>
      </c>
      <c r="J19" s="231">
        <v>1410.6999999999998</v>
      </c>
      <c r="K19" s="230">
        <v>1393.1</v>
      </c>
      <c r="L19" s="230">
        <v>1376</v>
      </c>
      <c r="M19" s="230">
        <v>4.6578200000000001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21470</v>
      </c>
      <c r="D20" s="231">
        <v>21507.033333333333</v>
      </c>
      <c r="E20" s="231">
        <v>21392.966666666667</v>
      </c>
      <c r="F20" s="231">
        <v>21315.933333333334</v>
      </c>
      <c r="G20" s="231">
        <v>21201.866666666669</v>
      </c>
      <c r="H20" s="231">
        <v>21584.066666666666</v>
      </c>
      <c r="I20" s="231">
        <v>21698.133333333331</v>
      </c>
      <c r="J20" s="231">
        <v>21775.166666666664</v>
      </c>
      <c r="K20" s="230">
        <v>21621.1</v>
      </c>
      <c r="L20" s="230">
        <v>21430</v>
      </c>
      <c r="M20" s="230">
        <v>0.16138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2475.6</v>
      </c>
      <c r="D21" s="231">
        <v>2550.3166666666671</v>
      </c>
      <c r="E21" s="231">
        <v>2350.6333333333341</v>
      </c>
      <c r="F21" s="231">
        <v>2225.666666666667</v>
      </c>
      <c r="G21" s="231">
        <v>2025.983333333334</v>
      </c>
      <c r="H21" s="231">
        <v>2675.2833333333342</v>
      </c>
      <c r="I21" s="231">
        <v>2874.9666666666676</v>
      </c>
      <c r="J21" s="231">
        <v>2999.9333333333343</v>
      </c>
      <c r="K21" s="230">
        <v>2750</v>
      </c>
      <c r="L21" s="230">
        <v>2425.35</v>
      </c>
      <c r="M21" s="230">
        <v>234.65761000000001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984.25</v>
      </c>
      <c r="D22" s="231">
        <v>991.68333333333339</v>
      </c>
      <c r="E22" s="231">
        <v>945.16666666666674</v>
      </c>
      <c r="F22" s="231">
        <v>906.08333333333337</v>
      </c>
      <c r="G22" s="231">
        <v>859.56666666666672</v>
      </c>
      <c r="H22" s="231">
        <v>1030.7666666666669</v>
      </c>
      <c r="I22" s="231">
        <v>1077.2833333333333</v>
      </c>
      <c r="J22" s="231">
        <v>1116.3666666666668</v>
      </c>
      <c r="K22" s="230">
        <v>1038.2</v>
      </c>
      <c r="L22" s="230">
        <v>952.6</v>
      </c>
      <c r="M22" s="230">
        <v>74.400080000000003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718.25</v>
      </c>
      <c r="D23" s="231">
        <v>722</v>
      </c>
      <c r="E23" s="231">
        <v>705</v>
      </c>
      <c r="F23" s="231">
        <v>691.75</v>
      </c>
      <c r="G23" s="231">
        <v>674.75</v>
      </c>
      <c r="H23" s="231">
        <v>735.25</v>
      </c>
      <c r="I23" s="231">
        <v>752.25</v>
      </c>
      <c r="J23" s="231">
        <v>765.5</v>
      </c>
      <c r="K23" s="230">
        <v>739</v>
      </c>
      <c r="L23" s="230">
        <v>708.75</v>
      </c>
      <c r="M23" s="230">
        <v>128.09164000000001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796.5</v>
      </c>
      <c r="D24" s="231">
        <v>784</v>
      </c>
      <c r="E24" s="231">
        <v>771.5</v>
      </c>
      <c r="F24" s="231">
        <v>746.5</v>
      </c>
      <c r="G24" s="231">
        <v>734</v>
      </c>
      <c r="H24" s="231">
        <v>809</v>
      </c>
      <c r="I24" s="231">
        <v>821.5</v>
      </c>
      <c r="J24" s="231">
        <v>846.5</v>
      </c>
      <c r="K24" s="230">
        <v>796.5</v>
      </c>
      <c r="L24" s="230">
        <v>759</v>
      </c>
      <c r="M24" s="230">
        <v>63.175890000000003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911.4</v>
      </c>
      <c r="D25" s="231">
        <v>901.80000000000007</v>
      </c>
      <c r="E25" s="231">
        <v>892.20000000000016</v>
      </c>
      <c r="F25" s="231">
        <v>873.00000000000011</v>
      </c>
      <c r="G25" s="231">
        <v>863.4000000000002</v>
      </c>
      <c r="H25" s="231">
        <v>921.00000000000011</v>
      </c>
      <c r="I25" s="231">
        <v>930.6</v>
      </c>
      <c r="J25" s="231">
        <v>949.80000000000007</v>
      </c>
      <c r="K25" s="230">
        <v>911.4</v>
      </c>
      <c r="L25" s="230">
        <v>882.6</v>
      </c>
      <c r="M25" s="230">
        <v>49.11947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464.3</v>
      </c>
      <c r="D26" s="231">
        <v>479.2</v>
      </c>
      <c r="E26" s="231">
        <v>449.4</v>
      </c>
      <c r="F26" s="231">
        <v>434.5</v>
      </c>
      <c r="G26" s="231">
        <v>404.7</v>
      </c>
      <c r="H26" s="231">
        <v>494.09999999999997</v>
      </c>
      <c r="I26" s="231">
        <v>523.90000000000009</v>
      </c>
      <c r="J26" s="231">
        <v>538.79999999999995</v>
      </c>
      <c r="K26" s="230">
        <v>509</v>
      </c>
      <c r="L26" s="230">
        <v>464.3</v>
      </c>
      <c r="M26" s="230">
        <v>128.37675999999999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164.75</v>
      </c>
      <c r="D27" s="231">
        <v>165.16666666666666</v>
      </c>
      <c r="E27" s="231">
        <v>163.63333333333333</v>
      </c>
      <c r="F27" s="231">
        <v>162.51666666666668</v>
      </c>
      <c r="G27" s="231">
        <v>160.98333333333335</v>
      </c>
      <c r="H27" s="231">
        <v>166.2833333333333</v>
      </c>
      <c r="I27" s="231">
        <v>167.81666666666666</v>
      </c>
      <c r="J27" s="231">
        <v>168.93333333333328</v>
      </c>
      <c r="K27" s="230">
        <v>166.7</v>
      </c>
      <c r="L27" s="230">
        <v>164.05</v>
      </c>
      <c r="M27" s="230">
        <v>10.791359999999999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198.05</v>
      </c>
      <c r="D28" s="231">
        <v>197.80000000000004</v>
      </c>
      <c r="E28" s="231">
        <v>193.80000000000007</v>
      </c>
      <c r="F28" s="231">
        <v>189.55000000000004</v>
      </c>
      <c r="G28" s="231">
        <v>185.55000000000007</v>
      </c>
      <c r="H28" s="231">
        <v>202.05000000000007</v>
      </c>
      <c r="I28" s="231">
        <v>206.05</v>
      </c>
      <c r="J28" s="231">
        <v>210.30000000000007</v>
      </c>
      <c r="K28" s="230">
        <v>201.8</v>
      </c>
      <c r="L28" s="230">
        <v>193.55</v>
      </c>
      <c r="M28" s="230">
        <v>74.101039999999998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347.5</v>
      </c>
      <c r="D29" s="231">
        <v>346.38333333333338</v>
      </c>
      <c r="E29" s="231">
        <v>343.76666666666677</v>
      </c>
      <c r="F29" s="231">
        <v>340.03333333333336</v>
      </c>
      <c r="G29" s="231">
        <v>337.41666666666674</v>
      </c>
      <c r="H29" s="231">
        <v>350.11666666666679</v>
      </c>
      <c r="I29" s="231">
        <v>352.73333333333346</v>
      </c>
      <c r="J29" s="231">
        <v>356.46666666666681</v>
      </c>
      <c r="K29" s="230">
        <v>349</v>
      </c>
      <c r="L29" s="230">
        <v>342.65</v>
      </c>
      <c r="M29" s="230">
        <v>0.18604999999999999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373.1</v>
      </c>
      <c r="D30" s="231">
        <v>373.2166666666667</v>
      </c>
      <c r="E30" s="231">
        <v>365.93333333333339</v>
      </c>
      <c r="F30" s="231">
        <v>358.76666666666671</v>
      </c>
      <c r="G30" s="231">
        <v>351.48333333333341</v>
      </c>
      <c r="H30" s="231">
        <v>380.38333333333338</v>
      </c>
      <c r="I30" s="231">
        <v>387.66666666666669</v>
      </c>
      <c r="J30" s="231">
        <v>394.83333333333337</v>
      </c>
      <c r="K30" s="230">
        <v>380.5</v>
      </c>
      <c r="L30" s="230">
        <v>366.05</v>
      </c>
      <c r="M30" s="230">
        <v>5.2510899999999996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908.75</v>
      </c>
      <c r="D31" s="231">
        <v>908.78333333333342</v>
      </c>
      <c r="E31" s="231">
        <v>899.91666666666686</v>
      </c>
      <c r="F31" s="231">
        <v>891.08333333333348</v>
      </c>
      <c r="G31" s="231">
        <v>882.21666666666692</v>
      </c>
      <c r="H31" s="231">
        <v>917.61666666666679</v>
      </c>
      <c r="I31" s="231">
        <v>926.48333333333335</v>
      </c>
      <c r="J31" s="231">
        <v>935.31666666666672</v>
      </c>
      <c r="K31" s="230">
        <v>917.65</v>
      </c>
      <c r="L31" s="230">
        <v>899.95</v>
      </c>
      <c r="M31" s="230">
        <v>0.15531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925.2</v>
      </c>
      <c r="D32" s="231">
        <v>920.51666666666677</v>
      </c>
      <c r="E32" s="231">
        <v>908.03333333333353</v>
      </c>
      <c r="F32" s="231">
        <v>890.86666666666679</v>
      </c>
      <c r="G32" s="231">
        <v>878.38333333333355</v>
      </c>
      <c r="H32" s="231">
        <v>937.68333333333351</v>
      </c>
      <c r="I32" s="231">
        <v>950.16666666666686</v>
      </c>
      <c r="J32" s="231">
        <v>967.33333333333348</v>
      </c>
      <c r="K32" s="230">
        <v>933</v>
      </c>
      <c r="L32" s="230">
        <v>903.35</v>
      </c>
      <c r="M32" s="230">
        <v>7.2074600000000002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1299.8</v>
      </c>
      <c r="D33" s="231">
        <v>1298.4666666666667</v>
      </c>
      <c r="E33" s="231">
        <v>1284.4833333333333</v>
      </c>
      <c r="F33" s="231">
        <v>1269.1666666666667</v>
      </c>
      <c r="G33" s="231">
        <v>1255.1833333333334</v>
      </c>
      <c r="H33" s="231">
        <v>1313.7833333333333</v>
      </c>
      <c r="I33" s="231">
        <v>1327.7666666666669</v>
      </c>
      <c r="J33" s="231">
        <v>1343.0833333333333</v>
      </c>
      <c r="K33" s="230">
        <v>1312.45</v>
      </c>
      <c r="L33" s="230">
        <v>1283.1500000000001</v>
      </c>
      <c r="M33" s="230">
        <v>2.44421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551.6</v>
      </c>
      <c r="D34" s="231">
        <v>551.68333333333339</v>
      </c>
      <c r="E34" s="231">
        <v>546.91666666666674</v>
      </c>
      <c r="F34" s="231">
        <v>542.23333333333335</v>
      </c>
      <c r="G34" s="231">
        <v>537.4666666666667</v>
      </c>
      <c r="H34" s="231">
        <v>556.36666666666679</v>
      </c>
      <c r="I34" s="231">
        <v>561.13333333333344</v>
      </c>
      <c r="J34" s="231">
        <v>565.81666666666683</v>
      </c>
      <c r="K34" s="230">
        <v>556.45000000000005</v>
      </c>
      <c r="L34" s="230">
        <v>547</v>
      </c>
      <c r="M34" s="230">
        <v>1.8275699999999999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3310.1</v>
      </c>
      <c r="D35" s="231">
        <v>3320.9666666666667</v>
      </c>
      <c r="E35" s="231">
        <v>3241.1333333333332</v>
      </c>
      <c r="F35" s="231">
        <v>3172.1666666666665</v>
      </c>
      <c r="G35" s="231">
        <v>3092.333333333333</v>
      </c>
      <c r="H35" s="231">
        <v>3389.9333333333334</v>
      </c>
      <c r="I35" s="231">
        <v>3469.7666666666664</v>
      </c>
      <c r="J35" s="231">
        <v>3538.7333333333336</v>
      </c>
      <c r="K35" s="230">
        <v>3400.8</v>
      </c>
      <c r="L35" s="230">
        <v>3252</v>
      </c>
      <c r="M35" s="230">
        <v>2.51572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2481</v>
      </c>
      <c r="D36" s="231">
        <v>2486.0666666666666</v>
      </c>
      <c r="E36" s="231">
        <v>2467.3833333333332</v>
      </c>
      <c r="F36" s="231">
        <v>2453.7666666666664</v>
      </c>
      <c r="G36" s="231">
        <v>2435.083333333333</v>
      </c>
      <c r="H36" s="231">
        <v>2499.6833333333334</v>
      </c>
      <c r="I36" s="231">
        <v>2518.3666666666668</v>
      </c>
      <c r="J36" s="231">
        <v>2531.9833333333336</v>
      </c>
      <c r="K36" s="230">
        <v>2504.75</v>
      </c>
      <c r="L36" s="230">
        <v>2472.4499999999998</v>
      </c>
      <c r="M36" s="230">
        <v>0.13195999999999999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12.75</v>
      </c>
      <c r="D37" s="231">
        <v>12.833333333333334</v>
      </c>
      <c r="E37" s="231">
        <v>12.566666666666668</v>
      </c>
      <c r="F37" s="231">
        <v>12.383333333333335</v>
      </c>
      <c r="G37" s="231">
        <v>12.116666666666669</v>
      </c>
      <c r="H37" s="231">
        <v>13.016666666666667</v>
      </c>
      <c r="I37" s="231">
        <v>13.283333333333333</v>
      </c>
      <c r="J37" s="231">
        <v>13.466666666666667</v>
      </c>
      <c r="K37" s="230">
        <v>13.1</v>
      </c>
      <c r="L37" s="230">
        <v>12.65</v>
      </c>
      <c r="M37" s="230">
        <v>48.857349999999997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617.20000000000005</v>
      </c>
      <c r="D38" s="231">
        <v>621.4</v>
      </c>
      <c r="E38" s="231">
        <v>607.79999999999995</v>
      </c>
      <c r="F38" s="231">
        <v>598.4</v>
      </c>
      <c r="G38" s="231">
        <v>584.79999999999995</v>
      </c>
      <c r="H38" s="231">
        <v>630.79999999999995</v>
      </c>
      <c r="I38" s="231">
        <v>644.40000000000009</v>
      </c>
      <c r="J38" s="231">
        <v>653.79999999999995</v>
      </c>
      <c r="K38" s="230">
        <v>635</v>
      </c>
      <c r="L38" s="230">
        <v>612</v>
      </c>
      <c r="M38" s="230">
        <v>7.3062300000000002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2130.4499999999998</v>
      </c>
      <c r="D39" s="231">
        <v>2102.1999999999998</v>
      </c>
      <c r="E39" s="231">
        <v>2041.4499999999998</v>
      </c>
      <c r="F39" s="231">
        <v>1952.45</v>
      </c>
      <c r="G39" s="231">
        <v>1891.7</v>
      </c>
      <c r="H39" s="231">
        <v>2191.1999999999998</v>
      </c>
      <c r="I39" s="231">
        <v>2251.9499999999998</v>
      </c>
      <c r="J39" s="231">
        <v>2340.9499999999994</v>
      </c>
      <c r="K39" s="230">
        <v>2162.9499999999998</v>
      </c>
      <c r="L39" s="230">
        <v>2013.2</v>
      </c>
      <c r="M39" s="230">
        <v>4.1868600000000002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422.3</v>
      </c>
      <c r="D40" s="231">
        <v>423.9666666666667</v>
      </c>
      <c r="E40" s="231">
        <v>417.93333333333339</v>
      </c>
      <c r="F40" s="231">
        <v>413.56666666666672</v>
      </c>
      <c r="G40" s="231">
        <v>407.53333333333342</v>
      </c>
      <c r="H40" s="231">
        <v>428.33333333333337</v>
      </c>
      <c r="I40" s="231">
        <v>434.36666666666667</v>
      </c>
      <c r="J40" s="231">
        <v>438.73333333333335</v>
      </c>
      <c r="K40" s="230">
        <v>430</v>
      </c>
      <c r="L40" s="230">
        <v>419.6</v>
      </c>
      <c r="M40" s="230">
        <v>60.965919999999997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1214.95</v>
      </c>
      <c r="D41" s="231">
        <v>1214.75</v>
      </c>
      <c r="E41" s="231">
        <v>1202.5</v>
      </c>
      <c r="F41" s="231">
        <v>1190.05</v>
      </c>
      <c r="G41" s="231">
        <v>1177.8</v>
      </c>
      <c r="H41" s="231">
        <v>1227.2</v>
      </c>
      <c r="I41" s="231">
        <v>1239.45</v>
      </c>
      <c r="J41" s="231">
        <v>1251.9000000000001</v>
      </c>
      <c r="K41" s="230">
        <v>1227</v>
      </c>
      <c r="L41" s="230">
        <v>1202.3</v>
      </c>
      <c r="M41" s="230">
        <v>3.5143800000000001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1204.55</v>
      </c>
      <c r="D42" s="231">
        <v>1207.1833333333334</v>
      </c>
      <c r="E42" s="231">
        <v>1197.3666666666668</v>
      </c>
      <c r="F42" s="231">
        <v>1190.1833333333334</v>
      </c>
      <c r="G42" s="231">
        <v>1180.3666666666668</v>
      </c>
      <c r="H42" s="231">
        <v>1214.3666666666668</v>
      </c>
      <c r="I42" s="231">
        <v>1224.1833333333334</v>
      </c>
      <c r="J42" s="231">
        <v>1231.3666666666668</v>
      </c>
      <c r="K42" s="230">
        <v>1217</v>
      </c>
      <c r="L42" s="230">
        <v>1200</v>
      </c>
      <c r="M42" s="230">
        <v>0.74182000000000003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4536.45</v>
      </c>
      <c r="D43" s="231">
        <v>4555.6000000000004</v>
      </c>
      <c r="E43" s="231">
        <v>4504.2000000000007</v>
      </c>
      <c r="F43" s="231">
        <v>4471.9500000000007</v>
      </c>
      <c r="G43" s="231">
        <v>4420.5500000000011</v>
      </c>
      <c r="H43" s="231">
        <v>4587.8500000000004</v>
      </c>
      <c r="I43" s="231">
        <v>4639.25</v>
      </c>
      <c r="J43" s="231">
        <v>4671.5</v>
      </c>
      <c r="K43" s="230">
        <v>4607</v>
      </c>
      <c r="L43" s="230">
        <v>4523.3500000000004</v>
      </c>
      <c r="M43" s="230">
        <v>2.2597900000000002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383.8</v>
      </c>
      <c r="D44" s="231">
        <v>381.83333333333331</v>
      </c>
      <c r="E44" s="231">
        <v>378.66666666666663</v>
      </c>
      <c r="F44" s="231">
        <v>373.5333333333333</v>
      </c>
      <c r="G44" s="231">
        <v>370.36666666666662</v>
      </c>
      <c r="H44" s="231">
        <v>386.96666666666664</v>
      </c>
      <c r="I44" s="231">
        <v>390.13333333333327</v>
      </c>
      <c r="J44" s="231">
        <v>395.26666666666665</v>
      </c>
      <c r="K44" s="230">
        <v>385</v>
      </c>
      <c r="L44" s="230">
        <v>376.7</v>
      </c>
      <c r="M44" s="230">
        <v>32.593699999999998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263.95</v>
      </c>
      <c r="D45" s="231">
        <v>263.28333333333336</v>
      </c>
      <c r="E45" s="231">
        <v>261.06666666666672</v>
      </c>
      <c r="F45" s="231">
        <v>258.18333333333334</v>
      </c>
      <c r="G45" s="231">
        <v>255.9666666666667</v>
      </c>
      <c r="H45" s="231">
        <v>266.16666666666674</v>
      </c>
      <c r="I45" s="231">
        <v>268.38333333333333</v>
      </c>
      <c r="J45" s="231">
        <v>271.26666666666677</v>
      </c>
      <c r="K45" s="230">
        <v>265.5</v>
      </c>
      <c r="L45" s="230">
        <v>260.39999999999998</v>
      </c>
      <c r="M45" s="230">
        <v>1.0954999999999999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457.25</v>
      </c>
      <c r="D46" s="231">
        <v>457.93333333333334</v>
      </c>
      <c r="E46" s="231">
        <v>453.11666666666667</v>
      </c>
      <c r="F46" s="231">
        <v>448.98333333333335</v>
      </c>
      <c r="G46" s="231">
        <v>444.16666666666669</v>
      </c>
      <c r="H46" s="231">
        <v>462.06666666666666</v>
      </c>
      <c r="I46" s="231">
        <v>466.88333333333338</v>
      </c>
      <c r="J46" s="231">
        <v>471.01666666666665</v>
      </c>
      <c r="K46" s="230">
        <v>462.75</v>
      </c>
      <c r="L46" s="230">
        <v>453.8</v>
      </c>
      <c r="M46" s="230">
        <v>0.90669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150.4</v>
      </c>
      <c r="D47" s="231">
        <v>151.20000000000002</v>
      </c>
      <c r="E47" s="231">
        <v>147.50000000000003</v>
      </c>
      <c r="F47" s="231">
        <v>144.60000000000002</v>
      </c>
      <c r="G47" s="231">
        <v>140.90000000000003</v>
      </c>
      <c r="H47" s="231">
        <v>154.10000000000002</v>
      </c>
      <c r="I47" s="231">
        <v>157.80000000000001</v>
      </c>
      <c r="J47" s="231">
        <v>160.70000000000002</v>
      </c>
      <c r="K47" s="230">
        <v>154.9</v>
      </c>
      <c r="L47" s="230">
        <v>148.30000000000001</v>
      </c>
      <c r="M47" s="230">
        <v>225.06977000000001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3101.5</v>
      </c>
      <c r="D48" s="231">
        <v>3110.8833333333332</v>
      </c>
      <c r="E48" s="231">
        <v>3088.6166666666663</v>
      </c>
      <c r="F48" s="231">
        <v>3075.7333333333331</v>
      </c>
      <c r="G48" s="231">
        <v>3053.4666666666662</v>
      </c>
      <c r="H48" s="231">
        <v>3123.7666666666664</v>
      </c>
      <c r="I48" s="231">
        <v>3146.0333333333328</v>
      </c>
      <c r="J48" s="231">
        <v>3158.9166666666665</v>
      </c>
      <c r="K48" s="230">
        <v>3133.15</v>
      </c>
      <c r="L48" s="230">
        <v>3098</v>
      </c>
      <c r="M48" s="230">
        <v>4.3946500000000004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263.5</v>
      </c>
      <c r="D49" s="231">
        <v>262.51666666666665</v>
      </c>
      <c r="E49" s="231">
        <v>257.18333333333328</v>
      </c>
      <c r="F49" s="231">
        <v>250.86666666666662</v>
      </c>
      <c r="G49" s="231">
        <v>245.53333333333325</v>
      </c>
      <c r="H49" s="231">
        <v>268.83333333333331</v>
      </c>
      <c r="I49" s="231">
        <v>274.16666666666669</v>
      </c>
      <c r="J49" s="231">
        <v>280.48333333333335</v>
      </c>
      <c r="K49" s="230">
        <v>267.85000000000002</v>
      </c>
      <c r="L49" s="230">
        <v>256.2</v>
      </c>
      <c r="M49" s="230">
        <v>2.3927800000000001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3199.7</v>
      </c>
      <c r="D50" s="231">
        <v>3200.4166666666665</v>
      </c>
      <c r="E50" s="231">
        <v>3179.4333333333329</v>
      </c>
      <c r="F50" s="231">
        <v>3159.1666666666665</v>
      </c>
      <c r="G50" s="231">
        <v>3138.1833333333329</v>
      </c>
      <c r="H50" s="231">
        <v>3220.6833333333329</v>
      </c>
      <c r="I50" s="231">
        <v>3241.6666666666665</v>
      </c>
      <c r="J50" s="231">
        <v>3261.9333333333329</v>
      </c>
      <c r="K50" s="230">
        <v>3221.4</v>
      </c>
      <c r="L50" s="230">
        <v>3180.15</v>
      </c>
      <c r="M50" s="230">
        <v>2.4129999999999999E-2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1714.35</v>
      </c>
      <c r="D51" s="231">
        <v>1712.0833333333333</v>
      </c>
      <c r="E51" s="231">
        <v>1704.1666666666665</v>
      </c>
      <c r="F51" s="231">
        <v>1693.9833333333333</v>
      </c>
      <c r="G51" s="231">
        <v>1686.0666666666666</v>
      </c>
      <c r="H51" s="231">
        <v>1722.2666666666664</v>
      </c>
      <c r="I51" s="231">
        <v>1730.1833333333329</v>
      </c>
      <c r="J51" s="231">
        <v>1740.3666666666663</v>
      </c>
      <c r="K51" s="230">
        <v>1720</v>
      </c>
      <c r="L51" s="230">
        <v>1701.9</v>
      </c>
      <c r="M51" s="230">
        <v>4.0814599999999999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6615.3</v>
      </c>
      <c r="D52" s="231">
        <v>6629.7666666666664</v>
      </c>
      <c r="E52" s="231">
        <v>6590.5333333333328</v>
      </c>
      <c r="F52" s="231">
        <v>6565.7666666666664</v>
      </c>
      <c r="G52" s="231">
        <v>6526.5333333333328</v>
      </c>
      <c r="H52" s="231">
        <v>6654.5333333333328</v>
      </c>
      <c r="I52" s="231">
        <v>6693.7666666666664</v>
      </c>
      <c r="J52" s="231">
        <v>6718.5333333333328</v>
      </c>
      <c r="K52" s="230">
        <v>6669</v>
      </c>
      <c r="L52" s="230">
        <v>6605</v>
      </c>
      <c r="M52" s="230">
        <v>0.11525000000000001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603.70000000000005</v>
      </c>
      <c r="D53" s="231">
        <v>602.35</v>
      </c>
      <c r="E53" s="231">
        <v>597.75</v>
      </c>
      <c r="F53" s="231">
        <v>591.79999999999995</v>
      </c>
      <c r="G53" s="231">
        <v>587.19999999999993</v>
      </c>
      <c r="H53" s="231">
        <v>608.30000000000007</v>
      </c>
      <c r="I53" s="231">
        <v>612.9000000000002</v>
      </c>
      <c r="J53" s="231">
        <v>618.85000000000014</v>
      </c>
      <c r="K53" s="230">
        <v>606.95000000000005</v>
      </c>
      <c r="L53" s="230">
        <v>596.4</v>
      </c>
      <c r="M53" s="230">
        <v>6.12181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379.4</v>
      </c>
      <c r="D54" s="231">
        <v>375.26666666666671</v>
      </c>
      <c r="E54" s="231">
        <v>367.23333333333341</v>
      </c>
      <c r="F54" s="231">
        <v>355.06666666666672</v>
      </c>
      <c r="G54" s="231">
        <v>347.03333333333342</v>
      </c>
      <c r="H54" s="231">
        <v>387.43333333333339</v>
      </c>
      <c r="I54" s="231">
        <v>395.4666666666667</v>
      </c>
      <c r="J54" s="231">
        <v>407.63333333333338</v>
      </c>
      <c r="K54" s="230">
        <v>383.3</v>
      </c>
      <c r="L54" s="230">
        <v>363.1</v>
      </c>
      <c r="M54" s="230">
        <v>10.645910000000001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3429.55</v>
      </c>
      <c r="D55" s="231">
        <v>3425.2166666666672</v>
      </c>
      <c r="E55" s="231">
        <v>3410.5333333333342</v>
      </c>
      <c r="F55" s="231">
        <v>3391.5166666666669</v>
      </c>
      <c r="G55" s="231">
        <v>3376.8333333333339</v>
      </c>
      <c r="H55" s="231">
        <v>3444.2333333333345</v>
      </c>
      <c r="I55" s="231">
        <v>3458.916666666667</v>
      </c>
      <c r="J55" s="231">
        <v>3477.9333333333348</v>
      </c>
      <c r="K55" s="230">
        <v>3439.9</v>
      </c>
      <c r="L55" s="230">
        <v>3406.2</v>
      </c>
      <c r="M55" s="230">
        <v>1.4860100000000001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917.7</v>
      </c>
      <c r="D56" s="231">
        <v>916.25</v>
      </c>
      <c r="E56" s="231">
        <v>911.65</v>
      </c>
      <c r="F56" s="231">
        <v>905.6</v>
      </c>
      <c r="G56" s="231">
        <v>901</v>
      </c>
      <c r="H56" s="231">
        <v>922.3</v>
      </c>
      <c r="I56" s="231">
        <v>926.89999999999986</v>
      </c>
      <c r="J56" s="231">
        <v>932.94999999999993</v>
      </c>
      <c r="K56" s="230">
        <v>920.85</v>
      </c>
      <c r="L56" s="230">
        <v>910.2</v>
      </c>
      <c r="M56" s="230">
        <v>62.48545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2475.5500000000002</v>
      </c>
      <c r="D57" s="231">
        <v>2467.9166666666665</v>
      </c>
      <c r="E57" s="231">
        <v>2455.8833333333332</v>
      </c>
      <c r="F57" s="231">
        <v>2436.2166666666667</v>
      </c>
      <c r="G57" s="231">
        <v>2424.1833333333334</v>
      </c>
      <c r="H57" s="231">
        <v>2487.583333333333</v>
      </c>
      <c r="I57" s="231">
        <v>2499.6166666666668</v>
      </c>
      <c r="J57" s="231">
        <v>2519.2833333333328</v>
      </c>
      <c r="K57" s="230">
        <v>2479.9499999999998</v>
      </c>
      <c r="L57" s="230">
        <v>2448.25</v>
      </c>
      <c r="M57" s="230">
        <v>6.6360000000000002E-2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1411</v>
      </c>
      <c r="D58" s="231">
        <v>1416.1666666666667</v>
      </c>
      <c r="E58" s="231">
        <v>1399.8333333333335</v>
      </c>
      <c r="F58" s="231">
        <v>1388.6666666666667</v>
      </c>
      <c r="G58" s="231">
        <v>1372.3333333333335</v>
      </c>
      <c r="H58" s="231">
        <v>1427.3333333333335</v>
      </c>
      <c r="I58" s="231">
        <v>1443.666666666667</v>
      </c>
      <c r="J58" s="231">
        <v>1454.8333333333335</v>
      </c>
      <c r="K58" s="230">
        <v>1432.5</v>
      </c>
      <c r="L58" s="230">
        <v>1405</v>
      </c>
      <c r="M58" s="230">
        <v>0.49659999999999999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530.4</v>
      </c>
      <c r="D59" s="231">
        <v>531.43333333333328</v>
      </c>
      <c r="E59" s="231">
        <v>527.51666666666654</v>
      </c>
      <c r="F59" s="231">
        <v>524.63333333333321</v>
      </c>
      <c r="G59" s="231">
        <v>520.71666666666647</v>
      </c>
      <c r="H59" s="231">
        <v>534.31666666666661</v>
      </c>
      <c r="I59" s="231">
        <v>538.23333333333335</v>
      </c>
      <c r="J59" s="231">
        <v>541.11666666666667</v>
      </c>
      <c r="K59" s="230">
        <v>535.35</v>
      </c>
      <c r="L59" s="230">
        <v>528.54999999999995</v>
      </c>
      <c r="M59" s="230">
        <v>3.76335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4517.6000000000004</v>
      </c>
      <c r="D60" s="231">
        <v>4520.6166666666659</v>
      </c>
      <c r="E60" s="231">
        <v>4489.0333333333319</v>
      </c>
      <c r="F60" s="231">
        <v>4460.4666666666662</v>
      </c>
      <c r="G60" s="231">
        <v>4428.8833333333323</v>
      </c>
      <c r="H60" s="231">
        <v>4549.1833333333316</v>
      </c>
      <c r="I60" s="231">
        <v>4580.7666666666655</v>
      </c>
      <c r="J60" s="231">
        <v>4609.3333333333312</v>
      </c>
      <c r="K60" s="230">
        <v>4552.2</v>
      </c>
      <c r="L60" s="230">
        <v>4492.05</v>
      </c>
      <c r="M60" s="230">
        <v>3.95343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1189.3499999999999</v>
      </c>
      <c r="D61" s="231">
        <v>1199.9333333333334</v>
      </c>
      <c r="E61" s="231">
        <v>1169.8666666666668</v>
      </c>
      <c r="F61" s="231">
        <v>1150.3833333333334</v>
      </c>
      <c r="G61" s="231">
        <v>1120.3166666666668</v>
      </c>
      <c r="H61" s="231">
        <v>1219.4166666666667</v>
      </c>
      <c r="I61" s="231">
        <v>1249.4833333333333</v>
      </c>
      <c r="J61" s="231">
        <v>1268.9666666666667</v>
      </c>
      <c r="K61" s="230">
        <v>1230</v>
      </c>
      <c r="L61" s="230">
        <v>1180.45</v>
      </c>
      <c r="M61" s="230">
        <v>1.20991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6785.95</v>
      </c>
      <c r="D62" s="231">
        <v>6788.083333333333</v>
      </c>
      <c r="E62" s="231">
        <v>6727.6166666666659</v>
      </c>
      <c r="F62" s="231">
        <v>6669.2833333333328</v>
      </c>
      <c r="G62" s="231">
        <v>6608.8166666666657</v>
      </c>
      <c r="H62" s="231">
        <v>6846.4166666666661</v>
      </c>
      <c r="I62" s="231">
        <v>6906.8833333333332</v>
      </c>
      <c r="J62" s="231">
        <v>6965.2166666666662</v>
      </c>
      <c r="K62" s="230">
        <v>6848.55</v>
      </c>
      <c r="L62" s="230">
        <v>6729.75</v>
      </c>
      <c r="M62" s="230">
        <v>5.5393600000000003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1426.45</v>
      </c>
      <c r="D63" s="231">
        <v>1431.5333333333335</v>
      </c>
      <c r="E63" s="231">
        <v>1416.0666666666671</v>
      </c>
      <c r="F63" s="231">
        <v>1405.6833333333336</v>
      </c>
      <c r="G63" s="231">
        <v>1390.2166666666672</v>
      </c>
      <c r="H63" s="231">
        <v>1441.916666666667</v>
      </c>
      <c r="I63" s="231">
        <v>1457.3833333333337</v>
      </c>
      <c r="J63" s="231">
        <v>1467.7666666666669</v>
      </c>
      <c r="K63" s="230">
        <v>1447</v>
      </c>
      <c r="L63" s="230">
        <v>1421.15</v>
      </c>
      <c r="M63" s="230">
        <v>10.477359999999999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6934.45</v>
      </c>
      <c r="D64" s="231">
        <v>6837.333333333333</v>
      </c>
      <c r="E64" s="231">
        <v>6708.6666666666661</v>
      </c>
      <c r="F64" s="231">
        <v>6482.8833333333332</v>
      </c>
      <c r="G64" s="231">
        <v>6354.2166666666662</v>
      </c>
      <c r="H64" s="231">
        <v>7063.1166666666659</v>
      </c>
      <c r="I64" s="231">
        <v>7191.7833333333319</v>
      </c>
      <c r="J64" s="231">
        <v>7417.5666666666657</v>
      </c>
      <c r="K64" s="230">
        <v>6966</v>
      </c>
      <c r="L64" s="230">
        <v>6611.55</v>
      </c>
      <c r="M64" s="230">
        <v>1.1128499999999999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2162.25</v>
      </c>
      <c r="D65" s="231">
        <v>2180.5666666666671</v>
      </c>
      <c r="E65" s="231">
        <v>2136.2833333333342</v>
      </c>
      <c r="F65" s="231">
        <v>2110.3166666666671</v>
      </c>
      <c r="G65" s="231">
        <v>2066.0333333333342</v>
      </c>
      <c r="H65" s="231">
        <v>2206.5333333333342</v>
      </c>
      <c r="I65" s="231">
        <v>2250.8166666666671</v>
      </c>
      <c r="J65" s="231">
        <v>2276.7833333333342</v>
      </c>
      <c r="K65" s="230">
        <v>2224.85</v>
      </c>
      <c r="L65" s="230">
        <v>2154.6</v>
      </c>
      <c r="M65" s="230">
        <v>1.0899700000000001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2376.6</v>
      </c>
      <c r="D66" s="231">
        <v>2384.1999999999998</v>
      </c>
      <c r="E66" s="231">
        <v>2360.4499999999998</v>
      </c>
      <c r="F66" s="231">
        <v>2344.3000000000002</v>
      </c>
      <c r="G66" s="231">
        <v>2320.5500000000002</v>
      </c>
      <c r="H66" s="231">
        <v>2400.3499999999995</v>
      </c>
      <c r="I66" s="231">
        <v>2424.0999999999995</v>
      </c>
      <c r="J66" s="231">
        <v>2440.2499999999991</v>
      </c>
      <c r="K66" s="230">
        <v>2407.9499999999998</v>
      </c>
      <c r="L66" s="230">
        <v>2368.0500000000002</v>
      </c>
      <c r="M66" s="230">
        <v>2.2639399999999998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391.05</v>
      </c>
      <c r="D67" s="231">
        <v>391.15000000000003</v>
      </c>
      <c r="E67" s="231">
        <v>384.35000000000008</v>
      </c>
      <c r="F67" s="231">
        <v>377.65000000000003</v>
      </c>
      <c r="G67" s="231">
        <v>370.85000000000008</v>
      </c>
      <c r="H67" s="231">
        <v>397.85000000000008</v>
      </c>
      <c r="I67" s="231">
        <v>404.65000000000003</v>
      </c>
      <c r="J67" s="231">
        <v>411.35000000000008</v>
      </c>
      <c r="K67" s="230">
        <v>397.95</v>
      </c>
      <c r="L67" s="230">
        <v>384.45</v>
      </c>
      <c r="M67" s="230">
        <v>9.3204200000000004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261.10000000000002</v>
      </c>
      <c r="D68" s="231">
        <v>258.53333333333336</v>
      </c>
      <c r="E68" s="231">
        <v>255.06666666666672</v>
      </c>
      <c r="F68" s="231">
        <v>249.03333333333336</v>
      </c>
      <c r="G68" s="231">
        <v>245.56666666666672</v>
      </c>
      <c r="H68" s="231">
        <v>264.56666666666672</v>
      </c>
      <c r="I68" s="231">
        <v>268.0333333333333</v>
      </c>
      <c r="J68" s="231">
        <v>274.06666666666672</v>
      </c>
      <c r="K68" s="230">
        <v>262</v>
      </c>
      <c r="L68" s="230">
        <v>252.5</v>
      </c>
      <c r="M68" s="230">
        <v>177.9211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182.65</v>
      </c>
      <c r="D69" s="231">
        <v>183.25</v>
      </c>
      <c r="E69" s="231">
        <v>181.4</v>
      </c>
      <c r="F69" s="231">
        <v>180.15</v>
      </c>
      <c r="G69" s="231">
        <v>178.3</v>
      </c>
      <c r="H69" s="231">
        <v>184.5</v>
      </c>
      <c r="I69" s="231">
        <v>186.35000000000002</v>
      </c>
      <c r="J69" s="231">
        <v>187.6</v>
      </c>
      <c r="K69" s="230">
        <v>185.1</v>
      </c>
      <c r="L69" s="230">
        <v>182</v>
      </c>
      <c r="M69" s="230">
        <v>126.55399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73.55</v>
      </c>
      <c r="D70" s="231">
        <v>73.95</v>
      </c>
      <c r="E70" s="231">
        <v>72.900000000000006</v>
      </c>
      <c r="F70" s="231">
        <v>72.25</v>
      </c>
      <c r="G70" s="231">
        <v>71.2</v>
      </c>
      <c r="H70" s="231">
        <v>74.600000000000009</v>
      </c>
      <c r="I70" s="231">
        <v>75.649999999999991</v>
      </c>
      <c r="J70" s="231">
        <v>76.300000000000011</v>
      </c>
      <c r="K70" s="230">
        <v>75</v>
      </c>
      <c r="L70" s="230">
        <v>73.3</v>
      </c>
      <c r="M70" s="230">
        <v>47.099739999999997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29.35</v>
      </c>
      <c r="D71" s="231">
        <v>29.533333333333331</v>
      </c>
      <c r="E71" s="231">
        <v>28.966666666666661</v>
      </c>
      <c r="F71" s="231">
        <v>28.583333333333329</v>
      </c>
      <c r="G71" s="231">
        <v>28.016666666666659</v>
      </c>
      <c r="H71" s="231">
        <v>29.916666666666664</v>
      </c>
      <c r="I71" s="231">
        <v>30.483333333333334</v>
      </c>
      <c r="J71" s="231">
        <v>30.866666666666667</v>
      </c>
      <c r="K71" s="230">
        <v>30.1</v>
      </c>
      <c r="L71" s="230">
        <v>29.15</v>
      </c>
      <c r="M71" s="230">
        <v>91.797389999999993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1535</v>
      </c>
      <c r="D72" s="231">
        <v>1530.45</v>
      </c>
      <c r="E72" s="231">
        <v>1519.0500000000002</v>
      </c>
      <c r="F72" s="231">
        <v>1503.1000000000001</v>
      </c>
      <c r="G72" s="231">
        <v>1491.7000000000003</v>
      </c>
      <c r="H72" s="231">
        <v>1546.4</v>
      </c>
      <c r="I72" s="231">
        <v>1557.8000000000002</v>
      </c>
      <c r="J72" s="231">
        <v>1573.75</v>
      </c>
      <c r="K72" s="230">
        <v>1541.85</v>
      </c>
      <c r="L72" s="230">
        <v>1514.5</v>
      </c>
      <c r="M72" s="230">
        <v>2.6968700000000001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4117.6499999999996</v>
      </c>
      <c r="D73" s="231">
        <v>4116.5166666666664</v>
      </c>
      <c r="E73" s="231">
        <v>4096.1333333333332</v>
      </c>
      <c r="F73" s="231">
        <v>4074.6166666666668</v>
      </c>
      <c r="G73" s="231">
        <v>4054.2333333333336</v>
      </c>
      <c r="H73" s="231">
        <v>4138.0333333333328</v>
      </c>
      <c r="I73" s="231">
        <v>4158.4166666666661</v>
      </c>
      <c r="J73" s="231">
        <v>4179.9333333333325</v>
      </c>
      <c r="K73" s="230">
        <v>4136.8999999999996</v>
      </c>
      <c r="L73" s="230">
        <v>4095</v>
      </c>
      <c r="M73" s="230">
        <v>9.8250000000000004E-2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634.5</v>
      </c>
      <c r="D74" s="231">
        <v>632.35</v>
      </c>
      <c r="E74" s="231">
        <v>626.70000000000005</v>
      </c>
      <c r="F74" s="231">
        <v>618.9</v>
      </c>
      <c r="G74" s="231">
        <v>613.25</v>
      </c>
      <c r="H74" s="231">
        <v>640.15000000000009</v>
      </c>
      <c r="I74" s="231">
        <v>645.79999999999995</v>
      </c>
      <c r="J74" s="231">
        <v>653.60000000000014</v>
      </c>
      <c r="K74" s="230">
        <v>638</v>
      </c>
      <c r="L74" s="230">
        <v>624.54999999999995</v>
      </c>
      <c r="M74" s="230">
        <v>6.1631200000000002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1064.5999999999999</v>
      </c>
      <c r="D75" s="231">
        <v>1067.4666666666665</v>
      </c>
      <c r="E75" s="231">
        <v>1057.383333333333</v>
      </c>
      <c r="F75" s="231">
        <v>1050.1666666666665</v>
      </c>
      <c r="G75" s="231">
        <v>1040.083333333333</v>
      </c>
      <c r="H75" s="231">
        <v>1074.6833333333329</v>
      </c>
      <c r="I75" s="231">
        <v>1084.7666666666664</v>
      </c>
      <c r="J75" s="231">
        <v>1091.9833333333329</v>
      </c>
      <c r="K75" s="230">
        <v>1077.55</v>
      </c>
      <c r="L75" s="230">
        <v>1060.25</v>
      </c>
      <c r="M75" s="230">
        <v>1.98024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108.8</v>
      </c>
      <c r="D76" s="231">
        <v>108.46666666666665</v>
      </c>
      <c r="E76" s="231">
        <v>107.63333333333331</v>
      </c>
      <c r="F76" s="231">
        <v>106.46666666666665</v>
      </c>
      <c r="G76" s="231">
        <v>105.63333333333331</v>
      </c>
      <c r="H76" s="231">
        <v>109.63333333333331</v>
      </c>
      <c r="I76" s="231">
        <v>110.46666666666665</v>
      </c>
      <c r="J76" s="231">
        <v>111.63333333333331</v>
      </c>
      <c r="K76" s="230">
        <v>109.3</v>
      </c>
      <c r="L76" s="230">
        <v>107.3</v>
      </c>
      <c r="M76" s="230">
        <v>107.22681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762.15</v>
      </c>
      <c r="D77" s="231">
        <v>763.7833333333333</v>
      </c>
      <c r="E77" s="231">
        <v>758.66666666666663</v>
      </c>
      <c r="F77" s="231">
        <v>755.18333333333328</v>
      </c>
      <c r="G77" s="231">
        <v>750.06666666666661</v>
      </c>
      <c r="H77" s="231">
        <v>767.26666666666665</v>
      </c>
      <c r="I77" s="231">
        <v>772.38333333333344</v>
      </c>
      <c r="J77" s="231">
        <v>775.86666666666667</v>
      </c>
      <c r="K77" s="230">
        <v>768.9</v>
      </c>
      <c r="L77" s="230">
        <v>760.3</v>
      </c>
      <c r="M77" s="230">
        <v>9.5039499999999997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80</v>
      </c>
      <c r="D78" s="231">
        <v>80.283333333333331</v>
      </c>
      <c r="E78" s="231">
        <v>79.566666666666663</v>
      </c>
      <c r="F78" s="231">
        <v>79.133333333333326</v>
      </c>
      <c r="G78" s="231">
        <v>78.416666666666657</v>
      </c>
      <c r="H78" s="231">
        <v>80.716666666666669</v>
      </c>
      <c r="I78" s="231">
        <v>81.433333333333337</v>
      </c>
      <c r="J78" s="231">
        <v>81.866666666666674</v>
      </c>
      <c r="K78" s="230">
        <v>81</v>
      </c>
      <c r="L78" s="230">
        <v>79.849999999999994</v>
      </c>
      <c r="M78" s="230">
        <v>79.446359999999999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363.3</v>
      </c>
      <c r="D79" s="231">
        <v>364.75</v>
      </c>
      <c r="E79" s="231">
        <v>360.4</v>
      </c>
      <c r="F79" s="231">
        <v>357.5</v>
      </c>
      <c r="G79" s="231">
        <v>353.15</v>
      </c>
      <c r="H79" s="231">
        <v>367.65</v>
      </c>
      <c r="I79" s="231">
        <v>372</v>
      </c>
      <c r="J79" s="231">
        <v>374.9</v>
      </c>
      <c r="K79" s="230">
        <v>369.1</v>
      </c>
      <c r="L79" s="230">
        <v>361.85</v>
      </c>
      <c r="M79" s="230">
        <v>18.754799999999999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9989.4</v>
      </c>
      <c r="D80" s="231">
        <v>10016.65</v>
      </c>
      <c r="E80" s="231">
        <v>9943.2999999999993</v>
      </c>
      <c r="F80" s="231">
        <v>9897.1999999999989</v>
      </c>
      <c r="G80" s="231">
        <v>9823.8499999999985</v>
      </c>
      <c r="H80" s="231">
        <v>10062.75</v>
      </c>
      <c r="I80" s="231">
        <v>10136.100000000002</v>
      </c>
      <c r="J80" s="231">
        <v>10182.200000000001</v>
      </c>
      <c r="K80" s="230">
        <v>10090</v>
      </c>
      <c r="L80" s="230">
        <v>9970.5499999999993</v>
      </c>
      <c r="M80" s="230">
        <v>2.33E-3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801.4</v>
      </c>
      <c r="D81" s="231">
        <v>799.76666666666677</v>
      </c>
      <c r="E81" s="231">
        <v>796.63333333333355</v>
      </c>
      <c r="F81" s="231">
        <v>791.86666666666679</v>
      </c>
      <c r="G81" s="231">
        <v>788.73333333333358</v>
      </c>
      <c r="H81" s="231">
        <v>804.53333333333353</v>
      </c>
      <c r="I81" s="231">
        <v>807.66666666666674</v>
      </c>
      <c r="J81" s="231">
        <v>812.43333333333351</v>
      </c>
      <c r="K81" s="230">
        <v>802.9</v>
      </c>
      <c r="L81" s="230">
        <v>795</v>
      </c>
      <c r="M81" s="230">
        <v>91.043289999999999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243</v>
      </c>
      <c r="D82" s="231">
        <v>248.70000000000002</v>
      </c>
      <c r="E82" s="231">
        <v>236.8</v>
      </c>
      <c r="F82" s="231">
        <v>230.6</v>
      </c>
      <c r="G82" s="231">
        <v>218.7</v>
      </c>
      <c r="H82" s="231">
        <v>254.90000000000003</v>
      </c>
      <c r="I82" s="231">
        <v>266.80000000000007</v>
      </c>
      <c r="J82" s="231">
        <v>273.00000000000006</v>
      </c>
      <c r="K82" s="230">
        <v>260.60000000000002</v>
      </c>
      <c r="L82" s="230">
        <v>242.5</v>
      </c>
      <c r="M82" s="230">
        <v>177.25181000000001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989.25</v>
      </c>
      <c r="D83" s="231">
        <v>989.56666666666661</v>
      </c>
      <c r="E83" s="231">
        <v>984.68333333333317</v>
      </c>
      <c r="F83" s="231">
        <v>980.11666666666656</v>
      </c>
      <c r="G83" s="231">
        <v>975.23333333333312</v>
      </c>
      <c r="H83" s="231">
        <v>994.13333333333321</v>
      </c>
      <c r="I83" s="231">
        <v>999.01666666666665</v>
      </c>
      <c r="J83" s="231">
        <v>1003.5833333333333</v>
      </c>
      <c r="K83" s="230">
        <v>994.45</v>
      </c>
      <c r="L83" s="230">
        <v>985</v>
      </c>
      <c r="M83" s="230">
        <v>0.72992999999999997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330.8</v>
      </c>
      <c r="D84" s="231">
        <v>330.84999999999997</v>
      </c>
      <c r="E84" s="231">
        <v>324.94999999999993</v>
      </c>
      <c r="F84" s="231">
        <v>319.09999999999997</v>
      </c>
      <c r="G84" s="231">
        <v>313.19999999999993</v>
      </c>
      <c r="H84" s="231">
        <v>336.69999999999993</v>
      </c>
      <c r="I84" s="231">
        <v>342.59999999999991</v>
      </c>
      <c r="J84" s="231">
        <v>348.44999999999993</v>
      </c>
      <c r="K84" s="230">
        <v>336.75</v>
      </c>
      <c r="L84" s="230">
        <v>325</v>
      </c>
      <c r="M84" s="230">
        <v>15.88833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6072.7</v>
      </c>
      <c r="D85" s="231">
        <v>6062.3166666666666</v>
      </c>
      <c r="E85" s="231">
        <v>6034.583333333333</v>
      </c>
      <c r="F85" s="231">
        <v>5996.4666666666662</v>
      </c>
      <c r="G85" s="231">
        <v>5968.7333333333327</v>
      </c>
      <c r="H85" s="231">
        <v>6100.4333333333334</v>
      </c>
      <c r="I85" s="231">
        <v>6128.166666666667</v>
      </c>
      <c r="J85" s="231">
        <v>6166.2833333333338</v>
      </c>
      <c r="K85" s="230">
        <v>6090.05</v>
      </c>
      <c r="L85" s="230">
        <v>6024.2</v>
      </c>
      <c r="M85" s="230">
        <v>6.3950000000000007E-2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1436</v>
      </c>
      <c r="D86" s="231">
        <v>1424.7666666666667</v>
      </c>
      <c r="E86" s="231">
        <v>1402.2333333333333</v>
      </c>
      <c r="F86" s="231">
        <v>1368.4666666666667</v>
      </c>
      <c r="G86" s="231">
        <v>1345.9333333333334</v>
      </c>
      <c r="H86" s="231">
        <v>1458.5333333333333</v>
      </c>
      <c r="I86" s="231">
        <v>1481.0666666666666</v>
      </c>
      <c r="J86" s="231">
        <v>1514.8333333333333</v>
      </c>
      <c r="K86" s="230">
        <v>1447.3</v>
      </c>
      <c r="L86" s="230">
        <v>1391</v>
      </c>
      <c r="M86" s="230">
        <v>3.2149000000000001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939.65</v>
      </c>
      <c r="D87" s="231">
        <v>943.38333333333333</v>
      </c>
      <c r="E87" s="231">
        <v>931.76666666666665</v>
      </c>
      <c r="F87" s="231">
        <v>923.88333333333333</v>
      </c>
      <c r="G87" s="231">
        <v>912.26666666666665</v>
      </c>
      <c r="H87" s="231">
        <v>951.26666666666665</v>
      </c>
      <c r="I87" s="231">
        <v>962.88333333333321</v>
      </c>
      <c r="J87" s="231">
        <v>970.76666666666665</v>
      </c>
      <c r="K87" s="230">
        <v>955</v>
      </c>
      <c r="L87" s="230">
        <v>935.5</v>
      </c>
      <c r="M87" s="230">
        <v>0.25219000000000003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498.45</v>
      </c>
      <c r="D88" s="231">
        <v>500.81666666666666</v>
      </c>
      <c r="E88" s="231">
        <v>493.63333333333333</v>
      </c>
      <c r="F88" s="231">
        <v>488.81666666666666</v>
      </c>
      <c r="G88" s="231">
        <v>481.63333333333333</v>
      </c>
      <c r="H88" s="231">
        <v>505.63333333333333</v>
      </c>
      <c r="I88" s="231">
        <v>512.81666666666661</v>
      </c>
      <c r="J88" s="231">
        <v>517.63333333333333</v>
      </c>
      <c r="K88" s="230">
        <v>508</v>
      </c>
      <c r="L88" s="230">
        <v>496</v>
      </c>
      <c r="M88" s="230">
        <v>1.53972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18751.25</v>
      </c>
      <c r="D89" s="231">
        <v>18783.733333333334</v>
      </c>
      <c r="E89" s="231">
        <v>18657.516666666666</v>
      </c>
      <c r="F89" s="231">
        <v>18563.783333333333</v>
      </c>
      <c r="G89" s="231">
        <v>18437.566666666666</v>
      </c>
      <c r="H89" s="231">
        <v>18877.466666666667</v>
      </c>
      <c r="I89" s="231">
        <v>19003.683333333334</v>
      </c>
      <c r="J89" s="231">
        <v>19097.416666666668</v>
      </c>
      <c r="K89" s="230">
        <v>18909.95</v>
      </c>
      <c r="L89" s="230">
        <v>18690</v>
      </c>
      <c r="M89" s="230">
        <v>0.12145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537.54999999999995</v>
      </c>
      <c r="D90" s="231">
        <v>537.6</v>
      </c>
      <c r="E90" s="231">
        <v>526.20000000000005</v>
      </c>
      <c r="F90" s="231">
        <v>514.85</v>
      </c>
      <c r="G90" s="231">
        <v>503.45000000000005</v>
      </c>
      <c r="H90" s="231">
        <v>548.95000000000005</v>
      </c>
      <c r="I90" s="231">
        <v>560.34999999999991</v>
      </c>
      <c r="J90" s="231">
        <v>571.70000000000005</v>
      </c>
      <c r="K90" s="230">
        <v>549</v>
      </c>
      <c r="L90" s="230">
        <v>526.25</v>
      </c>
      <c r="M90" s="230">
        <v>0.97843999999999998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16.2</v>
      </c>
      <c r="D91" s="231">
        <v>16.216666666666665</v>
      </c>
      <c r="E91" s="231">
        <v>15.583333333333329</v>
      </c>
      <c r="F91" s="231">
        <v>14.966666666666663</v>
      </c>
      <c r="G91" s="231">
        <v>14.333333333333327</v>
      </c>
      <c r="H91" s="231">
        <v>16.833333333333329</v>
      </c>
      <c r="I91" s="231">
        <v>17.466666666666661</v>
      </c>
      <c r="J91" s="231">
        <v>18.083333333333332</v>
      </c>
      <c r="K91" s="230">
        <v>16.850000000000001</v>
      </c>
      <c r="L91" s="230">
        <v>15.6</v>
      </c>
      <c r="M91" s="230">
        <v>342.81513999999999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4519.8</v>
      </c>
      <c r="D92" s="231">
        <v>4530.3500000000004</v>
      </c>
      <c r="E92" s="231">
        <v>4490.8000000000011</v>
      </c>
      <c r="F92" s="231">
        <v>4461.8000000000011</v>
      </c>
      <c r="G92" s="231">
        <v>4422.2500000000018</v>
      </c>
      <c r="H92" s="231">
        <v>4559.3500000000004</v>
      </c>
      <c r="I92" s="231">
        <v>4598.8999999999996</v>
      </c>
      <c r="J92" s="231">
        <v>4627.8999999999996</v>
      </c>
      <c r="K92" s="230">
        <v>4569.8999999999996</v>
      </c>
      <c r="L92" s="230">
        <v>4501.3500000000004</v>
      </c>
      <c r="M92" s="230">
        <v>3.0273300000000001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1061.95</v>
      </c>
      <c r="D93" s="231">
        <v>1067.6499999999999</v>
      </c>
      <c r="E93" s="231">
        <v>1051.2999999999997</v>
      </c>
      <c r="F93" s="231">
        <v>1040.6499999999999</v>
      </c>
      <c r="G93" s="231">
        <v>1024.2999999999997</v>
      </c>
      <c r="H93" s="231">
        <v>1078.2999999999997</v>
      </c>
      <c r="I93" s="231">
        <v>1094.6499999999996</v>
      </c>
      <c r="J93" s="231">
        <v>1105.2999999999997</v>
      </c>
      <c r="K93" s="230">
        <v>1084</v>
      </c>
      <c r="L93" s="230">
        <v>1057</v>
      </c>
      <c r="M93" s="230">
        <v>0.53193000000000001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611.1</v>
      </c>
      <c r="D94" s="231">
        <v>607.0333333333333</v>
      </c>
      <c r="E94" s="231">
        <v>601.06666666666661</v>
      </c>
      <c r="F94" s="231">
        <v>591.0333333333333</v>
      </c>
      <c r="G94" s="231">
        <v>585.06666666666661</v>
      </c>
      <c r="H94" s="231">
        <v>617.06666666666661</v>
      </c>
      <c r="I94" s="231">
        <v>623.0333333333333</v>
      </c>
      <c r="J94" s="231">
        <v>633.06666666666661</v>
      </c>
      <c r="K94" s="230">
        <v>613</v>
      </c>
      <c r="L94" s="230">
        <v>597</v>
      </c>
      <c r="M94" s="230">
        <v>1.5577399999999999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69.8</v>
      </c>
      <c r="D95" s="231">
        <v>70.033333333333331</v>
      </c>
      <c r="E95" s="231">
        <v>69.36666666666666</v>
      </c>
      <c r="F95" s="231">
        <v>68.933333333333323</v>
      </c>
      <c r="G95" s="231">
        <v>68.266666666666652</v>
      </c>
      <c r="H95" s="231">
        <v>70.466666666666669</v>
      </c>
      <c r="I95" s="231">
        <v>71.133333333333354</v>
      </c>
      <c r="J95" s="231">
        <v>71.566666666666677</v>
      </c>
      <c r="K95" s="230">
        <v>70.7</v>
      </c>
      <c r="L95" s="230">
        <v>69.599999999999994</v>
      </c>
      <c r="M95" s="230">
        <v>14.234059999999999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364.3</v>
      </c>
      <c r="D96" s="231">
        <v>361.4666666666667</v>
      </c>
      <c r="E96" s="231">
        <v>357.38333333333338</v>
      </c>
      <c r="F96" s="231">
        <v>350.4666666666667</v>
      </c>
      <c r="G96" s="231">
        <v>346.38333333333338</v>
      </c>
      <c r="H96" s="231">
        <v>368.38333333333338</v>
      </c>
      <c r="I96" s="231">
        <v>372.46666666666664</v>
      </c>
      <c r="J96" s="231">
        <v>379.38333333333338</v>
      </c>
      <c r="K96" s="230">
        <v>365.55</v>
      </c>
      <c r="L96" s="230">
        <v>354.55</v>
      </c>
      <c r="M96" s="230">
        <v>17.91179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3584.95</v>
      </c>
      <c r="D97" s="231">
        <v>3580.15</v>
      </c>
      <c r="E97" s="231">
        <v>3554.8</v>
      </c>
      <c r="F97" s="231">
        <v>3524.65</v>
      </c>
      <c r="G97" s="231">
        <v>3499.3</v>
      </c>
      <c r="H97" s="231">
        <v>3610.3</v>
      </c>
      <c r="I97" s="231">
        <v>3635.6499999999996</v>
      </c>
      <c r="J97" s="231">
        <v>3665.8</v>
      </c>
      <c r="K97" s="230">
        <v>3605.5</v>
      </c>
      <c r="L97" s="230">
        <v>3550</v>
      </c>
      <c r="M97" s="230">
        <v>0.11555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281</v>
      </c>
      <c r="D98" s="231">
        <v>283.08333333333331</v>
      </c>
      <c r="E98" s="231">
        <v>278.11666666666662</v>
      </c>
      <c r="F98" s="231">
        <v>275.23333333333329</v>
      </c>
      <c r="G98" s="231">
        <v>270.26666666666659</v>
      </c>
      <c r="H98" s="231">
        <v>285.96666666666664</v>
      </c>
      <c r="I98" s="231">
        <v>290.93333333333334</v>
      </c>
      <c r="J98" s="231">
        <v>293.81666666666666</v>
      </c>
      <c r="K98" s="230">
        <v>288.05</v>
      </c>
      <c r="L98" s="230">
        <v>280.2</v>
      </c>
      <c r="M98" s="230">
        <v>1.0724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356.15</v>
      </c>
      <c r="D99" s="231">
        <v>357.01666666666665</v>
      </c>
      <c r="E99" s="231">
        <v>354.33333333333331</v>
      </c>
      <c r="F99" s="231">
        <v>352.51666666666665</v>
      </c>
      <c r="G99" s="231">
        <v>349.83333333333331</v>
      </c>
      <c r="H99" s="231">
        <v>358.83333333333331</v>
      </c>
      <c r="I99" s="231">
        <v>361.51666666666671</v>
      </c>
      <c r="J99" s="231">
        <v>363.33333333333331</v>
      </c>
      <c r="K99" s="230">
        <v>359.7</v>
      </c>
      <c r="L99" s="230">
        <v>355.2</v>
      </c>
      <c r="M99" s="230">
        <v>1.3487199999999999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679.3</v>
      </c>
      <c r="D100" s="231">
        <v>677.86666666666667</v>
      </c>
      <c r="E100" s="231">
        <v>671.0333333333333</v>
      </c>
      <c r="F100" s="231">
        <v>662.76666666666665</v>
      </c>
      <c r="G100" s="231">
        <v>655.93333333333328</v>
      </c>
      <c r="H100" s="231">
        <v>686.13333333333333</v>
      </c>
      <c r="I100" s="231">
        <v>692.96666666666658</v>
      </c>
      <c r="J100" s="231">
        <v>701.23333333333335</v>
      </c>
      <c r="K100" s="230">
        <v>684.7</v>
      </c>
      <c r="L100" s="230">
        <v>669.6</v>
      </c>
      <c r="M100" s="230">
        <v>3.9875799999999999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299.60000000000002</v>
      </c>
      <c r="D101" s="231">
        <v>300.31666666666666</v>
      </c>
      <c r="E101" s="231">
        <v>297.43333333333334</v>
      </c>
      <c r="F101" s="231">
        <v>295.26666666666665</v>
      </c>
      <c r="G101" s="231">
        <v>292.38333333333333</v>
      </c>
      <c r="H101" s="231">
        <v>302.48333333333335</v>
      </c>
      <c r="I101" s="231">
        <v>305.36666666666667</v>
      </c>
      <c r="J101" s="231">
        <v>307.53333333333336</v>
      </c>
      <c r="K101" s="230">
        <v>303.2</v>
      </c>
      <c r="L101" s="230">
        <v>298.14999999999998</v>
      </c>
      <c r="M101" s="230">
        <v>32.908430000000003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742.85</v>
      </c>
      <c r="D102" s="231">
        <v>739.58333333333337</v>
      </c>
      <c r="E102" s="231">
        <v>719.16666666666674</v>
      </c>
      <c r="F102" s="231">
        <v>695.48333333333335</v>
      </c>
      <c r="G102" s="231">
        <v>675.06666666666672</v>
      </c>
      <c r="H102" s="231">
        <v>763.26666666666677</v>
      </c>
      <c r="I102" s="231">
        <v>783.68333333333351</v>
      </c>
      <c r="J102" s="231">
        <v>807.36666666666679</v>
      </c>
      <c r="K102" s="230">
        <v>760</v>
      </c>
      <c r="L102" s="230">
        <v>715.9</v>
      </c>
      <c r="M102" s="230">
        <v>2.5453700000000001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709.6</v>
      </c>
      <c r="D103" s="231">
        <v>706.4666666666667</v>
      </c>
      <c r="E103" s="231">
        <v>699.73333333333335</v>
      </c>
      <c r="F103" s="231">
        <v>689.86666666666667</v>
      </c>
      <c r="G103" s="231">
        <v>683.13333333333333</v>
      </c>
      <c r="H103" s="231">
        <v>716.33333333333337</v>
      </c>
      <c r="I103" s="231">
        <v>723.06666666666672</v>
      </c>
      <c r="J103" s="231">
        <v>732.93333333333339</v>
      </c>
      <c r="K103" s="230">
        <v>713.2</v>
      </c>
      <c r="L103" s="230">
        <v>696.6</v>
      </c>
      <c r="M103" s="230">
        <v>0.80064999999999997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1168.5</v>
      </c>
      <c r="D104" s="231">
        <v>1182.1166666666666</v>
      </c>
      <c r="E104" s="231">
        <v>1148.2333333333331</v>
      </c>
      <c r="F104" s="231">
        <v>1127.9666666666665</v>
      </c>
      <c r="G104" s="231">
        <v>1094.083333333333</v>
      </c>
      <c r="H104" s="231">
        <v>1202.3833333333332</v>
      </c>
      <c r="I104" s="231">
        <v>1236.2666666666669</v>
      </c>
      <c r="J104" s="231">
        <v>1256.5333333333333</v>
      </c>
      <c r="K104" s="230">
        <v>1216</v>
      </c>
      <c r="L104" s="230">
        <v>1161.8499999999999</v>
      </c>
      <c r="M104" s="230">
        <v>1.3451200000000001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112.95</v>
      </c>
      <c r="D105" s="231">
        <v>113.11666666666667</v>
      </c>
      <c r="E105" s="231">
        <v>112.43333333333335</v>
      </c>
      <c r="F105" s="231">
        <v>111.91666666666667</v>
      </c>
      <c r="G105" s="231">
        <v>111.23333333333335</v>
      </c>
      <c r="H105" s="231">
        <v>113.63333333333335</v>
      </c>
      <c r="I105" s="231">
        <v>114.31666666666669</v>
      </c>
      <c r="J105" s="231">
        <v>114.83333333333336</v>
      </c>
      <c r="K105" s="230">
        <v>113.8</v>
      </c>
      <c r="L105" s="230">
        <v>112.6</v>
      </c>
      <c r="M105" s="230">
        <v>3.7534200000000002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2076.6999999999998</v>
      </c>
      <c r="D106" s="231">
        <v>2042.8999999999999</v>
      </c>
      <c r="E106" s="231">
        <v>1973.7999999999997</v>
      </c>
      <c r="F106" s="231">
        <v>1870.8999999999999</v>
      </c>
      <c r="G106" s="231">
        <v>1801.7999999999997</v>
      </c>
      <c r="H106" s="231">
        <v>2145.7999999999997</v>
      </c>
      <c r="I106" s="231">
        <v>2214.8999999999996</v>
      </c>
      <c r="J106" s="231">
        <v>2317.7999999999997</v>
      </c>
      <c r="K106" s="230">
        <v>2112</v>
      </c>
      <c r="L106" s="230">
        <v>1940</v>
      </c>
      <c r="M106" s="230">
        <v>12.92554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26.2</v>
      </c>
      <c r="D107" s="231">
        <v>26.283333333333331</v>
      </c>
      <c r="E107" s="231">
        <v>26.016666666666662</v>
      </c>
      <c r="F107" s="231">
        <v>25.833333333333332</v>
      </c>
      <c r="G107" s="231">
        <v>25.566666666666663</v>
      </c>
      <c r="H107" s="231">
        <v>26.466666666666661</v>
      </c>
      <c r="I107" s="231">
        <v>26.733333333333327</v>
      </c>
      <c r="J107" s="231">
        <v>26.916666666666661</v>
      </c>
      <c r="K107" s="230">
        <v>26.55</v>
      </c>
      <c r="L107" s="230">
        <v>26.1</v>
      </c>
      <c r="M107" s="230">
        <v>36.663440000000001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988.75</v>
      </c>
      <c r="D108" s="231">
        <v>989.58333333333337</v>
      </c>
      <c r="E108" s="231">
        <v>986.16666666666674</v>
      </c>
      <c r="F108" s="231">
        <v>983.58333333333337</v>
      </c>
      <c r="G108" s="231">
        <v>980.16666666666674</v>
      </c>
      <c r="H108" s="231">
        <v>992.16666666666674</v>
      </c>
      <c r="I108" s="231">
        <v>995.58333333333348</v>
      </c>
      <c r="J108" s="231">
        <v>998.16666666666674</v>
      </c>
      <c r="K108" s="230">
        <v>993</v>
      </c>
      <c r="L108" s="230">
        <v>987</v>
      </c>
      <c r="M108" s="230">
        <v>1.6200300000000001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568.79999999999995</v>
      </c>
      <c r="D109" s="231">
        <v>569.93333333333328</v>
      </c>
      <c r="E109" s="231">
        <v>564.81666666666661</v>
      </c>
      <c r="F109" s="231">
        <v>560.83333333333337</v>
      </c>
      <c r="G109" s="231">
        <v>555.7166666666667</v>
      </c>
      <c r="H109" s="231">
        <v>573.91666666666652</v>
      </c>
      <c r="I109" s="231">
        <v>579.03333333333308</v>
      </c>
      <c r="J109" s="231">
        <v>583.01666666666642</v>
      </c>
      <c r="K109" s="230">
        <v>575.04999999999995</v>
      </c>
      <c r="L109" s="230">
        <v>565.95000000000005</v>
      </c>
      <c r="M109" s="230">
        <v>0.48713000000000001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801.95</v>
      </c>
      <c r="D110" s="231">
        <v>801.31666666666661</v>
      </c>
      <c r="E110" s="231">
        <v>792.63333333333321</v>
      </c>
      <c r="F110" s="231">
        <v>783.31666666666661</v>
      </c>
      <c r="G110" s="231">
        <v>774.63333333333321</v>
      </c>
      <c r="H110" s="231">
        <v>810.63333333333321</v>
      </c>
      <c r="I110" s="231">
        <v>819.31666666666661</v>
      </c>
      <c r="J110" s="231">
        <v>828.63333333333321</v>
      </c>
      <c r="K110" s="230">
        <v>810</v>
      </c>
      <c r="L110" s="230">
        <v>792</v>
      </c>
      <c r="M110" s="230">
        <v>1.31114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7598.9</v>
      </c>
      <c r="D111" s="231">
        <v>7651.2333333333336</v>
      </c>
      <c r="E111" s="231">
        <v>7497.666666666667</v>
      </c>
      <c r="F111" s="231">
        <v>7396.4333333333334</v>
      </c>
      <c r="G111" s="231">
        <v>7242.8666666666668</v>
      </c>
      <c r="H111" s="231">
        <v>7752.4666666666672</v>
      </c>
      <c r="I111" s="231">
        <v>7906.0333333333328</v>
      </c>
      <c r="J111" s="231">
        <v>8007.2666666666673</v>
      </c>
      <c r="K111" s="230">
        <v>7804.8</v>
      </c>
      <c r="L111" s="230">
        <v>7550</v>
      </c>
      <c r="M111" s="230">
        <v>0.35568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419.9</v>
      </c>
      <c r="D112" s="231">
        <v>424.2833333333333</v>
      </c>
      <c r="E112" s="231">
        <v>412.61666666666662</v>
      </c>
      <c r="F112" s="231">
        <v>405.33333333333331</v>
      </c>
      <c r="G112" s="231">
        <v>393.66666666666663</v>
      </c>
      <c r="H112" s="231">
        <v>431.56666666666661</v>
      </c>
      <c r="I112" s="231">
        <v>443.23333333333335</v>
      </c>
      <c r="J112" s="231">
        <v>450.51666666666659</v>
      </c>
      <c r="K112" s="230">
        <v>435.95</v>
      </c>
      <c r="L112" s="230">
        <v>417</v>
      </c>
      <c r="M112" s="230">
        <v>1.6575200000000001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289.10000000000002</v>
      </c>
      <c r="D113" s="231">
        <v>290.18333333333334</v>
      </c>
      <c r="E113" s="231">
        <v>286.51666666666665</v>
      </c>
      <c r="F113" s="231">
        <v>283.93333333333334</v>
      </c>
      <c r="G113" s="231">
        <v>280.26666666666665</v>
      </c>
      <c r="H113" s="231">
        <v>292.76666666666665</v>
      </c>
      <c r="I113" s="231">
        <v>296.43333333333328</v>
      </c>
      <c r="J113" s="231">
        <v>299.01666666666665</v>
      </c>
      <c r="K113" s="230">
        <v>293.85000000000002</v>
      </c>
      <c r="L113" s="230">
        <v>287.60000000000002</v>
      </c>
      <c r="M113" s="230">
        <v>9.0619899999999998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426.65</v>
      </c>
      <c r="D114" s="231">
        <v>431.05</v>
      </c>
      <c r="E114" s="231">
        <v>418.20000000000005</v>
      </c>
      <c r="F114" s="231">
        <v>409.75000000000006</v>
      </c>
      <c r="G114" s="231">
        <v>396.90000000000009</v>
      </c>
      <c r="H114" s="231">
        <v>439.5</v>
      </c>
      <c r="I114" s="231">
        <v>452.35</v>
      </c>
      <c r="J114" s="231">
        <v>460.79999999999995</v>
      </c>
      <c r="K114" s="230">
        <v>443.9</v>
      </c>
      <c r="L114" s="230">
        <v>422.6</v>
      </c>
      <c r="M114" s="230">
        <v>2.8084899999999999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847</v>
      </c>
      <c r="D115" s="231">
        <v>848.01666666666677</v>
      </c>
      <c r="E115" s="231">
        <v>834.63333333333355</v>
      </c>
      <c r="F115" s="231">
        <v>822.26666666666677</v>
      </c>
      <c r="G115" s="231">
        <v>808.88333333333355</v>
      </c>
      <c r="H115" s="231">
        <v>860.38333333333355</v>
      </c>
      <c r="I115" s="231">
        <v>873.76666666666677</v>
      </c>
      <c r="J115" s="231">
        <v>886.13333333333355</v>
      </c>
      <c r="K115" s="230">
        <v>861.4</v>
      </c>
      <c r="L115" s="230">
        <v>835.65</v>
      </c>
      <c r="M115" s="230">
        <v>0.71782999999999997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1052.2</v>
      </c>
      <c r="D116" s="231">
        <v>1056.55</v>
      </c>
      <c r="E116" s="231">
        <v>1045.6499999999999</v>
      </c>
      <c r="F116" s="231">
        <v>1039.0999999999999</v>
      </c>
      <c r="G116" s="231">
        <v>1028.1999999999998</v>
      </c>
      <c r="H116" s="231">
        <v>1063.0999999999999</v>
      </c>
      <c r="I116" s="231">
        <v>1074</v>
      </c>
      <c r="J116" s="231">
        <v>1080.55</v>
      </c>
      <c r="K116" s="230">
        <v>1067.45</v>
      </c>
      <c r="L116" s="230">
        <v>1050</v>
      </c>
      <c r="M116" s="230">
        <v>15.302429999999999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938</v>
      </c>
      <c r="D117" s="231">
        <v>933.80000000000007</v>
      </c>
      <c r="E117" s="231">
        <v>927.70000000000016</v>
      </c>
      <c r="F117" s="231">
        <v>917.40000000000009</v>
      </c>
      <c r="G117" s="231">
        <v>911.30000000000018</v>
      </c>
      <c r="H117" s="231">
        <v>944.10000000000014</v>
      </c>
      <c r="I117" s="231">
        <v>950.2</v>
      </c>
      <c r="J117" s="231">
        <v>960.50000000000011</v>
      </c>
      <c r="K117" s="230">
        <v>939.9</v>
      </c>
      <c r="L117" s="230">
        <v>923.5</v>
      </c>
      <c r="M117" s="230">
        <v>10.34319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140</v>
      </c>
      <c r="D118" s="231">
        <v>140.29999999999998</v>
      </c>
      <c r="E118" s="231">
        <v>139.39999999999998</v>
      </c>
      <c r="F118" s="231">
        <v>138.79999999999998</v>
      </c>
      <c r="G118" s="231">
        <v>137.89999999999998</v>
      </c>
      <c r="H118" s="231">
        <v>140.89999999999998</v>
      </c>
      <c r="I118" s="231">
        <v>141.80000000000001</v>
      </c>
      <c r="J118" s="231">
        <v>142.39999999999998</v>
      </c>
      <c r="K118" s="230">
        <v>141.19999999999999</v>
      </c>
      <c r="L118" s="230">
        <v>139.69999999999999</v>
      </c>
      <c r="M118" s="230">
        <v>11.045870000000001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1465.4</v>
      </c>
      <c r="D119" s="231">
        <v>1470.55</v>
      </c>
      <c r="E119" s="231">
        <v>1457.1999999999998</v>
      </c>
      <c r="F119" s="231">
        <v>1448.9999999999998</v>
      </c>
      <c r="G119" s="231">
        <v>1435.6499999999996</v>
      </c>
      <c r="H119" s="231">
        <v>1478.75</v>
      </c>
      <c r="I119" s="231">
        <v>1492.1</v>
      </c>
      <c r="J119" s="231">
        <v>1500.3000000000002</v>
      </c>
      <c r="K119" s="230">
        <v>1483.9</v>
      </c>
      <c r="L119" s="230">
        <v>1462.35</v>
      </c>
      <c r="M119" s="230">
        <v>0.33390999999999998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241</v>
      </c>
      <c r="D120" s="231">
        <v>240.16666666666666</v>
      </c>
      <c r="E120" s="231">
        <v>238.83333333333331</v>
      </c>
      <c r="F120" s="231">
        <v>236.66666666666666</v>
      </c>
      <c r="G120" s="231">
        <v>235.33333333333331</v>
      </c>
      <c r="H120" s="231">
        <v>242.33333333333331</v>
      </c>
      <c r="I120" s="231">
        <v>243.66666666666663</v>
      </c>
      <c r="J120" s="231">
        <v>245.83333333333331</v>
      </c>
      <c r="K120" s="230">
        <v>241.5</v>
      </c>
      <c r="L120" s="230">
        <v>238</v>
      </c>
      <c r="M120" s="230">
        <v>24.22138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487.75</v>
      </c>
      <c r="D121" s="231">
        <v>488.5</v>
      </c>
      <c r="E121" s="231">
        <v>484.25</v>
      </c>
      <c r="F121" s="231">
        <v>480.75</v>
      </c>
      <c r="G121" s="231">
        <v>476.5</v>
      </c>
      <c r="H121" s="231">
        <v>492</v>
      </c>
      <c r="I121" s="231">
        <v>496.25</v>
      </c>
      <c r="J121" s="231">
        <v>499.75</v>
      </c>
      <c r="K121" s="230">
        <v>492.75</v>
      </c>
      <c r="L121" s="230">
        <v>485</v>
      </c>
      <c r="M121" s="230">
        <v>2.5893000000000002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4255.3999999999996</v>
      </c>
      <c r="D122" s="231">
        <v>4264.0166666666664</v>
      </c>
      <c r="E122" s="231">
        <v>4224.5333333333328</v>
      </c>
      <c r="F122" s="231">
        <v>4193.6666666666661</v>
      </c>
      <c r="G122" s="231">
        <v>4154.1833333333325</v>
      </c>
      <c r="H122" s="231">
        <v>4294.8833333333332</v>
      </c>
      <c r="I122" s="231">
        <v>4334.3666666666668</v>
      </c>
      <c r="J122" s="231">
        <v>4365.2333333333336</v>
      </c>
      <c r="K122" s="230">
        <v>4303.5</v>
      </c>
      <c r="L122" s="230">
        <v>4233.1499999999996</v>
      </c>
      <c r="M122" s="230">
        <v>1.5856699999999999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1594</v>
      </c>
      <c r="D123" s="231">
        <v>1595.4666666666665</v>
      </c>
      <c r="E123" s="231">
        <v>1584.4833333333329</v>
      </c>
      <c r="F123" s="231">
        <v>1574.9666666666665</v>
      </c>
      <c r="G123" s="231">
        <v>1563.9833333333329</v>
      </c>
      <c r="H123" s="231">
        <v>1604.9833333333329</v>
      </c>
      <c r="I123" s="231">
        <v>1615.9666666666665</v>
      </c>
      <c r="J123" s="231">
        <v>1625.4833333333329</v>
      </c>
      <c r="K123" s="230">
        <v>1606.45</v>
      </c>
      <c r="L123" s="230">
        <v>1585.95</v>
      </c>
      <c r="M123" s="230">
        <v>3.0065900000000001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2171.65</v>
      </c>
      <c r="D124" s="231">
        <v>2182.4166666666665</v>
      </c>
      <c r="E124" s="231">
        <v>2151.8833333333332</v>
      </c>
      <c r="F124" s="231">
        <v>2132.1166666666668</v>
      </c>
      <c r="G124" s="231">
        <v>2101.5833333333335</v>
      </c>
      <c r="H124" s="231">
        <v>2202.1833333333329</v>
      </c>
      <c r="I124" s="231">
        <v>2232.7166666666667</v>
      </c>
      <c r="J124" s="231">
        <v>2252.4833333333327</v>
      </c>
      <c r="K124" s="230">
        <v>2212.9499999999998</v>
      </c>
      <c r="L124" s="230">
        <v>2162.65</v>
      </c>
      <c r="M124" s="230">
        <v>0.47300999999999999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661.7</v>
      </c>
      <c r="D125" s="231">
        <v>661.86666666666667</v>
      </c>
      <c r="E125" s="231">
        <v>656.08333333333337</v>
      </c>
      <c r="F125" s="231">
        <v>650.4666666666667</v>
      </c>
      <c r="G125" s="231">
        <v>644.68333333333339</v>
      </c>
      <c r="H125" s="231">
        <v>667.48333333333335</v>
      </c>
      <c r="I125" s="231">
        <v>673.26666666666665</v>
      </c>
      <c r="J125" s="231">
        <v>678.88333333333333</v>
      </c>
      <c r="K125" s="230">
        <v>667.65</v>
      </c>
      <c r="L125" s="230">
        <v>656.25</v>
      </c>
      <c r="M125" s="230">
        <v>12.909520000000001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922.15</v>
      </c>
      <c r="D126" s="231">
        <v>918.9666666666667</v>
      </c>
      <c r="E126" s="231">
        <v>913.18333333333339</v>
      </c>
      <c r="F126" s="231">
        <v>904.2166666666667</v>
      </c>
      <c r="G126" s="231">
        <v>898.43333333333339</v>
      </c>
      <c r="H126" s="231">
        <v>927.93333333333339</v>
      </c>
      <c r="I126" s="231">
        <v>933.7166666666667</v>
      </c>
      <c r="J126" s="231">
        <v>942.68333333333339</v>
      </c>
      <c r="K126" s="230">
        <v>924.75</v>
      </c>
      <c r="L126" s="230">
        <v>910</v>
      </c>
      <c r="M126" s="230">
        <v>3.0251700000000001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1231</v>
      </c>
      <c r="D127" s="231">
        <v>1225.7666666666667</v>
      </c>
      <c r="E127" s="231">
        <v>1211.3833333333332</v>
      </c>
      <c r="F127" s="231">
        <v>1191.7666666666667</v>
      </c>
      <c r="G127" s="231">
        <v>1177.3833333333332</v>
      </c>
      <c r="H127" s="231">
        <v>1245.3833333333332</v>
      </c>
      <c r="I127" s="231">
        <v>1259.7666666666669</v>
      </c>
      <c r="J127" s="231">
        <v>1279.3833333333332</v>
      </c>
      <c r="K127" s="230">
        <v>1240.1500000000001</v>
      </c>
      <c r="L127" s="230">
        <v>1206.1500000000001</v>
      </c>
      <c r="M127" s="230">
        <v>1.70584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276.2</v>
      </c>
      <c r="D128" s="231">
        <v>273.5</v>
      </c>
      <c r="E128" s="231">
        <v>268.7</v>
      </c>
      <c r="F128" s="231">
        <v>261.2</v>
      </c>
      <c r="G128" s="231">
        <v>256.39999999999998</v>
      </c>
      <c r="H128" s="231">
        <v>281</v>
      </c>
      <c r="I128" s="231">
        <v>285.79999999999995</v>
      </c>
      <c r="J128" s="231">
        <v>293.3</v>
      </c>
      <c r="K128" s="230">
        <v>278.3</v>
      </c>
      <c r="L128" s="230">
        <v>266</v>
      </c>
      <c r="M128" s="230">
        <v>136.58555999999999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1595.3</v>
      </c>
      <c r="D129" s="231">
        <v>1622.0666666666666</v>
      </c>
      <c r="E129" s="231">
        <v>1529.2333333333331</v>
      </c>
      <c r="F129" s="231">
        <v>1463.1666666666665</v>
      </c>
      <c r="G129" s="231">
        <v>1370.333333333333</v>
      </c>
      <c r="H129" s="231">
        <v>1688.1333333333332</v>
      </c>
      <c r="I129" s="231">
        <v>1780.9666666666667</v>
      </c>
      <c r="J129" s="231">
        <v>1847.0333333333333</v>
      </c>
      <c r="K129" s="230">
        <v>1714.9</v>
      </c>
      <c r="L129" s="230">
        <v>1556</v>
      </c>
      <c r="M129" s="230">
        <v>24.372869999999999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1321.3</v>
      </c>
      <c r="D130" s="231">
        <v>1331.4666666666665</v>
      </c>
      <c r="E130" s="231">
        <v>1300.333333333333</v>
      </c>
      <c r="F130" s="231">
        <v>1279.3666666666666</v>
      </c>
      <c r="G130" s="231">
        <v>1248.2333333333331</v>
      </c>
      <c r="H130" s="231">
        <v>1352.4333333333329</v>
      </c>
      <c r="I130" s="231">
        <v>1383.5666666666666</v>
      </c>
      <c r="J130" s="231">
        <v>1404.5333333333328</v>
      </c>
      <c r="K130" s="230">
        <v>1362.6</v>
      </c>
      <c r="L130" s="230">
        <v>1310.5</v>
      </c>
      <c r="M130" s="230">
        <v>4.01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851.15</v>
      </c>
      <c r="D131" s="231">
        <v>851.5333333333333</v>
      </c>
      <c r="E131" s="231">
        <v>847.16666666666663</v>
      </c>
      <c r="F131" s="231">
        <v>843.18333333333328</v>
      </c>
      <c r="G131" s="231">
        <v>838.81666666666661</v>
      </c>
      <c r="H131" s="231">
        <v>855.51666666666665</v>
      </c>
      <c r="I131" s="231">
        <v>859.88333333333344</v>
      </c>
      <c r="J131" s="231">
        <v>863.86666666666667</v>
      </c>
      <c r="K131" s="230">
        <v>855.9</v>
      </c>
      <c r="L131" s="230">
        <v>847.55</v>
      </c>
      <c r="M131" s="230">
        <v>0.12698999999999999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465.5</v>
      </c>
      <c r="D132" s="231">
        <v>465.91666666666669</v>
      </c>
      <c r="E132" s="231">
        <v>461.88333333333338</v>
      </c>
      <c r="F132" s="231">
        <v>458.26666666666671</v>
      </c>
      <c r="G132" s="231">
        <v>454.23333333333341</v>
      </c>
      <c r="H132" s="231">
        <v>469.53333333333336</v>
      </c>
      <c r="I132" s="231">
        <v>473.56666666666666</v>
      </c>
      <c r="J132" s="231">
        <v>477.18333333333334</v>
      </c>
      <c r="K132" s="230">
        <v>469.95</v>
      </c>
      <c r="L132" s="230">
        <v>462.3</v>
      </c>
      <c r="M132" s="230">
        <v>30.862729999999999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526.70000000000005</v>
      </c>
      <c r="D133" s="231">
        <v>525.81666666666672</v>
      </c>
      <c r="E133" s="231">
        <v>523.13333333333344</v>
      </c>
      <c r="F133" s="231">
        <v>519.56666666666672</v>
      </c>
      <c r="G133" s="231">
        <v>516.88333333333344</v>
      </c>
      <c r="H133" s="231">
        <v>529.38333333333344</v>
      </c>
      <c r="I133" s="231">
        <v>532.06666666666661</v>
      </c>
      <c r="J133" s="231">
        <v>535.63333333333344</v>
      </c>
      <c r="K133" s="230">
        <v>528.5</v>
      </c>
      <c r="L133" s="230">
        <v>522.25</v>
      </c>
      <c r="M133" s="230">
        <v>23.042739999999998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2049.1999999999998</v>
      </c>
      <c r="D134" s="231">
        <v>2053.7666666666664</v>
      </c>
      <c r="E134" s="231">
        <v>2037.5333333333328</v>
      </c>
      <c r="F134" s="231">
        <v>2025.8666666666663</v>
      </c>
      <c r="G134" s="231">
        <v>2009.6333333333328</v>
      </c>
      <c r="H134" s="231">
        <v>2065.4333333333329</v>
      </c>
      <c r="I134" s="231">
        <v>2081.6666666666665</v>
      </c>
      <c r="J134" s="231">
        <v>2093.333333333333</v>
      </c>
      <c r="K134" s="230">
        <v>2070</v>
      </c>
      <c r="L134" s="230">
        <v>2042.1</v>
      </c>
      <c r="M134" s="230">
        <v>1.6912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549.70000000000005</v>
      </c>
      <c r="D135" s="231">
        <v>549.04999999999995</v>
      </c>
      <c r="E135" s="231">
        <v>544.44999999999993</v>
      </c>
      <c r="F135" s="231">
        <v>539.19999999999993</v>
      </c>
      <c r="G135" s="231">
        <v>534.59999999999991</v>
      </c>
      <c r="H135" s="231">
        <v>554.29999999999995</v>
      </c>
      <c r="I135" s="231">
        <v>558.89999999999986</v>
      </c>
      <c r="J135" s="231">
        <v>564.15</v>
      </c>
      <c r="K135" s="230">
        <v>553.65</v>
      </c>
      <c r="L135" s="230">
        <v>543.79999999999995</v>
      </c>
      <c r="M135" s="230">
        <v>3.8315800000000002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2135.1</v>
      </c>
      <c r="D136" s="231">
        <v>2075.9666666666667</v>
      </c>
      <c r="E136" s="231">
        <v>1991.9333333333334</v>
      </c>
      <c r="F136" s="231">
        <v>1848.7666666666667</v>
      </c>
      <c r="G136" s="231">
        <v>1764.7333333333333</v>
      </c>
      <c r="H136" s="231">
        <v>2219.1333333333332</v>
      </c>
      <c r="I136" s="231">
        <v>2303.166666666667</v>
      </c>
      <c r="J136" s="231">
        <v>2446.3333333333335</v>
      </c>
      <c r="K136" s="230">
        <v>2160</v>
      </c>
      <c r="L136" s="230">
        <v>1932.8</v>
      </c>
      <c r="M136" s="230">
        <v>39.816569999999999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363.05</v>
      </c>
      <c r="D137" s="231">
        <v>361.3</v>
      </c>
      <c r="E137" s="231">
        <v>358.75</v>
      </c>
      <c r="F137" s="231">
        <v>354.45</v>
      </c>
      <c r="G137" s="231">
        <v>351.9</v>
      </c>
      <c r="H137" s="231">
        <v>365.6</v>
      </c>
      <c r="I137" s="231">
        <v>368.15000000000009</v>
      </c>
      <c r="J137" s="231">
        <v>372.45000000000005</v>
      </c>
      <c r="K137" s="230">
        <v>363.85</v>
      </c>
      <c r="L137" s="230">
        <v>357</v>
      </c>
      <c r="M137" s="230">
        <v>3.1432899999999999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233.65</v>
      </c>
      <c r="D138" s="231">
        <v>234.08333333333334</v>
      </c>
      <c r="E138" s="231">
        <v>231.7166666666667</v>
      </c>
      <c r="F138" s="231">
        <v>229.78333333333336</v>
      </c>
      <c r="G138" s="231">
        <v>227.41666666666671</v>
      </c>
      <c r="H138" s="231">
        <v>236.01666666666668</v>
      </c>
      <c r="I138" s="231">
        <v>238.3833333333333</v>
      </c>
      <c r="J138" s="231">
        <v>240.31666666666666</v>
      </c>
      <c r="K138" s="230">
        <v>236.45</v>
      </c>
      <c r="L138" s="230">
        <v>232.15</v>
      </c>
      <c r="M138" s="230">
        <v>31.20872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180.6</v>
      </c>
      <c r="D139" s="231">
        <v>180</v>
      </c>
      <c r="E139" s="231">
        <v>176.6</v>
      </c>
      <c r="F139" s="231">
        <v>172.6</v>
      </c>
      <c r="G139" s="231">
        <v>169.2</v>
      </c>
      <c r="H139" s="231">
        <v>184</v>
      </c>
      <c r="I139" s="231">
        <v>187.39999999999998</v>
      </c>
      <c r="J139" s="231">
        <v>191.4</v>
      </c>
      <c r="K139" s="230">
        <v>183.4</v>
      </c>
      <c r="L139" s="230">
        <v>176</v>
      </c>
      <c r="M139" s="230">
        <v>14.90314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34.700000000000003</v>
      </c>
      <c r="D140" s="231">
        <v>34.85</v>
      </c>
      <c r="E140" s="231">
        <v>33.900000000000006</v>
      </c>
      <c r="F140" s="231">
        <v>33.1</v>
      </c>
      <c r="G140" s="231">
        <v>32.150000000000006</v>
      </c>
      <c r="H140" s="231">
        <v>35.650000000000006</v>
      </c>
      <c r="I140" s="231">
        <v>36.600000000000009</v>
      </c>
      <c r="J140" s="231">
        <v>37.400000000000006</v>
      </c>
      <c r="K140" s="230">
        <v>35.799999999999997</v>
      </c>
      <c r="L140" s="230">
        <v>34.049999999999997</v>
      </c>
      <c r="M140" s="230">
        <v>16.879549999999998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168.2</v>
      </c>
      <c r="D141" s="231">
        <v>168</v>
      </c>
      <c r="E141" s="231">
        <v>166.5</v>
      </c>
      <c r="F141" s="231">
        <v>164.8</v>
      </c>
      <c r="G141" s="231">
        <v>163.30000000000001</v>
      </c>
      <c r="H141" s="231">
        <v>169.7</v>
      </c>
      <c r="I141" s="231">
        <v>171.2</v>
      </c>
      <c r="J141" s="231">
        <v>172.89999999999998</v>
      </c>
      <c r="K141" s="230">
        <v>169.5</v>
      </c>
      <c r="L141" s="230">
        <v>166.3</v>
      </c>
      <c r="M141" s="230">
        <v>4.7519400000000003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3383.15</v>
      </c>
      <c r="D142" s="231">
        <v>3375.35</v>
      </c>
      <c r="E142" s="231">
        <v>3343.7</v>
      </c>
      <c r="F142" s="231">
        <v>3304.25</v>
      </c>
      <c r="G142" s="231">
        <v>3272.6</v>
      </c>
      <c r="H142" s="231">
        <v>3414.7999999999997</v>
      </c>
      <c r="I142" s="231">
        <v>3446.4500000000003</v>
      </c>
      <c r="J142" s="231">
        <v>3485.8999999999996</v>
      </c>
      <c r="K142" s="230">
        <v>3407</v>
      </c>
      <c r="L142" s="230">
        <v>3335.9</v>
      </c>
      <c r="M142" s="230">
        <v>5.5263499999999999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3514.3</v>
      </c>
      <c r="D143" s="231">
        <v>3452.4333333333329</v>
      </c>
      <c r="E143" s="231">
        <v>3321.8666666666659</v>
      </c>
      <c r="F143" s="231">
        <v>3129.4333333333329</v>
      </c>
      <c r="G143" s="231">
        <v>2998.8666666666659</v>
      </c>
      <c r="H143" s="231">
        <v>3644.8666666666659</v>
      </c>
      <c r="I143" s="231">
        <v>3775.4333333333325</v>
      </c>
      <c r="J143" s="231">
        <v>3967.8666666666659</v>
      </c>
      <c r="K143" s="230">
        <v>3583</v>
      </c>
      <c r="L143" s="230">
        <v>3260</v>
      </c>
      <c r="M143" s="230">
        <v>36.658760000000001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2046.2</v>
      </c>
      <c r="D144" s="231">
        <v>2029.3</v>
      </c>
      <c r="E144" s="231">
        <v>2002.9</v>
      </c>
      <c r="F144" s="231">
        <v>1959.6000000000001</v>
      </c>
      <c r="G144" s="231">
        <v>1933.2000000000003</v>
      </c>
      <c r="H144" s="231">
        <v>2072.6</v>
      </c>
      <c r="I144" s="231">
        <v>2099</v>
      </c>
      <c r="J144" s="231">
        <v>2142.2999999999997</v>
      </c>
      <c r="K144" s="230">
        <v>2055.6999999999998</v>
      </c>
      <c r="L144" s="230">
        <v>1986</v>
      </c>
      <c r="M144" s="230">
        <v>2.3003800000000001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4519.25</v>
      </c>
      <c r="D145" s="231">
        <v>4501.05</v>
      </c>
      <c r="E145" s="231">
        <v>4478.1000000000004</v>
      </c>
      <c r="F145" s="231">
        <v>4436.95</v>
      </c>
      <c r="G145" s="231">
        <v>4414</v>
      </c>
      <c r="H145" s="231">
        <v>4542.2000000000007</v>
      </c>
      <c r="I145" s="231">
        <v>4565.1499999999996</v>
      </c>
      <c r="J145" s="231">
        <v>4606.3000000000011</v>
      </c>
      <c r="K145" s="230">
        <v>4524</v>
      </c>
      <c r="L145" s="230">
        <v>4459.8999999999996</v>
      </c>
      <c r="M145" s="230">
        <v>3.3673299999999999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497.3</v>
      </c>
      <c r="D146" s="231">
        <v>495.85000000000008</v>
      </c>
      <c r="E146" s="231">
        <v>492.05000000000018</v>
      </c>
      <c r="F146" s="231">
        <v>486.80000000000013</v>
      </c>
      <c r="G146" s="231">
        <v>483.00000000000023</v>
      </c>
      <c r="H146" s="231">
        <v>501.10000000000014</v>
      </c>
      <c r="I146" s="231">
        <v>504.9</v>
      </c>
      <c r="J146" s="231">
        <v>510.15000000000009</v>
      </c>
      <c r="K146" s="230">
        <v>499.65</v>
      </c>
      <c r="L146" s="230">
        <v>490.6</v>
      </c>
      <c r="M146" s="230">
        <v>0.77847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199.95</v>
      </c>
      <c r="D147" s="231">
        <v>201.61666666666667</v>
      </c>
      <c r="E147" s="231">
        <v>197.33333333333334</v>
      </c>
      <c r="F147" s="231">
        <v>194.71666666666667</v>
      </c>
      <c r="G147" s="231">
        <v>190.43333333333334</v>
      </c>
      <c r="H147" s="231">
        <v>204.23333333333335</v>
      </c>
      <c r="I147" s="231">
        <v>208.51666666666665</v>
      </c>
      <c r="J147" s="231">
        <v>211.13333333333335</v>
      </c>
      <c r="K147" s="230">
        <v>205.9</v>
      </c>
      <c r="L147" s="230">
        <v>199</v>
      </c>
      <c r="M147" s="230">
        <v>8.9205900000000007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188.55</v>
      </c>
      <c r="D148" s="231">
        <v>189.75</v>
      </c>
      <c r="E148" s="231">
        <v>185</v>
      </c>
      <c r="F148" s="231">
        <v>181.45</v>
      </c>
      <c r="G148" s="231">
        <v>176.7</v>
      </c>
      <c r="H148" s="231">
        <v>193.3</v>
      </c>
      <c r="I148" s="231">
        <v>198.05</v>
      </c>
      <c r="J148" s="231">
        <v>201.60000000000002</v>
      </c>
      <c r="K148" s="230">
        <v>194.5</v>
      </c>
      <c r="L148" s="230">
        <v>186.2</v>
      </c>
      <c r="M148" s="230">
        <v>5.0574199999999996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47.05</v>
      </c>
      <c r="D149" s="231">
        <v>47.466666666666669</v>
      </c>
      <c r="E149" s="231">
        <v>46.483333333333334</v>
      </c>
      <c r="F149" s="231">
        <v>45.916666666666664</v>
      </c>
      <c r="G149" s="231">
        <v>44.93333333333333</v>
      </c>
      <c r="H149" s="231">
        <v>48.033333333333339</v>
      </c>
      <c r="I149" s="231">
        <v>49.016666666666673</v>
      </c>
      <c r="J149" s="231">
        <v>49.583333333333343</v>
      </c>
      <c r="K149" s="230">
        <v>48.45</v>
      </c>
      <c r="L149" s="230">
        <v>46.9</v>
      </c>
      <c r="M149" s="230">
        <v>68.132999999999996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64.55</v>
      </c>
      <c r="D150" s="231">
        <v>64.333333333333329</v>
      </c>
      <c r="E150" s="231">
        <v>63.566666666666663</v>
      </c>
      <c r="F150" s="231">
        <v>62.583333333333336</v>
      </c>
      <c r="G150" s="231">
        <v>61.81666666666667</v>
      </c>
      <c r="H150" s="231">
        <v>65.316666666666663</v>
      </c>
      <c r="I150" s="231">
        <v>66.083333333333343</v>
      </c>
      <c r="J150" s="231">
        <v>67.066666666666649</v>
      </c>
      <c r="K150" s="230">
        <v>65.099999999999994</v>
      </c>
      <c r="L150" s="230">
        <v>63.35</v>
      </c>
      <c r="M150" s="230">
        <v>19.12482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3610.9</v>
      </c>
      <c r="D151" s="231">
        <v>3604.6</v>
      </c>
      <c r="E151" s="231">
        <v>3585.2</v>
      </c>
      <c r="F151" s="231">
        <v>3559.5</v>
      </c>
      <c r="G151" s="231">
        <v>3540.1</v>
      </c>
      <c r="H151" s="231">
        <v>3630.2999999999997</v>
      </c>
      <c r="I151" s="231">
        <v>3649.7000000000003</v>
      </c>
      <c r="J151" s="231">
        <v>3675.3999999999996</v>
      </c>
      <c r="K151" s="230">
        <v>3624</v>
      </c>
      <c r="L151" s="230">
        <v>3578.9</v>
      </c>
      <c r="M151" s="230">
        <v>3.7404299999999999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571.25</v>
      </c>
      <c r="D152" s="231">
        <v>562.01666666666665</v>
      </c>
      <c r="E152" s="231">
        <v>540.23333333333335</v>
      </c>
      <c r="F152" s="231">
        <v>509.2166666666667</v>
      </c>
      <c r="G152" s="231">
        <v>487.43333333333339</v>
      </c>
      <c r="H152" s="231">
        <v>593.0333333333333</v>
      </c>
      <c r="I152" s="231">
        <v>614.81666666666661</v>
      </c>
      <c r="J152" s="231">
        <v>645.83333333333326</v>
      </c>
      <c r="K152" s="230">
        <v>583.79999999999995</v>
      </c>
      <c r="L152" s="230">
        <v>531</v>
      </c>
      <c r="M152" s="230">
        <v>40.415410000000001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388.85</v>
      </c>
      <c r="D153" s="231">
        <v>390.34999999999997</v>
      </c>
      <c r="E153" s="231">
        <v>386.69999999999993</v>
      </c>
      <c r="F153" s="231">
        <v>384.54999999999995</v>
      </c>
      <c r="G153" s="231">
        <v>380.89999999999992</v>
      </c>
      <c r="H153" s="231">
        <v>392.49999999999994</v>
      </c>
      <c r="I153" s="231">
        <v>396.14999999999992</v>
      </c>
      <c r="J153" s="231">
        <v>398.29999999999995</v>
      </c>
      <c r="K153" s="230">
        <v>394</v>
      </c>
      <c r="L153" s="230">
        <v>388.2</v>
      </c>
      <c r="M153" s="230">
        <v>1.0594600000000001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1383.4</v>
      </c>
      <c r="D154" s="231">
        <v>1377.5</v>
      </c>
      <c r="E154" s="231">
        <v>1362.9</v>
      </c>
      <c r="F154" s="231">
        <v>1342.4</v>
      </c>
      <c r="G154" s="231">
        <v>1327.8000000000002</v>
      </c>
      <c r="H154" s="231">
        <v>1398</v>
      </c>
      <c r="I154" s="231">
        <v>1412.6</v>
      </c>
      <c r="J154" s="231">
        <v>1433.1</v>
      </c>
      <c r="K154" s="230">
        <v>1392.1</v>
      </c>
      <c r="L154" s="230">
        <v>1357</v>
      </c>
      <c r="M154" s="230">
        <v>0.11342000000000001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108.55</v>
      </c>
      <c r="D155" s="231">
        <v>105.88333333333333</v>
      </c>
      <c r="E155" s="231">
        <v>102.61666666666665</v>
      </c>
      <c r="F155" s="231">
        <v>96.683333333333323</v>
      </c>
      <c r="G155" s="231">
        <v>93.416666666666643</v>
      </c>
      <c r="H155" s="231">
        <v>111.81666666666665</v>
      </c>
      <c r="I155" s="231">
        <v>115.08333333333333</v>
      </c>
      <c r="J155" s="231">
        <v>121.01666666666665</v>
      </c>
      <c r="K155" s="230">
        <v>109.15</v>
      </c>
      <c r="L155" s="230">
        <v>99.95</v>
      </c>
      <c r="M155" s="230">
        <v>361.78154000000001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82.35</v>
      </c>
      <c r="D156" s="231">
        <v>81.983333333333334</v>
      </c>
      <c r="E156" s="231">
        <v>81.166666666666671</v>
      </c>
      <c r="F156" s="231">
        <v>79.983333333333334</v>
      </c>
      <c r="G156" s="231">
        <v>79.166666666666671</v>
      </c>
      <c r="H156" s="231">
        <v>83.166666666666671</v>
      </c>
      <c r="I156" s="231">
        <v>83.983333333333334</v>
      </c>
      <c r="J156" s="231">
        <v>85.166666666666671</v>
      </c>
      <c r="K156" s="230">
        <v>82.8</v>
      </c>
      <c r="L156" s="230">
        <v>80.8</v>
      </c>
      <c r="M156" s="230">
        <v>29.70655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2050.65</v>
      </c>
      <c r="D157" s="231">
        <v>2051.3166666666671</v>
      </c>
      <c r="E157" s="231">
        <v>2039.6833333333343</v>
      </c>
      <c r="F157" s="231">
        <v>2028.7166666666672</v>
      </c>
      <c r="G157" s="231">
        <v>2017.0833333333344</v>
      </c>
      <c r="H157" s="231">
        <v>2062.2833333333342</v>
      </c>
      <c r="I157" s="231">
        <v>2073.9166666666665</v>
      </c>
      <c r="J157" s="231">
        <v>2084.8833333333341</v>
      </c>
      <c r="K157" s="230">
        <v>2062.9499999999998</v>
      </c>
      <c r="L157" s="230">
        <v>2040.35</v>
      </c>
      <c r="M157" s="230">
        <v>1.2371399999999999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206.8</v>
      </c>
      <c r="D158" s="231">
        <v>207.46666666666667</v>
      </c>
      <c r="E158" s="231">
        <v>205.68333333333334</v>
      </c>
      <c r="F158" s="231">
        <v>204.56666666666666</v>
      </c>
      <c r="G158" s="231">
        <v>202.78333333333333</v>
      </c>
      <c r="H158" s="231">
        <v>208.58333333333334</v>
      </c>
      <c r="I158" s="231">
        <v>210.3666666666667</v>
      </c>
      <c r="J158" s="231">
        <v>211.48333333333335</v>
      </c>
      <c r="K158" s="230">
        <v>209.25</v>
      </c>
      <c r="L158" s="230">
        <v>206.35</v>
      </c>
      <c r="M158" s="230">
        <v>22.28274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291.10000000000002</v>
      </c>
      <c r="D159" s="231">
        <v>291.38333333333338</v>
      </c>
      <c r="E159" s="231">
        <v>287.76666666666677</v>
      </c>
      <c r="F159" s="231">
        <v>284.43333333333339</v>
      </c>
      <c r="G159" s="231">
        <v>280.81666666666678</v>
      </c>
      <c r="H159" s="231">
        <v>294.71666666666675</v>
      </c>
      <c r="I159" s="231">
        <v>298.33333333333343</v>
      </c>
      <c r="J159" s="231">
        <v>301.66666666666674</v>
      </c>
      <c r="K159" s="230">
        <v>295</v>
      </c>
      <c r="L159" s="230">
        <v>288.05</v>
      </c>
      <c r="M159" s="230">
        <v>1.90995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125</v>
      </c>
      <c r="D160" s="231">
        <v>125.96666666666665</v>
      </c>
      <c r="E160" s="231">
        <v>123.43333333333331</v>
      </c>
      <c r="F160" s="231">
        <v>121.86666666666666</v>
      </c>
      <c r="G160" s="231">
        <v>119.33333333333331</v>
      </c>
      <c r="H160" s="231">
        <v>127.5333333333333</v>
      </c>
      <c r="I160" s="231">
        <v>130.06666666666663</v>
      </c>
      <c r="J160" s="231">
        <v>131.6333333333333</v>
      </c>
      <c r="K160" s="230">
        <v>128.5</v>
      </c>
      <c r="L160" s="230">
        <v>124.4</v>
      </c>
      <c r="M160" s="230">
        <v>54.426540000000003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123.8</v>
      </c>
      <c r="D161" s="231">
        <v>124.46666666666665</v>
      </c>
      <c r="E161" s="231">
        <v>122.73333333333331</v>
      </c>
      <c r="F161" s="231">
        <v>121.66666666666666</v>
      </c>
      <c r="G161" s="231">
        <v>119.93333333333331</v>
      </c>
      <c r="H161" s="231">
        <v>125.5333333333333</v>
      </c>
      <c r="I161" s="231">
        <v>127.26666666666665</v>
      </c>
      <c r="J161" s="231">
        <v>128.33333333333331</v>
      </c>
      <c r="K161" s="230">
        <v>126.2</v>
      </c>
      <c r="L161" s="230">
        <v>123.4</v>
      </c>
      <c r="M161" s="230">
        <v>125.62197999999999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303.35000000000002</v>
      </c>
      <c r="D162" s="231">
        <v>304.59999999999997</v>
      </c>
      <c r="E162" s="231">
        <v>301.04999999999995</v>
      </c>
      <c r="F162" s="231">
        <v>298.75</v>
      </c>
      <c r="G162" s="231">
        <v>295.2</v>
      </c>
      <c r="H162" s="231">
        <v>306.89999999999992</v>
      </c>
      <c r="I162" s="231">
        <v>310.45</v>
      </c>
      <c r="J162" s="231">
        <v>312.74999999999989</v>
      </c>
      <c r="K162" s="230">
        <v>308.14999999999998</v>
      </c>
      <c r="L162" s="230">
        <v>302.3</v>
      </c>
      <c r="M162" s="230">
        <v>1.8336600000000001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4503.8999999999996</v>
      </c>
      <c r="D163" s="231">
        <v>4501.3500000000004</v>
      </c>
      <c r="E163" s="231">
        <v>4475.1500000000005</v>
      </c>
      <c r="F163" s="231">
        <v>4446.4000000000005</v>
      </c>
      <c r="G163" s="231">
        <v>4420.2000000000007</v>
      </c>
      <c r="H163" s="231">
        <v>4530.1000000000004</v>
      </c>
      <c r="I163" s="231">
        <v>4556.3000000000011</v>
      </c>
      <c r="J163" s="231">
        <v>4585.05</v>
      </c>
      <c r="K163" s="230">
        <v>4527.55</v>
      </c>
      <c r="L163" s="230">
        <v>4472.6000000000004</v>
      </c>
      <c r="M163" s="230">
        <v>0.23710999999999999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873.5</v>
      </c>
      <c r="D164" s="231">
        <v>874.5</v>
      </c>
      <c r="E164" s="231">
        <v>859</v>
      </c>
      <c r="F164" s="231">
        <v>844.5</v>
      </c>
      <c r="G164" s="231">
        <v>829</v>
      </c>
      <c r="H164" s="231">
        <v>889</v>
      </c>
      <c r="I164" s="231">
        <v>904.5</v>
      </c>
      <c r="J164" s="231">
        <v>919</v>
      </c>
      <c r="K164" s="230">
        <v>890</v>
      </c>
      <c r="L164" s="230">
        <v>860</v>
      </c>
      <c r="M164" s="230">
        <v>1.00467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178.35</v>
      </c>
      <c r="D165" s="231">
        <v>180.5333333333333</v>
      </c>
      <c r="E165" s="231">
        <v>175.61666666666662</v>
      </c>
      <c r="F165" s="231">
        <v>172.88333333333333</v>
      </c>
      <c r="G165" s="231">
        <v>167.96666666666664</v>
      </c>
      <c r="H165" s="231">
        <v>183.26666666666659</v>
      </c>
      <c r="I165" s="231">
        <v>188.18333333333328</v>
      </c>
      <c r="J165" s="231">
        <v>190.91666666666657</v>
      </c>
      <c r="K165" s="230">
        <v>185.45</v>
      </c>
      <c r="L165" s="230">
        <v>177.8</v>
      </c>
      <c r="M165" s="230">
        <v>7.3852799999999998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128.19999999999999</v>
      </c>
      <c r="D166" s="231">
        <v>128.53333333333333</v>
      </c>
      <c r="E166" s="231">
        <v>126.86666666666667</v>
      </c>
      <c r="F166" s="231">
        <v>125.53333333333335</v>
      </c>
      <c r="G166" s="231">
        <v>123.86666666666669</v>
      </c>
      <c r="H166" s="231">
        <v>129.86666666666667</v>
      </c>
      <c r="I166" s="231">
        <v>131.53333333333336</v>
      </c>
      <c r="J166" s="231">
        <v>132.86666666666665</v>
      </c>
      <c r="K166" s="230">
        <v>130.19999999999999</v>
      </c>
      <c r="L166" s="230">
        <v>127.2</v>
      </c>
      <c r="M166" s="230">
        <v>17.071480000000001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287.60000000000002</v>
      </c>
      <c r="D167" s="231">
        <v>288.68333333333334</v>
      </c>
      <c r="E167" s="231">
        <v>282.36666666666667</v>
      </c>
      <c r="F167" s="231">
        <v>277.13333333333333</v>
      </c>
      <c r="G167" s="231">
        <v>270.81666666666666</v>
      </c>
      <c r="H167" s="231">
        <v>293.91666666666669</v>
      </c>
      <c r="I167" s="231">
        <v>300.23333333333341</v>
      </c>
      <c r="J167" s="231">
        <v>305.4666666666667</v>
      </c>
      <c r="K167" s="230">
        <v>295</v>
      </c>
      <c r="L167" s="230">
        <v>283.45</v>
      </c>
      <c r="M167" s="230">
        <v>20.026070000000001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1112.3</v>
      </c>
      <c r="D168" s="231">
        <v>1111.0833333333333</v>
      </c>
      <c r="E168" s="231">
        <v>1099.1666666666665</v>
      </c>
      <c r="F168" s="231">
        <v>1086.0333333333333</v>
      </c>
      <c r="G168" s="231">
        <v>1074.1166666666666</v>
      </c>
      <c r="H168" s="231">
        <v>1124.2166666666665</v>
      </c>
      <c r="I168" s="231">
        <v>1136.133333333333</v>
      </c>
      <c r="J168" s="231">
        <v>1149.2666666666664</v>
      </c>
      <c r="K168" s="230">
        <v>1123</v>
      </c>
      <c r="L168" s="230">
        <v>1097.95</v>
      </c>
      <c r="M168" s="230">
        <v>0.18381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107.7</v>
      </c>
      <c r="D169" s="231">
        <v>107.56666666666666</v>
      </c>
      <c r="E169" s="231">
        <v>106.93333333333332</v>
      </c>
      <c r="F169" s="231">
        <v>106.16666666666666</v>
      </c>
      <c r="G169" s="231">
        <v>105.53333333333332</v>
      </c>
      <c r="H169" s="231">
        <v>108.33333333333333</v>
      </c>
      <c r="I169" s="231">
        <v>108.96666666666665</v>
      </c>
      <c r="J169" s="231">
        <v>109.73333333333333</v>
      </c>
      <c r="K169" s="230">
        <v>108.2</v>
      </c>
      <c r="L169" s="230">
        <v>106.8</v>
      </c>
      <c r="M169" s="230">
        <v>63.660739999999997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1497.8</v>
      </c>
      <c r="D170" s="231">
        <v>1500.1333333333332</v>
      </c>
      <c r="E170" s="231">
        <v>1480.3666666666663</v>
      </c>
      <c r="F170" s="231">
        <v>1462.9333333333332</v>
      </c>
      <c r="G170" s="231">
        <v>1443.1666666666663</v>
      </c>
      <c r="H170" s="231">
        <v>1517.5666666666664</v>
      </c>
      <c r="I170" s="231">
        <v>1537.3333333333333</v>
      </c>
      <c r="J170" s="231">
        <v>1554.7666666666664</v>
      </c>
      <c r="K170" s="230">
        <v>1519.9</v>
      </c>
      <c r="L170" s="230">
        <v>1482.7</v>
      </c>
      <c r="M170" s="230">
        <v>0.54918999999999996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44.9</v>
      </c>
      <c r="D171" s="231">
        <v>44.949999999999996</v>
      </c>
      <c r="E171" s="231">
        <v>44.599999999999994</v>
      </c>
      <c r="F171" s="231">
        <v>44.3</v>
      </c>
      <c r="G171" s="231">
        <v>43.949999999999996</v>
      </c>
      <c r="H171" s="231">
        <v>45.249999999999993</v>
      </c>
      <c r="I171" s="231">
        <v>45.6</v>
      </c>
      <c r="J171" s="231">
        <v>45.899999999999991</v>
      </c>
      <c r="K171" s="230">
        <v>45.3</v>
      </c>
      <c r="L171" s="230">
        <v>44.65</v>
      </c>
      <c r="M171" s="230">
        <v>45.473869999999998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2521.1999999999998</v>
      </c>
      <c r="D172" s="231">
        <v>2495.2333333333331</v>
      </c>
      <c r="E172" s="231">
        <v>2446.5166666666664</v>
      </c>
      <c r="F172" s="231">
        <v>2371.8333333333335</v>
      </c>
      <c r="G172" s="231">
        <v>2323.1166666666668</v>
      </c>
      <c r="H172" s="231">
        <v>2569.9166666666661</v>
      </c>
      <c r="I172" s="231">
        <v>2618.6333333333323</v>
      </c>
      <c r="J172" s="231">
        <v>2693.3166666666657</v>
      </c>
      <c r="K172" s="230">
        <v>2543.9499999999998</v>
      </c>
      <c r="L172" s="230">
        <v>2420.5500000000002</v>
      </c>
      <c r="M172" s="230">
        <v>0.48004000000000002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3013.25</v>
      </c>
      <c r="D173" s="231">
        <v>3010.0166666666664</v>
      </c>
      <c r="E173" s="231">
        <v>2989.2333333333327</v>
      </c>
      <c r="F173" s="231">
        <v>2965.2166666666662</v>
      </c>
      <c r="G173" s="231">
        <v>2944.4333333333325</v>
      </c>
      <c r="H173" s="231">
        <v>3034.0333333333328</v>
      </c>
      <c r="I173" s="231">
        <v>3054.8166666666666</v>
      </c>
      <c r="J173" s="231">
        <v>3078.833333333333</v>
      </c>
      <c r="K173" s="230">
        <v>3030.8</v>
      </c>
      <c r="L173" s="230">
        <v>2986</v>
      </c>
      <c r="M173" s="230">
        <v>8.0399999999999999E-2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174.6</v>
      </c>
      <c r="D174" s="231">
        <v>175</v>
      </c>
      <c r="E174" s="231">
        <v>172.65</v>
      </c>
      <c r="F174" s="231">
        <v>170.70000000000002</v>
      </c>
      <c r="G174" s="231">
        <v>168.35000000000002</v>
      </c>
      <c r="H174" s="231">
        <v>176.95</v>
      </c>
      <c r="I174" s="231">
        <v>179.3</v>
      </c>
      <c r="J174" s="231">
        <v>181.24999999999997</v>
      </c>
      <c r="K174" s="230">
        <v>177.35</v>
      </c>
      <c r="L174" s="230">
        <v>173.05</v>
      </c>
      <c r="M174" s="230">
        <v>7.0161600000000002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934.45</v>
      </c>
      <c r="D175" s="231">
        <v>941.81666666666661</v>
      </c>
      <c r="E175" s="231">
        <v>919.63333333333321</v>
      </c>
      <c r="F175" s="231">
        <v>904.81666666666661</v>
      </c>
      <c r="G175" s="231">
        <v>882.63333333333321</v>
      </c>
      <c r="H175" s="231">
        <v>956.63333333333321</v>
      </c>
      <c r="I175" s="231">
        <v>978.81666666666661</v>
      </c>
      <c r="J175" s="231">
        <v>993.63333333333321</v>
      </c>
      <c r="K175" s="230">
        <v>964</v>
      </c>
      <c r="L175" s="230">
        <v>927</v>
      </c>
      <c r="M175" s="230">
        <v>9.3521900000000002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1309.6500000000001</v>
      </c>
      <c r="D176" s="231">
        <v>1307.7166666666669</v>
      </c>
      <c r="E176" s="231">
        <v>1298.9833333333338</v>
      </c>
      <c r="F176" s="231">
        <v>1288.3166666666668</v>
      </c>
      <c r="G176" s="231">
        <v>1279.5833333333337</v>
      </c>
      <c r="H176" s="231">
        <v>1318.3833333333339</v>
      </c>
      <c r="I176" s="231">
        <v>1327.116666666667</v>
      </c>
      <c r="J176" s="231">
        <v>1337.783333333334</v>
      </c>
      <c r="K176" s="230">
        <v>1316.45</v>
      </c>
      <c r="L176" s="230">
        <v>1297.05</v>
      </c>
      <c r="M176" s="230">
        <v>0.22925999999999999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608.54999999999995</v>
      </c>
      <c r="D177" s="231">
        <v>609.38333333333333</v>
      </c>
      <c r="E177" s="231">
        <v>605.16666666666663</v>
      </c>
      <c r="F177" s="231">
        <v>601.7833333333333</v>
      </c>
      <c r="G177" s="231">
        <v>597.56666666666661</v>
      </c>
      <c r="H177" s="231">
        <v>612.76666666666665</v>
      </c>
      <c r="I177" s="231">
        <v>616.98333333333335</v>
      </c>
      <c r="J177" s="231">
        <v>620.36666666666667</v>
      </c>
      <c r="K177" s="230">
        <v>613.6</v>
      </c>
      <c r="L177" s="230">
        <v>606</v>
      </c>
      <c r="M177" s="230">
        <v>15.400499999999999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1112.7</v>
      </c>
      <c r="D178" s="231">
        <v>1109.5</v>
      </c>
      <c r="E178" s="231">
        <v>1087</v>
      </c>
      <c r="F178" s="231">
        <v>1061.3</v>
      </c>
      <c r="G178" s="231">
        <v>1038.8</v>
      </c>
      <c r="H178" s="231">
        <v>1135.2</v>
      </c>
      <c r="I178" s="231">
        <v>1157.7</v>
      </c>
      <c r="J178" s="231">
        <v>1183.4000000000001</v>
      </c>
      <c r="K178" s="230">
        <v>1132</v>
      </c>
      <c r="L178" s="230">
        <v>1083.8</v>
      </c>
      <c r="M178" s="230">
        <v>0.47267999999999999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1732.15</v>
      </c>
      <c r="D179" s="231">
        <v>1742.4166666666667</v>
      </c>
      <c r="E179" s="231">
        <v>1714.8333333333335</v>
      </c>
      <c r="F179" s="231">
        <v>1697.5166666666667</v>
      </c>
      <c r="G179" s="231">
        <v>1669.9333333333334</v>
      </c>
      <c r="H179" s="231">
        <v>1759.7333333333336</v>
      </c>
      <c r="I179" s="231">
        <v>1787.3166666666671</v>
      </c>
      <c r="J179" s="231">
        <v>1804.6333333333337</v>
      </c>
      <c r="K179" s="230">
        <v>1770</v>
      </c>
      <c r="L179" s="230">
        <v>1725.1</v>
      </c>
      <c r="M179" s="230">
        <v>0.26408999999999999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426.8</v>
      </c>
      <c r="D180" s="231">
        <v>425.93333333333334</v>
      </c>
      <c r="E180" s="231">
        <v>423.86666666666667</v>
      </c>
      <c r="F180" s="231">
        <v>420.93333333333334</v>
      </c>
      <c r="G180" s="231">
        <v>418.86666666666667</v>
      </c>
      <c r="H180" s="231">
        <v>428.86666666666667</v>
      </c>
      <c r="I180" s="231">
        <v>430.93333333333339</v>
      </c>
      <c r="J180" s="231">
        <v>433.86666666666667</v>
      </c>
      <c r="K180" s="230">
        <v>428</v>
      </c>
      <c r="L180" s="230">
        <v>423</v>
      </c>
      <c r="M180" s="230">
        <v>0.32443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1022.75</v>
      </c>
      <c r="D181" s="231">
        <v>1021</v>
      </c>
      <c r="E181" s="231">
        <v>1016.75</v>
      </c>
      <c r="F181" s="231">
        <v>1010.75</v>
      </c>
      <c r="G181" s="231">
        <v>1006.5</v>
      </c>
      <c r="H181" s="231">
        <v>1027</v>
      </c>
      <c r="I181" s="231">
        <v>1031.25</v>
      </c>
      <c r="J181" s="231">
        <v>1037.25</v>
      </c>
      <c r="K181" s="230">
        <v>1025.25</v>
      </c>
      <c r="L181" s="230">
        <v>1015</v>
      </c>
      <c r="M181" s="230">
        <v>4.8984800000000002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464.85</v>
      </c>
      <c r="D182" s="231">
        <v>466.51666666666665</v>
      </c>
      <c r="E182" s="231">
        <v>458.33333333333331</v>
      </c>
      <c r="F182" s="231">
        <v>451.81666666666666</v>
      </c>
      <c r="G182" s="231">
        <v>443.63333333333333</v>
      </c>
      <c r="H182" s="231">
        <v>473.0333333333333</v>
      </c>
      <c r="I182" s="231">
        <v>481.2166666666667</v>
      </c>
      <c r="J182" s="231">
        <v>487.73333333333329</v>
      </c>
      <c r="K182" s="230">
        <v>474.7</v>
      </c>
      <c r="L182" s="230">
        <v>460</v>
      </c>
      <c r="M182" s="230">
        <v>0.75831000000000004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1337.9</v>
      </c>
      <c r="D183" s="231">
        <v>1339.6833333333334</v>
      </c>
      <c r="E183" s="231">
        <v>1329.4166666666667</v>
      </c>
      <c r="F183" s="231">
        <v>1320.9333333333334</v>
      </c>
      <c r="G183" s="231">
        <v>1310.6666666666667</v>
      </c>
      <c r="H183" s="231">
        <v>1348.1666666666667</v>
      </c>
      <c r="I183" s="231">
        <v>1358.4333333333332</v>
      </c>
      <c r="J183" s="231">
        <v>1366.9166666666667</v>
      </c>
      <c r="K183" s="230">
        <v>1349.95</v>
      </c>
      <c r="L183" s="230">
        <v>1331.2</v>
      </c>
      <c r="M183" s="230">
        <v>1.86321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278.89999999999998</v>
      </c>
      <c r="D184" s="231">
        <v>278.09999999999997</v>
      </c>
      <c r="E184" s="231">
        <v>275.79999999999995</v>
      </c>
      <c r="F184" s="231">
        <v>272.7</v>
      </c>
      <c r="G184" s="231">
        <v>270.39999999999998</v>
      </c>
      <c r="H184" s="231">
        <v>281.19999999999993</v>
      </c>
      <c r="I184" s="231">
        <v>283.5</v>
      </c>
      <c r="J184" s="231">
        <v>286.59999999999991</v>
      </c>
      <c r="K184" s="230">
        <v>280.39999999999998</v>
      </c>
      <c r="L184" s="230">
        <v>275</v>
      </c>
      <c r="M184" s="230">
        <v>9.1924399999999995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324.25</v>
      </c>
      <c r="D185" s="231">
        <v>325.83333333333331</v>
      </c>
      <c r="E185" s="231">
        <v>321.41666666666663</v>
      </c>
      <c r="F185" s="231">
        <v>318.58333333333331</v>
      </c>
      <c r="G185" s="231">
        <v>314.16666666666663</v>
      </c>
      <c r="H185" s="231">
        <v>328.66666666666663</v>
      </c>
      <c r="I185" s="231">
        <v>333.08333333333326</v>
      </c>
      <c r="J185" s="231">
        <v>335.91666666666663</v>
      </c>
      <c r="K185" s="230">
        <v>330.25</v>
      </c>
      <c r="L185" s="230">
        <v>323</v>
      </c>
      <c r="M185" s="230">
        <v>4.5857200000000002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1700.35</v>
      </c>
      <c r="D186" s="231">
        <v>1696.95</v>
      </c>
      <c r="E186" s="231">
        <v>1684.4</v>
      </c>
      <c r="F186" s="231">
        <v>1668.45</v>
      </c>
      <c r="G186" s="231">
        <v>1655.9</v>
      </c>
      <c r="H186" s="231">
        <v>1712.9</v>
      </c>
      <c r="I186" s="231">
        <v>1725.4499999999998</v>
      </c>
      <c r="J186" s="231">
        <v>1741.4</v>
      </c>
      <c r="K186" s="230">
        <v>1709.5</v>
      </c>
      <c r="L186" s="230">
        <v>1681</v>
      </c>
      <c r="M186" s="230">
        <v>4.4114500000000003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670.75</v>
      </c>
      <c r="D187" s="231">
        <v>674.2833333333333</v>
      </c>
      <c r="E187" s="231">
        <v>661.96666666666658</v>
      </c>
      <c r="F187" s="231">
        <v>653.18333333333328</v>
      </c>
      <c r="G187" s="231">
        <v>640.86666666666656</v>
      </c>
      <c r="H187" s="231">
        <v>683.06666666666661</v>
      </c>
      <c r="I187" s="231">
        <v>695.38333333333321</v>
      </c>
      <c r="J187" s="231">
        <v>704.16666666666663</v>
      </c>
      <c r="K187" s="230">
        <v>686.6</v>
      </c>
      <c r="L187" s="230">
        <v>665.5</v>
      </c>
      <c r="M187" s="230">
        <v>2.6738300000000002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321.3</v>
      </c>
      <c r="D188" s="231">
        <v>323.63333333333338</v>
      </c>
      <c r="E188" s="231">
        <v>317.91666666666674</v>
      </c>
      <c r="F188" s="231">
        <v>314.53333333333336</v>
      </c>
      <c r="G188" s="231">
        <v>308.81666666666672</v>
      </c>
      <c r="H188" s="231">
        <v>327.01666666666677</v>
      </c>
      <c r="I188" s="231">
        <v>332.73333333333335</v>
      </c>
      <c r="J188" s="231">
        <v>336.11666666666679</v>
      </c>
      <c r="K188" s="230">
        <v>329.35</v>
      </c>
      <c r="L188" s="230">
        <v>320.25</v>
      </c>
      <c r="M188" s="230">
        <v>1.9732099999999999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2045.35</v>
      </c>
      <c r="D189" s="231">
        <v>2033.2333333333333</v>
      </c>
      <c r="E189" s="231">
        <v>2016.4666666666667</v>
      </c>
      <c r="F189" s="231">
        <v>1987.5833333333333</v>
      </c>
      <c r="G189" s="231">
        <v>1970.8166666666666</v>
      </c>
      <c r="H189" s="231">
        <v>2062.1166666666668</v>
      </c>
      <c r="I189" s="231">
        <v>2078.8833333333337</v>
      </c>
      <c r="J189" s="231">
        <v>2107.7666666666669</v>
      </c>
      <c r="K189" s="230">
        <v>2050</v>
      </c>
      <c r="L189" s="230">
        <v>2004.35</v>
      </c>
      <c r="M189" s="230">
        <v>0.22553999999999999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660.4</v>
      </c>
      <c r="D190" s="231">
        <v>663.5</v>
      </c>
      <c r="E190" s="231">
        <v>656</v>
      </c>
      <c r="F190" s="231">
        <v>651.6</v>
      </c>
      <c r="G190" s="231">
        <v>644.1</v>
      </c>
      <c r="H190" s="231">
        <v>667.9</v>
      </c>
      <c r="I190" s="231">
        <v>675.4</v>
      </c>
      <c r="J190" s="231">
        <v>679.8</v>
      </c>
      <c r="K190" s="230">
        <v>671</v>
      </c>
      <c r="L190" s="230">
        <v>659.1</v>
      </c>
      <c r="M190" s="230">
        <v>0.88327999999999995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242.2</v>
      </c>
      <c r="D191" s="231">
        <v>243.63333333333333</v>
      </c>
      <c r="E191" s="231">
        <v>240.46666666666664</v>
      </c>
      <c r="F191" s="231">
        <v>238.73333333333332</v>
      </c>
      <c r="G191" s="231">
        <v>235.56666666666663</v>
      </c>
      <c r="H191" s="231">
        <v>245.36666666666665</v>
      </c>
      <c r="I191" s="231">
        <v>248.53333333333333</v>
      </c>
      <c r="J191" s="231">
        <v>250.26666666666665</v>
      </c>
      <c r="K191" s="230">
        <v>246.8</v>
      </c>
      <c r="L191" s="230">
        <v>241.9</v>
      </c>
      <c r="M191" s="230">
        <v>2.2928199999999999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3300.25</v>
      </c>
      <c r="D192" s="231">
        <v>3321.5666666666671</v>
      </c>
      <c r="E192" s="231">
        <v>3260.1833333333343</v>
      </c>
      <c r="F192" s="231">
        <v>3220.1166666666672</v>
      </c>
      <c r="G192" s="231">
        <v>3158.7333333333345</v>
      </c>
      <c r="H192" s="231">
        <v>3361.6333333333341</v>
      </c>
      <c r="I192" s="231">
        <v>3423.0166666666664</v>
      </c>
      <c r="J192" s="231">
        <v>3463.0833333333339</v>
      </c>
      <c r="K192" s="230">
        <v>3382.95</v>
      </c>
      <c r="L192" s="230">
        <v>3281.5</v>
      </c>
      <c r="M192" s="230">
        <v>0.41491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487.2</v>
      </c>
      <c r="D193" s="231">
        <v>486.98333333333329</v>
      </c>
      <c r="E193" s="231">
        <v>482.81666666666661</v>
      </c>
      <c r="F193" s="231">
        <v>478.43333333333334</v>
      </c>
      <c r="G193" s="231">
        <v>474.26666666666665</v>
      </c>
      <c r="H193" s="231">
        <v>491.36666666666656</v>
      </c>
      <c r="I193" s="231">
        <v>495.53333333333319</v>
      </c>
      <c r="J193" s="231">
        <v>499.91666666666652</v>
      </c>
      <c r="K193" s="230">
        <v>491.15</v>
      </c>
      <c r="L193" s="230">
        <v>482.6</v>
      </c>
      <c r="M193" s="230">
        <v>9.0214700000000008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596.6</v>
      </c>
      <c r="D194" s="231">
        <v>596.56666666666661</v>
      </c>
      <c r="E194" s="231">
        <v>591.13333333333321</v>
      </c>
      <c r="F194" s="231">
        <v>585.66666666666663</v>
      </c>
      <c r="G194" s="231">
        <v>580.23333333333323</v>
      </c>
      <c r="H194" s="231">
        <v>602.03333333333319</v>
      </c>
      <c r="I194" s="231">
        <v>607.46666666666658</v>
      </c>
      <c r="J194" s="231">
        <v>612.93333333333317</v>
      </c>
      <c r="K194" s="230">
        <v>602</v>
      </c>
      <c r="L194" s="230">
        <v>591.1</v>
      </c>
      <c r="M194" s="230">
        <v>6.66845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114.65</v>
      </c>
      <c r="D195" s="231">
        <v>113.84999999999998</v>
      </c>
      <c r="E195" s="231">
        <v>111.89999999999996</v>
      </c>
      <c r="F195" s="231">
        <v>109.14999999999998</v>
      </c>
      <c r="G195" s="231">
        <v>107.19999999999996</v>
      </c>
      <c r="H195" s="231">
        <v>116.59999999999997</v>
      </c>
      <c r="I195" s="231">
        <v>118.54999999999998</v>
      </c>
      <c r="J195" s="231">
        <v>121.29999999999997</v>
      </c>
      <c r="K195" s="230">
        <v>115.8</v>
      </c>
      <c r="L195" s="230">
        <v>111.1</v>
      </c>
      <c r="M195" s="230">
        <v>8.7424400000000002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162.25</v>
      </c>
      <c r="D196" s="231">
        <v>163.5</v>
      </c>
      <c r="E196" s="231">
        <v>160.4</v>
      </c>
      <c r="F196" s="231">
        <v>158.55000000000001</v>
      </c>
      <c r="G196" s="231">
        <v>155.45000000000002</v>
      </c>
      <c r="H196" s="231">
        <v>165.35</v>
      </c>
      <c r="I196" s="231">
        <v>168.45000000000002</v>
      </c>
      <c r="J196" s="231">
        <v>170.29999999999998</v>
      </c>
      <c r="K196" s="230">
        <v>166.6</v>
      </c>
      <c r="L196" s="230">
        <v>161.65</v>
      </c>
      <c r="M196" s="230">
        <v>33.12041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288.95</v>
      </c>
      <c r="D197" s="231">
        <v>288.0333333333333</v>
      </c>
      <c r="E197" s="231">
        <v>285.86666666666662</v>
      </c>
      <c r="F197" s="231">
        <v>282.7833333333333</v>
      </c>
      <c r="G197" s="231">
        <v>280.61666666666662</v>
      </c>
      <c r="H197" s="231">
        <v>291.11666666666662</v>
      </c>
      <c r="I197" s="231">
        <v>293.28333333333336</v>
      </c>
      <c r="J197" s="231">
        <v>296.36666666666662</v>
      </c>
      <c r="K197" s="230">
        <v>290.2</v>
      </c>
      <c r="L197" s="230">
        <v>284.95</v>
      </c>
      <c r="M197" s="230">
        <v>2.8592499999999998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1141.25</v>
      </c>
      <c r="D198" s="231">
        <v>1150.9666666666667</v>
      </c>
      <c r="E198" s="231">
        <v>1125.0333333333333</v>
      </c>
      <c r="F198" s="231">
        <v>1108.8166666666666</v>
      </c>
      <c r="G198" s="231">
        <v>1082.8833333333332</v>
      </c>
      <c r="H198" s="231">
        <v>1167.1833333333334</v>
      </c>
      <c r="I198" s="231">
        <v>1193.1166666666668</v>
      </c>
      <c r="J198" s="231">
        <v>1209.3333333333335</v>
      </c>
      <c r="K198" s="230">
        <v>1176.9000000000001</v>
      </c>
      <c r="L198" s="230">
        <v>1134.75</v>
      </c>
      <c r="M198" s="230">
        <v>2.1476700000000002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1111.95</v>
      </c>
      <c r="D199" s="231">
        <v>1108.3166666666666</v>
      </c>
      <c r="E199" s="231">
        <v>1101.6333333333332</v>
      </c>
      <c r="F199" s="231">
        <v>1091.3166666666666</v>
      </c>
      <c r="G199" s="231">
        <v>1084.6333333333332</v>
      </c>
      <c r="H199" s="231">
        <v>1118.6333333333332</v>
      </c>
      <c r="I199" s="231">
        <v>1125.3166666666666</v>
      </c>
      <c r="J199" s="231">
        <v>1135.6333333333332</v>
      </c>
      <c r="K199" s="230">
        <v>1115</v>
      </c>
      <c r="L199" s="230">
        <v>1098</v>
      </c>
      <c r="M199" s="230">
        <v>13.02744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1741.95</v>
      </c>
      <c r="D200" s="231">
        <v>1749.5</v>
      </c>
      <c r="E200" s="231">
        <v>1732.45</v>
      </c>
      <c r="F200" s="231">
        <v>1722.95</v>
      </c>
      <c r="G200" s="231">
        <v>1705.9</v>
      </c>
      <c r="H200" s="231">
        <v>1759</v>
      </c>
      <c r="I200" s="231">
        <v>1776.0500000000002</v>
      </c>
      <c r="J200" s="231">
        <v>1785.55</v>
      </c>
      <c r="K200" s="230">
        <v>1766.55</v>
      </c>
      <c r="L200" s="230">
        <v>1740</v>
      </c>
      <c r="M200" s="230">
        <v>2.9909599999999998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1615.8</v>
      </c>
      <c r="D201" s="231">
        <v>1621.3833333333332</v>
      </c>
      <c r="E201" s="231">
        <v>1608.0166666666664</v>
      </c>
      <c r="F201" s="231">
        <v>1600.2333333333331</v>
      </c>
      <c r="G201" s="231">
        <v>1586.8666666666663</v>
      </c>
      <c r="H201" s="231">
        <v>1629.1666666666665</v>
      </c>
      <c r="I201" s="231">
        <v>1642.5333333333333</v>
      </c>
      <c r="J201" s="231">
        <v>1650.3166666666666</v>
      </c>
      <c r="K201" s="230">
        <v>1634.75</v>
      </c>
      <c r="L201" s="230">
        <v>1613.6</v>
      </c>
      <c r="M201" s="230">
        <v>167.94056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566</v>
      </c>
      <c r="D202" s="231">
        <v>565.61666666666667</v>
      </c>
      <c r="E202" s="231">
        <v>559.2833333333333</v>
      </c>
      <c r="F202" s="231">
        <v>552.56666666666661</v>
      </c>
      <c r="G202" s="231">
        <v>546.23333333333323</v>
      </c>
      <c r="H202" s="231">
        <v>572.33333333333337</v>
      </c>
      <c r="I202" s="231">
        <v>578.66666666666663</v>
      </c>
      <c r="J202" s="231">
        <v>585.38333333333344</v>
      </c>
      <c r="K202" s="230">
        <v>571.95000000000005</v>
      </c>
      <c r="L202" s="230">
        <v>558.9</v>
      </c>
      <c r="M202" s="230">
        <v>15.29396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64.150000000000006</v>
      </c>
      <c r="D203" s="231">
        <v>64.483333333333334</v>
      </c>
      <c r="E203" s="231">
        <v>63.666666666666671</v>
      </c>
      <c r="F203" s="231">
        <v>63.183333333333337</v>
      </c>
      <c r="G203" s="231">
        <v>62.366666666666674</v>
      </c>
      <c r="H203" s="231">
        <v>64.966666666666669</v>
      </c>
      <c r="I203" s="231">
        <v>65.783333333333331</v>
      </c>
      <c r="J203" s="231">
        <v>66.266666666666666</v>
      </c>
      <c r="K203" s="230">
        <v>65.3</v>
      </c>
      <c r="L203" s="230">
        <v>64</v>
      </c>
      <c r="M203" s="230">
        <v>22.780449999999998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601.65</v>
      </c>
      <c r="D204" s="231">
        <v>602.44999999999993</v>
      </c>
      <c r="E204" s="231">
        <v>594.94999999999982</v>
      </c>
      <c r="F204" s="231">
        <v>588.24999999999989</v>
      </c>
      <c r="G204" s="231">
        <v>580.74999999999977</v>
      </c>
      <c r="H204" s="231">
        <v>609.14999999999986</v>
      </c>
      <c r="I204" s="231">
        <v>616.65000000000009</v>
      </c>
      <c r="J204" s="231">
        <v>623.34999999999991</v>
      </c>
      <c r="K204" s="230">
        <v>609.95000000000005</v>
      </c>
      <c r="L204" s="230">
        <v>595.75</v>
      </c>
      <c r="M204" s="230">
        <v>0.51085000000000003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878.5</v>
      </c>
      <c r="D205" s="231">
        <v>881.11666666666667</v>
      </c>
      <c r="E205" s="231">
        <v>874.2833333333333</v>
      </c>
      <c r="F205" s="231">
        <v>870.06666666666661</v>
      </c>
      <c r="G205" s="231">
        <v>863.23333333333323</v>
      </c>
      <c r="H205" s="231">
        <v>885.33333333333337</v>
      </c>
      <c r="I205" s="231">
        <v>892.16666666666663</v>
      </c>
      <c r="J205" s="231">
        <v>896.38333333333344</v>
      </c>
      <c r="K205" s="230">
        <v>887.95</v>
      </c>
      <c r="L205" s="230">
        <v>876.9</v>
      </c>
      <c r="M205" s="230">
        <v>1.78548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889.8</v>
      </c>
      <c r="D206" s="231">
        <v>886.38333333333333</v>
      </c>
      <c r="E206" s="231">
        <v>878.41666666666663</v>
      </c>
      <c r="F206" s="231">
        <v>867.0333333333333</v>
      </c>
      <c r="G206" s="231">
        <v>859.06666666666661</v>
      </c>
      <c r="H206" s="231">
        <v>897.76666666666665</v>
      </c>
      <c r="I206" s="231">
        <v>905.73333333333335</v>
      </c>
      <c r="J206" s="231">
        <v>917.11666666666667</v>
      </c>
      <c r="K206" s="230">
        <v>894.35</v>
      </c>
      <c r="L206" s="230">
        <v>875</v>
      </c>
      <c r="M206" s="230">
        <v>0.10729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1273.3499999999999</v>
      </c>
      <c r="D207" s="231">
        <v>1263.8500000000001</v>
      </c>
      <c r="E207" s="231">
        <v>1251.7500000000002</v>
      </c>
      <c r="F207" s="231">
        <v>1230.1500000000001</v>
      </c>
      <c r="G207" s="231">
        <v>1218.0500000000002</v>
      </c>
      <c r="H207" s="231">
        <v>1285.4500000000003</v>
      </c>
      <c r="I207" s="231">
        <v>1297.5500000000002</v>
      </c>
      <c r="J207" s="231">
        <v>1319.1500000000003</v>
      </c>
      <c r="K207" s="230">
        <v>1275.95</v>
      </c>
      <c r="L207" s="230">
        <v>1242.25</v>
      </c>
      <c r="M207" s="230">
        <v>5.6165500000000002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2738.7</v>
      </c>
      <c r="D208" s="231">
        <v>2729.8166666666666</v>
      </c>
      <c r="E208" s="231">
        <v>2714.8833333333332</v>
      </c>
      <c r="F208" s="231">
        <v>2691.0666666666666</v>
      </c>
      <c r="G208" s="231">
        <v>2676.1333333333332</v>
      </c>
      <c r="H208" s="231">
        <v>2753.6333333333332</v>
      </c>
      <c r="I208" s="231">
        <v>2768.5666666666666</v>
      </c>
      <c r="J208" s="231">
        <v>2792.3833333333332</v>
      </c>
      <c r="K208" s="230">
        <v>2744.75</v>
      </c>
      <c r="L208" s="230">
        <v>2706</v>
      </c>
      <c r="M208" s="230">
        <v>4.0206900000000001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288.45</v>
      </c>
      <c r="D209" s="231">
        <v>290.81666666666666</v>
      </c>
      <c r="E209" s="231">
        <v>284.63333333333333</v>
      </c>
      <c r="F209" s="231">
        <v>280.81666666666666</v>
      </c>
      <c r="G209" s="231">
        <v>274.63333333333333</v>
      </c>
      <c r="H209" s="231">
        <v>294.63333333333333</v>
      </c>
      <c r="I209" s="231">
        <v>300.81666666666661</v>
      </c>
      <c r="J209" s="231">
        <v>304.63333333333333</v>
      </c>
      <c r="K209" s="230">
        <v>297</v>
      </c>
      <c r="L209" s="230">
        <v>287</v>
      </c>
      <c r="M209" s="230">
        <v>2.4041999999999999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406.9</v>
      </c>
      <c r="D210" s="231">
        <v>407</v>
      </c>
      <c r="E210" s="231">
        <v>403.5</v>
      </c>
      <c r="F210" s="231">
        <v>400.1</v>
      </c>
      <c r="G210" s="231">
        <v>396.6</v>
      </c>
      <c r="H210" s="231">
        <v>410.4</v>
      </c>
      <c r="I210" s="231">
        <v>413.9</v>
      </c>
      <c r="J210" s="231">
        <v>417.29999999999995</v>
      </c>
      <c r="K210" s="230">
        <v>410.5</v>
      </c>
      <c r="L210" s="230">
        <v>403.6</v>
      </c>
      <c r="M210" s="230">
        <v>78.661050000000003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1159.6500000000001</v>
      </c>
      <c r="D211" s="231">
        <v>1158.7333333333333</v>
      </c>
      <c r="E211" s="231">
        <v>1152.5166666666667</v>
      </c>
      <c r="F211" s="231">
        <v>1145.3833333333332</v>
      </c>
      <c r="G211" s="231">
        <v>1139.1666666666665</v>
      </c>
      <c r="H211" s="231">
        <v>1165.8666666666668</v>
      </c>
      <c r="I211" s="231">
        <v>1172.0833333333335</v>
      </c>
      <c r="J211" s="231">
        <v>1179.2166666666669</v>
      </c>
      <c r="K211" s="230">
        <v>1164.95</v>
      </c>
      <c r="L211" s="230">
        <v>1151.5999999999999</v>
      </c>
      <c r="M211" s="230">
        <v>0.17485000000000001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3001.25</v>
      </c>
      <c r="D212" s="231">
        <v>3022.7166666666667</v>
      </c>
      <c r="E212" s="231">
        <v>2975.5333333333333</v>
      </c>
      <c r="F212" s="231">
        <v>2949.8166666666666</v>
      </c>
      <c r="G212" s="231">
        <v>2902.6333333333332</v>
      </c>
      <c r="H212" s="231">
        <v>3048.4333333333334</v>
      </c>
      <c r="I212" s="231">
        <v>3095.6166666666668</v>
      </c>
      <c r="J212" s="231">
        <v>3121.3333333333335</v>
      </c>
      <c r="K212" s="230">
        <v>3069.9</v>
      </c>
      <c r="L212" s="230">
        <v>2997</v>
      </c>
      <c r="M212" s="230">
        <v>10.40981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102.2</v>
      </c>
      <c r="D213" s="231">
        <v>102.23333333333335</v>
      </c>
      <c r="E213" s="231">
        <v>101.56666666666669</v>
      </c>
      <c r="F213" s="231">
        <v>100.93333333333334</v>
      </c>
      <c r="G213" s="231">
        <v>100.26666666666668</v>
      </c>
      <c r="H213" s="231">
        <v>102.8666666666667</v>
      </c>
      <c r="I213" s="231">
        <v>103.53333333333336</v>
      </c>
      <c r="J213" s="231">
        <v>104.16666666666671</v>
      </c>
      <c r="K213" s="230">
        <v>102.9</v>
      </c>
      <c r="L213" s="230">
        <v>101.6</v>
      </c>
      <c r="M213" s="230">
        <v>20.38851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258.2</v>
      </c>
      <c r="D214" s="231">
        <v>260.33333333333331</v>
      </c>
      <c r="E214" s="231">
        <v>255.76666666666665</v>
      </c>
      <c r="F214" s="231">
        <v>253.33333333333331</v>
      </c>
      <c r="G214" s="231">
        <v>248.76666666666665</v>
      </c>
      <c r="H214" s="231">
        <v>262.76666666666665</v>
      </c>
      <c r="I214" s="231">
        <v>267.33333333333337</v>
      </c>
      <c r="J214" s="231">
        <v>269.76666666666665</v>
      </c>
      <c r="K214" s="230">
        <v>264.89999999999998</v>
      </c>
      <c r="L214" s="230">
        <v>257.89999999999998</v>
      </c>
      <c r="M214" s="230">
        <v>14.667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2614.9499999999998</v>
      </c>
      <c r="D215" s="231">
        <v>2620.3166666666666</v>
      </c>
      <c r="E215" s="231">
        <v>2602.6333333333332</v>
      </c>
      <c r="F215" s="231">
        <v>2590.3166666666666</v>
      </c>
      <c r="G215" s="231">
        <v>2572.6333333333332</v>
      </c>
      <c r="H215" s="231">
        <v>2632.6333333333332</v>
      </c>
      <c r="I215" s="231">
        <v>2650.3166666666666</v>
      </c>
      <c r="J215" s="231">
        <v>2662.6333333333332</v>
      </c>
      <c r="K215" s="230">
        <v>2638</v>
      </c>
      <c r="L215" s="230">
        <v>2608</v>
      </c>
      <c r="M215" s="230">
        <v>6.2887199999999996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306.55</v>
      </c>
      <c r="D216" s="231">
        <v>307.45</v>
      </c>
      <c r="E216" s="231">
        <v>305.2</v>
      </c>
      <c r="F216" s="231">
        <v>303.85000000000002</v>
      </c>
      <c r="G216" s="231">
        <v>301.60000000000002</v>
      </c>
      <c r="H216" s="231">
        <v>308.79999999999995</v>
      </c>
      <c r="I216" s="231">
        <v>311.04999999999995</v>
      </c>
      <c r="J216" s="231">
        <v>312.39999999999992</v>
      </c>
      <c r="K216" s="230">
        <v>309.7</v>
      </c>
      <c r="L216" s="230">
        <v>306.10000000000002</v>
      </c>
      <c r="M216" s="230">
        <v>4.8051300000000001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3806.1</v>
      </c>
      <c r="D217" s="231">
        <v>3875.3666666666668</v>
      </c>
      <c r="E217" s="231">
        <v>3686.7333333333336</v>
      </c>
      <c r="F217" s="231">
        <v>3567.3666666666668</v>
      </c>
      <c r="G217" s="231">
        <v>3378.7333333333336</v>
      </c>
      <c r="H217" s="231">
        <v>3994.7333333333336</v>
      </c>
      <c r="I217" s="231">
        <v>4183.3666666666668</v>
      </c>
      <c r="J217" s="231">
        <v>4302.7333333333336</v>
      </c>
      <c r="K217" s="230">
        <v>4064</v>
      </c>
      <c r="L217" s="230">
        <v>3756</v>
      </c>
      <c r="M217" s="230">
        <v>0.92713999999999996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692.8</v>
      </c>
      <c r="D218" s="231">
        <v>694.23333333333323</v>
      </c>
      <c r="E218" s="231">
        <v>688.76666666666642</v>
      </c>
      <c r="F218" s="231">
        <v>684.73333333333323</v>
      </c>
      <c r="G218" s="231">
        <v>679.26666666666642</v>
      </c>
      <c r="H218" s="231">
        <v>698.26666666666642</v>
      </c>
      <c r="I218" s="231">
        <v>703.73333333333335</v>
      </c>
      <c r="J218" s="231">
        <v>707.76666666666642</v>
      </c>
      <c r="K218" s="230">
        <v>699.7</v>
      </c>
      <c r="L218" s="230">
        <v>690.2</v>
      </c>
      <c r="M218" s="230">
        <v>0.57618000000000003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39889.699999999997</v>
      </c>
      <c r="D219" s="231">
        <v>39972.133333333339</v>
      </c>
      <c r="E219" s="231">
        <v>39618.366666666676</v>
      </c>
      <c r="F219" s="231">
        <v>39347.03333333334</v>
      </c>
      <c r="G219" s="231">
        <v>38993.266666666677</v>
      </c>
      <c r="H219" s="231">
        <v>40243.466666666674</v>
      </c>
      <c r="I219" s="231">
        <v>40597.233333333337</v>
      </c>
      <c r="J219" s="231">
        <v>40868.566666666673</v>
      </c>
      <c r="K219" s="230">
        <v>40325.9</v>
      </c>
      <c r="L219" s="230">
        <v>39700.800000000003</v>
      </c>
      <c r="M219" s="230">
        <v>2.7300000000000001E-2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57.15</v>
      </c>
      <c r="D220" s="231">
        <v>56.866666666666674</v>
      </c>
      <c r="E220" s="231">
        <v>55.233333333333348</v>
      </c>
      <c r="F220" s="231">
        <v>53.316666666666677</v>
      </c>
      <c r="G220" s="231">
        <v>51.683333333333351</v>
      </c>
      <c r="H220" s="231">
        <v>58.783333333333346</v>
      </c>
      <c r="I220" s="231">
        <v>60.416666666666671</v>
      </c>
      <c r="J220" s="231">
        <v>62.333333333333343</v>
      </c>
      <c r="K220" s="230">
        <v>58.5</v>
      </c>
      <c r="L220" s="230">
        <v>54.95</v>
      </c>
      <c r="M220" s="230">
        <v>135.38310999999999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2671.75</v>
      </c>
      <c r="D221" s="231">
        <v>2680.4666666666667</v>
      </c>
      <c r="E221" s="231">
        <v>2656.2833333333333</v>
      </c>
      <c r="F221" s="231">
        <v>2640.8166666666666</v>
      </c>
      <c r="G221" s="231">
        <v>2616.6333333333332</v>
      </c>
      <c r="H221" s="231">
        <v>2695.9333333333334</v>
      </c>
      <c r="I221" s="231">
        <v>2720.1166666666668</v>
      </c>
      <c r="J221" s="231">
        <v>2735.5833333333335</v>
      </c>
      <c r="K221" s="230">
        <v>2704.65</v>
      </c>
      <c r="L221" s="230">
        <v>2665</v>
      </c>
      <c r="M221" s="230">
        <v>26.876100000000001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940.65</v>
      </c>
      <c r="D222" s="231">
        <v>944.33333333333337</v>
      </c>
      <c r="E222" s="231">
        <v>934.81666666666672</v>
      </c>
      <c r="F222" s="231">
        <v>928.98333333333335</v>
      </c>
      <c r="G222" s="231">
        <v>919.4666666666667</v>
      </c>
      <c r="H222" s="231">
        <v>950.16666666666674</v>
      </c>
      <c r="I222" s="231">
        <v>959.68333333333339</v>
      </c>
      <c r="J222" s="231">
        <v>965.51666666666677</v>
      </c>
      <c r="K222" s="230">
        <v>953.85</v>
      </c>
      <c r="L222" s="230">
        <v>938.5</v>
      </c>
      <c r="M222" s="230">
        <v>180.49619999999999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1074.6500000000001</v>
      </c>
      <c r="D223" s="231">
        <v>1074.6833333333334</v>
      </c>
      <c r="E223" s="231">
        <v>1066.2666666666669</v>
      </c>
      <c r="F223" s="231">
        <v>1057.8833333333334</v>
      </c>
      <c r="G223" s="231">
        <v>1049.4666666666669</v>
      </c>
      <c r="H223" s="231">
        <v>1083.0666666666668</v>
      </c>
      <c r="I223" s="231">
        <v>1091.4833333333333</v>
      </c>
      <c r="J223" s="231">
        <v>1099.8666666666668</v>
      </c>
      <c r="K223" s="230">
        <v>1083.0999999999999</v>
      </c>
      <c r="L223" s="230">
        <v>1066.3</v>
      </c>
      <c r="M223" s="230">
        <v>10.3256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440.3</v>
      </c>
      <c r="D224" s="231">
        <v>439.98333333333335</v>
      </c>
      <c r="E224" s="231">
        <v>435.31666666666672</v>
      </c>
      <c r="F224" s="231">
        <v>430.33333333333337</v>
      </c>
      <c r="G224" s="231">
        <v>425.66666666666674</v>
      </c>
      <c r="H224" s="231">
        <v>444.9666666666667</v>
      </c>
      <c r="I224" s="231">
        <v>449.63333333333333</v>
      </c>
      <c r="J224" s="231">
        <v>454.61666666666667</v>
      </c>
      <c r="K224" s="230">
        <v>444.65</v>
      </c>
      <c r="L224" s="230">
        <v>435</v>
      </c>
      <c r="M224" s="230">
        <v>5.2441599999999999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491.1</v>
      </c>
      <c r="D225" s="231">
        <v>492.48333333333335</v>
      </c>
      <c r="E225" s="231">
        <v>487.11666666666667</v>
      </c>
      <c r="F225" s="231">
        <v>483.13333333333333</v>
      </c>
      <c r="G225" s="231">
        <v>477.76666666666665</v>
      </c>
      <c r="H225" s="231">
        <v>496.4666666666667</v>
      </c>
      <c r="I225" s="231">
        <v>501.83333333333337</v>
      </c>
      <c r="J225" s="231">
        <v>505.81666666666672</v>
      </c>
      <c r="K225" s="230">
        <v>497.85</v>
      </c>
      <c r="L225" s="230">
        <v>488.5</v>
      </c>
      <c r="M225" s="230">
        <v>0.46333999999999997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54.7</v>
      </c>
      <c r="D226" s="231">
        <v>54.783333333333331</v>
      </c>
      <c r="E226" s="231">
        <v>54.166666666666664</v>
      </c>
      <c r="F226" s="231">
        <v>53.633333333333333</v>
      </c>
      <c r="G226" s="231">
        <v>53.016666666666666</v>
      </c>
      <c r="H226" s="231">
        <v>55.316666666666663</v>
      </c>
      <c r="I226" s="231">
        <v>55.933333333333337</v>
      </c>
      <c r="J226" s="231">
        <v>56.466666666666661</v>
      </c>
      <c r="K226" s="230">
        <v>55.4</v>
      </c>
      <c r="L226" s="230">
        <v>54.25</v>
      </c>
      <c r="M226" s="230">
        <v>46.052799999999998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66</v>
      </c>
      <c r="D227" s="231">
        <v>65.933333333333323</v>
      </c>
      <c r="E227" s="231">
        <v>65.666666666666643</v>
      </c>
      <c r="F227" s="231">
        <v>65.333333333333314</v>
      </c>
      <c r="G227" s="231">
        <v>65.066666666666634</v>
      </c>
      <c r="H227" s="231">
        <v>66.266666666666652</v>
      </c>
      <c r="I227" s="231">
        <v>66.533333333333331</v>
      </c>
      <c r="J227" s="231">
        <v>66.86666666666666</v>
      </c>
      <c r="K227" s="230">
        <v>66.2</v>
      </c>
      <c r="L227" s="230">
        <v>65.599999999999994</v>
      </c>
      <c r="M227" s="230">
        <v>132.33287000000001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91.45</v>
      </c>
      <c r="D228" s="231">
        <v>91.600000000000009</v>
      </c>
      <c r="E228" s="231">
        <v>90.800000000000011</v>
      </c>
      <c r="F228" s="231">
        <v>90.15</v>
      </c>
      <c r="G228" s="231">
        <v>89.350000000000009</v>
      </c>
      <c r="H228" s="231">
        <v>92.250000000000014</v>
      </c>
      <c r="I228" s="231">
        <v>93.05</v>
      </c>
      <c r="J228" s="231">
        <v>93.700000000000017</v>
      </c>
      <c r="K228" s="230">
        <v>92.4</v>
      </c>
      <c r="L228" s="230">
        <v>90.95</v>
      </c>
      <c r="M228" s="230">
        <v>45.376139999999999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819.3</v>
      </c>
      <c r="D229" s="231">
        <v>820.83333333333337</v>
      </c>
      <c r="E229" s="231">
        <v>815.01666666666677</v>
      </c>
      <c r="F229" s="231">
        <v>810.73333333333335</v>
      </c>
      <c r="G229" s="231">
        <v>804.91666666666674</v>
      </c>
      <c r="H229" s="231">
        <v>825.11666666666679</v>
      </c>
      <c r="I229" s="231">
        <v>830.93333333333339</v>
      </c>
      <c r="J229" s="231">
        <v>835.21666666666681</v>
      </c>
      <c r="K229" s="230">
        <v>826.65</v>
      </c>
      <c r="L229" s="230">
        <v>816.55</v>
      </c>
      <c r="M229" s="230">
        <v>0.10334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443.9</v>
      </c>
      <c r="D230" s="231">
        <v>448.43333333333334</v>
      </c>
      <c r="E230" s="231">
        <v>437.01666666666665</v>
      </c>
      <c r="F230" s="231">
        <v>430.13333333333333</v>
      </c>
      <c r="G230" s="231">
        <v>418.71666666666664</v>
      </c>
      <c r="H230" s="231">
        <v>455.31666666666666</v>
      </c>
      <c r="I230" s="231">
        <v>466.73333333333329</v>
      </c>
      <c r="J230" s="231">
        <v>473.61666666666667</v>
      </c>
      <c r="K230" s="230">
        <v>459.85</v>
      </c>
      <c r="L230" s="230">
        <v>441.55</v>
      </c>
      <c r="M230" s="230">
        <v>9.9887200000000007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26.8</v>
      </c>
      <c r="D231" s="231">
        <v>27.150000000000002</v>
      </c>
      <c r="E231" s="231">
        <v>26.350000000000005</v>
      </c>
      <c r="F231" s="231">
        <v>25.900000000000002</v>
      </c>
      <c r="G231" s="231">
        <v>25.100000000000005</v>
      </c>
      <c r="H231" s="231">
        <v>27.600000000000005</v>
      </c>
      <c r="I231" s="231">
        <v>28.400000000000002</v>
      </c>
      <c r="J231" s="231">
        <v>28.850000000000005</v>
      </c>
      <c r="K231" s="230">
        <v>27.95</v>
      </c>
      <c r="L231" s="230">
        <v>26.7</v>
      </c>
      <c r="M231" s="230">
        <v>92.988010000000003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433.5</v>
      </c>
      <c r="D232" s="231">
        <v>431.75</v>
      </c>
      <c r="E232" s="231">
        <v>428.75</v>
      </c>
      <c r="F232" s="231">
        <v>424</v>
      </c>
      <c r="G232" s="231">
        <v>421</v>
      </c>
      <c r="H232" s="231">
        <v>436.5</v>
      </c>
      <c r="I232" s="231">
        <v>439.5</v>
      </c>
      <c r="J232" s="231">
        <v>444.25</v>
      </c>
      <c r="K232" s="230">
        <v>434.75</v>
      </c>
      <c r="L232" s="230">
        <v>427</v>
      </c>
      <c r="M232" s="230">
        <v>114.79706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107.9</v>
      </c>
      <c r="D233" s="231">
        <v>108.46666666666665</v>
      </c>
      <c r="E233" s="231">
        <v>106.93333333333331</v>
      </c>
      <c r="F233" s="231">
        <v>105.96666666666665</v>
      </c>
      <c r="G233" s="231">
        <v>104.43333333333331</v>
      </c>
      <c r="H233" s="231">
        <v>109.43333333333331</v>
      </c>
      <c r="I233" s="231">
        <v>110.96666666666664</v>
      </c>
      <c r="J233" s="231">
        <v>111.93333333333331</v>
      </c>
      <c r="K233" s="230">
        <v>110</v>
      </c>
      <c r="L233" s="230">
        <v>107.5</v>
      </c>
      <c r="M233" s="230">
        <v>5.9894999999999996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190.2</v>
      </c>
      <c r="D234" s="231">
        <v>191.6</v>
      </c>
      <c r="E234" s="231">
        <v>187.25</v>
      </c>
      <c r="F234" s="231">
        <v>184.3</v>
      </c>
      <c r="G234" s="231">
        <v>179.95000000000002</v>
      </c>
      <c r="H234" s="231">
        <v>194.54999999999998</v>
      </c>
      <c r="I234" s="231">
        <v>198.89999999999995</v>
      </c>
      <c r="J234" s="231">
        <v>201.84999999999997</v>
      </c>
      <c r="K234" s="230">
        <v>195.95</v>
      </c>
      <c r="L234" s="230">
        <v>188.65</v>
      </c>
      <c r="M234" s="230">
        <v>50.917259999999999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112</v>
      </c>
      <c r="D235" s="231">
        <v>112.01666666666667</v>
      </c>
      <c r="E235" s="231">
        <v>110.53333333333333</v>
      </c>
      <c r="F235" s="231">
        <v>109.06666666666666</v>
      </c>
      <c r="G235" s="231">
        <v>107.58333333333333</v>
      </c>
      <c r="H235" s="231">
        <v>113.48333333333333</v>
      </c>
      <c r="I235" s="231">
        <v>114.96666666666665</v>
      </c>
      <c r="J235" s="231">
        <v>116.43333333333334</v>
      </c>
      <c r="K235" s="230">
        <v>113.5</v>
      </c>
      <c r="L235" s="230">
        <v>110.55</v>
      </c>
      <c r="M235" s="230">
        <v>76.567920000000001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62.85</v>
      </c>
      <c r="D236" s="231">
        <v>61.85</v>
      </c>
      <c r="E236" s="231">
        <v>58.3</v>
      </c>
      <c r="F236" s="231">
        <v>53.749999999999993</v>
      </c>
      <c r="G236" s="231">
        <v>50.199999999999989</v>
      </c>
      <c r="H236" s="231">
        <v>66.400000000000006</v>
      </c>
      <c r="I236" s="231">
        <v>69.95</v>
      </c>
      <c r="J236" s="231">
        <v>74.500000000000014</v>
      </c>
      <c r="K236" s="230">
        <v>65.400000000000006</v>
      </c>
      <c r="L236" s="230">
        <v>57.3</v>
      </c>
      <c r="M236" s="230">
        <v>272.22976999999997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5542.6</v>
      </c>
      <c r="D237" s="231">
        <v>5527.416666666667</v>
      </c>
      <c r="E237" s="231">
        <v>5495.3333333333339</v>
      </c>
      <c r="F237" s="231">
        <v>5448.0666666666666</v>
      </c>
      <c r="G237" s="231">
        <v>5415.9833333333336</v>
      </c>
      <c r="H237" s="231">
        <v>5574.6833333333343</v>
      </c>
      <c r="I237" s="231">
        <v>5606.7666666666682</v>
      </c>
      <c r="J237" s="231">
        <v>5654.0333333333347</v>
      </c>
      <c r="K237" s="230">
        <v>5559.5</v>
      </c>
      <c r="L237" s="230">
        <v>5480.15</v>
      </c>
      <c r="M237" s="230">
        <v>0.84907999999999995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285.7</v>
      </c>
      <c r="D238" s="231">
        <v>285.2833333333333</v>
      </c>
      <c r="E238" s="231">
        <v>283.61666666666662</v>
      </c>
      <c r="F238" s="231">
        <v>281.5333333333333</v>
      </c>
      <c r="G238" s="231">
        <v>279.86666666666662</v>
      </c>
      <c r="H238" s="231">
        <v>287.36666666666662</v>
      </c>
      <c r="I238" s="231">
        <v>289.03333333333336</v>
      </c>
      <c r="J238" s="231">
        <v>291.11666666666662</v>
      </c>
      <c r="K238" s="230">
        <v>286.95</v>
      </c>
      <c r="L238" s="230">
        <v>283.2</v>
      </c>
      <c r="M238" s="230">
        <v>11.003690000000001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155.75</v>
      </c>
      <c r="D239" s="231">
        <v>156.1</v>
      </c>
      <c r="E239" s="231">
        <v>154.75</v>
      </c>
      <c r="F239" s="231">
        <v>153.75</v>
      </c>
      <c r="G239" s="231">
        <v>152.4</v>
      </c>
      <c r="H239" s="231">
        <v>157.1</v>
      </c>
      <c r="I239" s="231">
        <v>158.44999999999996</v>
      </c>
      <c r="J239" s="231">
        <v>159.44999999999999</v>
      </c>
      <c r="K239" s="230">
        <v>157.44999999999999</v>
      </c>
      <c r="L239" s="230">
        <v>155.1</v>
      </c>
      <c r="M239" s="230">
        <v>28.695119999999999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375.25</v>
      </c>
      <c r="D240" s="231">
        <v>373.9666666666667</v>
      </c>
      <c r="E240" s="231">
        <v>370.48333333333341</v>
      </c>
      <c r="F240" s="231">
        <v>365.7166666666667</v>
      </c>
      <c r="G240" s="231">
        <v>362.23333333333341</v>
      </c>
      <c r="H240" s="231">
        <v>378.73333333333341</v>
      </c>
      <c r="I240" s="231">
        <v>382.21666666666675</v>
      </c>
      <c r="J240" s="231">
        <v>386.98333333333341</v>
      </c>
      <c r="K240" s="230">
        <v>377.45</v>
      </c>
      <c r="L240" s="230">
        <v>369.2</v>
      </c>
      <c r="M240" s="230">
        <v>46.925220000000003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89.65</v>
      </c>
      <c r="D241" s="231">
        <v>89.433333333333337</v>
      </c>
      <c r="E241" s="231">
        <v>88.966666666666669</v>
      </c>
      <c r="F241" s="231">
        <v>88.283333333333331</v>
      </c>
      <c r="G241" s="231">
        <v>87.816666666666663</v>
      </c>
      <c r="H241" s="231">
        <v>90.116666666666674</v>
      </c>
      <c r="I241" s="231">
        <v>90.583333333333343</v>
      </c>
      <c r="J241" s="231">
        <v>91.26666666666668</v>
      </c>
      <c r="K241" s="230">
        <v>89.9</v>
      </c>
      <c r="L241" s="230">
        <v>88.75</v>
      </c>
      <c r="M241" s="230">
        <v>198.6644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23.9</v>
      </c>
      <c r="D242" s="231">
        <v>23.900000000000002</v>
      </c>
      <c r="E242" s="231">
        <v>23.700000000000003</v>
      </c>
      <c r="F242" s="231">
        <v>23.5</v>
      </c>
      <c r="G242" s="231">
        <v>23.3</v>
      </c>
      <c r="H242" s="231">
        <v>24.100000000000005</v>
      </c>
      <c r="I242" s="231">
        <v>24.3</v>
      </c>
      <c r="J242" s="231">
        <v>24.500000000000007</v>
      </c>
      <c r="K242" s="230">
        <v>24.1</v>
      </c>
      <c r="L242" s="230">
        <v>23.7</v>
      </c>
      <c r="M242" s="230">
        <v>53.91104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618.9</v>
      </c>
      <c r="D243" s="231">
        <v>621.25</v>
      </c>
      <c r="E243" s="231">
        <v>615.65</v>
      </c>
      <c r="F243" s="231">
        <v>612.4</v>
      </c>
      <c r="G243" s="231">
        <v>606.79999999999995</v>
      </c>
      <c r="H243" s="231">
        <v>624.5</v>
      </c>
      <c r="I243" s="231">
        <v>630.09999999999991</v>
      </c>
      <c r="J243" s="231">
        <v>633.35</v>
      </c>
      <c r="K243" s="230">
        <v>626.85</v>
      </c>
      <c r="L243" s="230">
        <v>618</v>
      </c>
      <c r="M243" s="230">
        <v>6.59056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33.85</v>
      </c>
      <c r="D244" s="231">
        <v>33.766666666666673</v>
      </c>
      <c r="E244" s="231">
        <v>33.233333333333348</v>
      </c>
      <c r="F244" s="231">
        <v>32.616666666666674</v>
      </c>
      <c r="G244" s="231">
        <v>32.08333333333335</v>
      </c>
      <c r="H244" s="231">
        <v>34.383333333333347</v>
      </c>
      <c r="I244" s="231">
        <v>34.916666666666664</v>
      </c>
      <c r="J244" s="231">
        <v>35.533333333333346</v>
      </c>
      <c r="K244" s="230">
        <v>34.299999999999997</v>
      </c>
      <c r="L244" s="230">
        <v>33.15</v>
      </c>
      <c r="M244" s="230">
        <v>494.17869000000002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1429.05</v>
      </c>
      <c r="D245" s="231">
        <v>1427.55</v>
      </c>
      <c r="E245" s="231">
        <v>1407.1499999999999</v>
      </c>
      <c r="F245" s="231">
        <v>1385.25</v>
      </c>
      <c r="G245" s="231">
        <v>1364.85</v>
      </c>
      <c r="H245" s="231">
        <v>1449.4499999999998</v>
      </c>
      <c r="I245" s="231">
        <v>1469.85</v>
      </c>
      <c r="J245" s="231">
        <v>1491.7499999999998</v>
      </c>
      <c r="K245" s="230">
        <v>1447.95</v>
      </c>
      <c r="L245" s="230">
        <v>1405.65</v>
      </c>
      <c r="M245" s="230">
        <v>1.10938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339.75</v>
      </c>
      <c r="D246" s="231">
        <v>337.68333333333334</v>
      </c>
      <c r="E246" s="231">
        <v>330.36666666666667</v>
      </c>
      <c r="F246" s="231">
        <v>320.98333333333335</v>
      </c>
      <c r="G246" s="231">
        <v>313.66666666666669</v>
      </c>
      <c r="H246" s="231">
        <v>347.06666666666666</v>
      </c>
      <c r="I246" s="231">
        <v>354.38333333333338</v>
      </c>
      <c r="J246" s="231">
        <v>363.76666666666665</v>
      </c>
      <c r="K246" s="230">
        <v>345</v>
      </c>
      <c r="L246" s="230">
        <v>328.3</v>
      </c>
      <c r="M246" s="230">
        <v>1.2809699999999999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479.45</v>
      </c>
      <c r="D247" s="231">
        <v>481.0333333333333</v>
      </c>
      <c r="E247" s="231">
        <v>474.71666666666658</v>
      </c>
      <c r="F247" s="231">
        <v>469.98333333333329</v>
      </c>
      <c r="G247" s="231">
        <v>463.66666666666657</v>
      </c>
      <c r="H247" s="231">
        <v>485.76666666666659</v>
      </c>
      <c r="I247" s="231">
        <v>492.08333333333331</v>
      </c>
      <c r="J247" s="231">
        <v>496.81666666666661</v>
      </c>
      <c r="K247" s="230">
        <v>487.35</v>
      </c>
      <c r="L247" s="230">
        <v>476.3</v>
      </c>
      <c r="M247" s="230">
        <v>11.459720000000001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142.75</v>
      </c>
      <c r="D248" s="231">
        <v>143.45000000000002</v>
      </c>
      <c r="E248" s="231">
        <v>141.45000000000005</v>
      </c>
      <c r="F248" s="231">
        <v>140.15000000000003</v>
      </c>
      <c r="G248" s="231">
        <v>138.15000000000006</v>
      </c>
      <c r="H248" s="231">
        <v>144.75000000000003</v>
      </c>
      <c r="I248" s="231">
        <v>146.74999999999997</v>
      </c>
      <c r="J248" s="231">
        <v>148.05000000000001</v>
      </c>
      <c r="K248" s="230">
        <v>145.44999999999999</v>
      </c>
      <c r="L248" s="230">
        <v>142.15</v>
      </c>
      <c r="M248" s="230">
        <v>62.289200000000001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1271.75</v>
      </c>
      <c r="D249" s="231">
        <v>1265.1000000000001</v>
      </c>
      <c r="E249" s="231">
        <v>1254.3000000000002</v>
      </c>
      <c r="F249" s="231">
        <v>1236.8500000000001</v>
      </c>
      <c r="G249" s="231">
        <v>1226.0500000000002</v>
      </c>
      <c r="H249" s="231">
        <v>1282.5500000000002</v>
      </c>
      <c r="I249" s="231">
        <v>1293.3499999999999</v>
      </c>
      <c r="J249" s="231">
        <v>1310.8000000000002</v>
      </c>
      <c r="K249" s="230">
        <v>1275.9000000000001</v>
      </c>
      <c r="L249" s="230">
        <v>1247.6500000000001</v>
      </c>
      <c r="M249" s="230">
        <v>27.823789999999999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14.4</v>
      </c>
      <c r="D250" s="231">
        <v>14.416666666666666</v>
      </c>
      <c r="E250" s="231">
        <v>14.233333333333333</v>
      </c>
      <c r="F250" s="231">
        <v>14.066666666666666</v>
      </c>
      <c r="G250" s="231">
        <v>13.883333333333333</v>
      </c>
      <c r="H250" s="231">
        <v>14.583333333333332</v>
      </c>
      <c r="I250" s="231">
        <v>14.766666666666666</v>
      </c>
      <c r="J250" s="231">
        <v>14.933333333333332</v>
      </c>
      <c r="K250" s="230">
        <v>14.6</v>
      </c>
      <c r="L250" s="230">
        <v>14.25</v>
      </c>
      <c r="M250" s="230">
        <v>33.620359999999998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3878.1</v>
      </c>
      <c r="D251" s="231">
        <v>3890.4499999999994</v>
      </c>
      <c r="E251" s="231">
        <v>3838.1999999999989</v>
      </c>
      <c r="F251" s="231">
        <v>3798.2999999999997</v>
      </c>
      <c r="G251" s="231">
        <v>3746.0499999999993</v>
      </c>
      <c r="H251" s="231">
        <v>3930.3499999999985</v>
      </c>
      <c r="I251" s="231">
        <v>3982.5999999999995</v>
      </c>
      <c r="J251" s="231">
        <v>4022.4999999999982</v>
      </c>
      <c r="K251" s="230">
        <v>3942.7</v>
      </c>
      <c r="L251" s="230">
        <v>3850.55</v>
      </c>
      <c r="M251" s="230">
        <v>1.54817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1298.6500000000001</v>
      </c>
      <c r="D252" s="231">
        <v>1298.3166666666666</v>
      </c>
      <c r="E252" s="231">
        <v>1291.6333333333332</v>
      </c>
      <c r="F252" s="231">
        <v>1284.6166666666666</v>
      </c>
      <c r="G252" s="231">
        <v>1277.9333333333332</v>
      </c>
      <c r="H252" s="231">
        <v>1305.3333333333333</v>
      </c>
      <c r="I252" s="231">
        <v>1312.0166666666667</v>
      </c>
      <c r="J252" s="231">
        <v>1319.0333333333333</v>
      </c>
      <c r="K252" s="230">
        <v>1305</v>
      </c>
      <c r="L252" s="230">
        <v>1291.3</v>
      </c>
      <c r="M252" s="230">
        <v>48.240769999999998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564.65</v>
      </c>
      <c r="D253" s="231">
        <v>561.61666666666667</v>
      </c>
      <c r="E253" s="231">
        <v>554.43333333333339</v>
      </c>
      <c r="F253" s="231">
        <v>544.2166666666667</v>
      </c>
      <c r="G253" s="231">
        <v>537.03333333333342</v>
      </c>
      <c r="H253" s="231">
        <v>571.83333333333337</v>
      </c>
      <c r="I253" s="231">
        <v>579.01666666666654</v>
      </c>
      <c r="J253" s="231">
        <v>589.23333333333335</v>
      </c>
      <c r="K253" s="230">
        <v>568.79999999999995</v>
      </c>
      <c r="L253" s="230">
        <v>551.4</v>
      </c>
      <c r="M253" s="230">
        <v>7.8079400000000003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2269</v>
      </c>
      <c r="D254" s="231">
        <v>2277.6</v>
      </c>
      <c r="E254" s="231">
        <v>2251.4499999999998</v>
      </c>
      <c r="F254" s="231">
        <v>2233.9</v>
      </c>
      <c r="G254" s="231">
        <v>2207.75</v>
      </c>
      <c r="H254" s="231">
        <v>2295.1499999999996</v>
      </c>
      <c r="I254" s="231">
        <v>2321.3000000000002</v>
      </c>
      <c r="J254" s="231">
        <v>2338.8499999999995</v>
      </c>
      <c r="K254" s="230">
        <v>2303.75</v>
      </c>
      <c r="L254" s="230">
        <v>2260.0500000000002</v>
      </c>
      <c r="M254" s="230">
        <v>12.05803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684.9</v>
      </c>
      <c r="D255" s="231">
        <v>685.63333333333333</v>
      </c>
      <c r="E255" s="231">
        <v>681.26666666666665</v>
      </c>
      <c r="F255" s="231">
        <v>677.63333333333333</v>
      </c>
      <c r="G255" s="231">
        <v>673.26666666666665</v>
      </c>
      <c r="H255" s="231">
        <v>689.26666666666665</v>
      </c>
      <c r="I255" s="231">
        <v>693.63333333333321</v>
      </c>
      <c r="J255" s="231">
        <v>697.26666666666665</v>
      </c>
      <c r="K255" s="230">
        <v>690</v>
      </c>
      <c r="L255" s="230">
        <v>682</v>
      </c>
      <c r="M255" s="230">
        <v>2.6853099999999999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1920.05</v>
      </c>
      <c r="D256" s="231">
        <v>1922.3166666666666</v>
      </c>
      <c r="E256" s="231">
        <v>1883.7833333333333</v>
      </c>
      <c r="F256" s="231">
        <v>1847.5166666666667</v>
      </c>
      <c r="G256" s="231">
        <v>1808.9833333333333</v>
      </c>
      <c r="H256" s="231">
        <v>1958.5833333333333</v>
      </c>
      <c r="I256" s="231">
        <v>1997.1166666666666</v>
      </c>
      <c r="J256" s="231">
        <v>2033.3833333333332</v>
      </c>
      <c r="K256" s="230">
        <v>1960.85</v>
      </c>
      <c r="L256" s="230">
        <v>1886.05</v>
      </c>
      <c r="M256" s="230">
        <v>0.72460999999999998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2941.75</v>
      </c>
      <c r="D257" s="231">
        <v>2928.0833333333335</v>
      </c>
      <c r="E257" s="231">
        <v>2906.666666666667</v>
      </c>
      <c r="F257" s="231">
        <v>2871.5833333333335</v>
      </c>
      <c r="G257" s="231">
        <v>2850.166666666667</v>
      </c>
      <c r="H257" s="231">
        <v>2963.166666666667</v>
      </c>
      <c r="I257" s="231">
        <v>2984.5833333333339</v>
      </c>
      <c r="J257" s="231">
        <v>3019.666666666667</v>
      </c>
      <c r="K257" s="230">
        <v>2949.5</v>
      </c>
      <c r="L257" s="230">
        <v>2893</v>
      </c>
      <c r="M257" s="230">
        <v>0.85250000000000004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762.95</v>
      </c>
      <c r="D258" s="231">
        <v>767.41666666666663</v>
      </c>
      <c r="E258" s="231">
        <v>747.83333333333326</v>
      </c>
      <c r="F258" s="231">
        <v>732.71666666666658</v>
      </c>
      <c r="G258" s="231">
        <v>713.13333333333321</v>
      </c>
      <c r="H258" s="231">
        <v>782.5333333333333</v>
      </c>
      <c r="I258" s="231">
        <v>802.11666666666656</v>
      </c>
      <c r="J258" s="231">
        <v>817.23333333333335</v>
      </c>
      <c r="K258" s="230">
        <v>787</v>
      </c>
      <c r="L258" s="230">
        <v>752.3</v>
      </c>
      <c r="M258" s="230">
        <v>3.2578399999999998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698.5</v>
      </c>
      <c r="D259" s="231">
        <v>696.16666666666663</v>
      </c>
      <c r="E259" s="231">
        <v>687.33333333333326</v>
      </c>
      <c r="F259" s="231">
        <v>676.16666666666663</v>
      </c>
      <c r="G259" s="231">
        <v>667.33333333333326</v>
      </c>
      <c r="H259" s="231">
        <v>707.33333333333326</v>
      </c>
      <c r="I259" s="231">
        <v>716.16666666666652</v>
      </c>
      <c r="J259" s="231">
        <v>727.33333333333326</v>
      </c>
      <c r="K259" s="230">
        <v>705</v>
      </c>
      <c r="L259" s="230">
        <v>685</v>
      </c>
      <c r="M259" s="230">
        <v>4.3645100000000001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334.6</v>
      </c>
      <c r="D260" s="231">
        <v>337.2166666666667</v>
      </c>
      <c r="E260" s="231">
        <v>331.38333333333338</v>
      </c>
      <c r="F260" s="231">
        <v>328.16666666666669</v>
      </c>
      <c r="G260" s="231">
        <v>322.33333333333337</v>
      </c>
      <c r="H260" s="231">
        <v>340.43333333333339</v>
      </c>
      <c r="I260" s="231">
        <v>346.26666666666665</v>
      </c>
      <c r="J260" s="231">
        <v>349.48333333333341</v>
      </c>
      <c r="K260" s="230">
        <v>343.05</v>
      </c>
      <c r="L260" s="230">
        <v>334</v>
      </c>
      <c r="M260" s="230">
        <v>7.9894699999999998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66.849999999999994</v>
      </c>
      <c r="D261" s="231">
        <v>67.083333333333329</v>
      </c>
      <c r="E261" s="231">
        <v>65.566666666666663</v>
      </c>
      <c r="F261" s="231">
        <v>64.283333333333331</v>
      </c>
      <c r="G261" s="231">
        <v>62.766666666666666</v>
      </c>
      <c r="H261" s="231">
        <v>68.36666666666666</v>
      </c>
      <c r="I261" s="231">
        <v>69.88333333333334</v>
      </c>
      <c r="J261" s="231">
        <v>71.166666666666657</v>
      </c>
      <c r="K261" s="230">
        <v>68.599999999999994</v>
      </c>
      <c r="L261" s="230">
        <v>65.8</v>
      </c>
      <c r="M261" s="230">
        <v>23.688639999999999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249.7</v>
      </c>
      <c r="D262" s="231">
        <v>248.48333333333335</v>
      </c>
      <c r="E262" s="231">
        <v>241.2166666666667</v>
      </c>
      <c r="F262" s="231">
        <v>232.73333333333335</v>
      </c>
      <c r="G262" s="231">
        <v>225.4666666666667</v>
      </c>
      <c r="H262" s="231">
        <v>256.9666666666667</v>
      </c>
      <c r="I262" s="231">
        <v>264.23333333333335</v>
      </c>
      <c r="J262" s="231">
        <v>272.7166666666667</v>
      </c>
      <c r="K262" s="230">
        <v>255.75</v>
      </c>
      <c r="L262" s="230">
        <v>240</v>
      </c>
      <c r="M262" s="230">
        <v>24.213190000000001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696</v>
      </c>
      <c r="D263" s="231">
        <v>699.01666666666677</v>
      </c>
      <c r="E263" s="231">
        <v>691.48333333333358</v>
      </c>
      <c r="F263" s="231">
        <v>686.96666666666681</v>
      </c>
      <c r="G263" s="231">
        <v>679.43333333333362</v>
      </c>
      <c r="H263" s="231">
        <v>703.53333333333353</v>
      </c>
      <c r="I263" s="231">
        <v>711.06666666666661</v>
      </c>
      <c r="J263" s="231">
        <v>715.58333333333348</v>
      </c>
      <c r="K263" s="230">
        <v>706.55</v>
      </c>
      <c r="L263" s="230">
        <v>694.5</v>
      </c>
      <c r="M263" s="230">
        <v>11.85182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100.8</v>
      </c>
      <c r="D264" s="231">
        <v>100.93333333333334</v>
      </c>
      <c r="E264" s="231">
        <v>100.06666666666668</v>
      </c>
      <c r="F264" s="231">
        <v>99.333333333333343</v>
      </c>
      <c r="G264" s="231">
        <v>98.466666666666683</v>
      </c>
      <c r="H264" s="231">
        <v>101.66666666666667</v>
      </c>
      <c r="I264" s="231">
        <v>102.53333333333335</v>
      </c>
      <c r="J264" s="231">
        <v>103.26666666666667</v>
      </c>
      <c r="K264" s="230">
        <v>101.8</v>
      </c>
      <c r="L264" s="230">
        <v>100.2</v>
      </c>
      <c r="M264" s="230">
        <v>2.3062499999999999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291.89999999999998</v>
      </c>
      <c r="D265" s="231">
        <v>293.61666666666667</v>
      </c>
      <c r="E265" s="231">
        <v>288.88333333333333</v>
      </c>
      <c r="F265" s="231">
        <v>285.86666666666667</v>
      </c>
      <c r="G265" s="231">
        <v>281.13333333333333</v>
      </c>
      <c r="H265" s="231">
        <v>296.63333333333333</v>
      </c>
      <c r="I265" s="231">
        <v>301.36666666666667</v>
      </c>
      <c r="J265" s="231">
        <v>304.38333333333333</v>
      </c>
      <c r="K265" s="230">
        <v>298.35000000000002</v>
      </c>
      <c r="L265" s="230">
        <v>290.60000000000002</v>
      </c>
      <c r="M265" s="230">
        <v>8.7483900000000006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510.15</v>
      </c>
      <c r="D266" s="231">
        <v>513.13333333333333</v>
      </c>
      <c r="E266" s="231">
        <v>505.76666666666665</v>
      </c>
      <c r="F266" s="231">
        <v>501.38333333333333</v>
      </c>
      <c r="G266" s="231">
        <v>494.01666666666665</v>
      </c>
      <c r="H266" s="231">
        <v>517.51666666666665</v>
      </c>
      <c r="I266" s="231">
        <v>524.88333333333321</v>
      </c>
      <c r="J266" s="231">
        <v>529.26666666666665</v>
      </c>
      <c r="K266" s="230">
        <v>520.5</v>
      </c>
      <c r="L266" s="230">
        <v>508.75</v>
      </c>
      <c r="M266" s="230">
        <v>19.877569999999999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473.8</v>
      </c>
      <c r="D267" s="231">
        <v>473.45</v>
      </c>
      <c r="E267" s="231">
        <v>468.9</v>
      </c>
      <c r="F267" s="231">
        <v>464</v>
      </c>
      <c r="G267" s="231">
        <v>459.45</v>
      </c>
      <c r="H267" s="231">
        <v>478.34999999999997</v>
      </c>
      <c r="I267" s="231">
        <v>482.90000000000003</v>
      </c>
      <c r="J267" s="231">
        <v>487.79999999999995</v>
      </c>
      <c r="K267" s="230">
        <v>478</v>
      </c>
      <c r="L267" s="230">
        <v>468.55</v>
      </c>
      <c r="M267" s="230">
        <v>11.93674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386.75</v>
      </c>
      <c r="D268" s="231">
        <v>388.5</v>
      </c>
      <c r="E268" s="231">
        <v>383.2</v>
      </c>
      <c r="F268" s="231">
        <v>379.65</v>
      </c>
      <c r="G268" s="231">
        <v>374.34999999999997</v>
      </c>
      <c r="H268" s="231">
        <v>392.05</v>
      </c>
      <c r="I268" s="231">
        <v>397.34999999999997</v>
      </c>
      <c r="J268" s="231">
        <v>400.90000000000003</v>
      </c>
      <c r="K268" s="230">
        <v>393.8</v>
      </c>
      <c r="L268" s="230">
        <v>384.95</v>
      </c>
      <c r="M268" s="230">
        <v>2.5753200000000001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353.55</v>
      </c>
      <c r="D269" s="231">
        <v>353.8</v>
      </c>
      <c r="E269" s="231">
        <v>346.3</v>
      </c>
      <c r="F269" s="231">
        <v>339.05</v>
      </c>
      <c r="G269" s="231">
        <v>331.55</v>
      </c>
      <c r="H269" s="231">
        <v>361.05</v>
      </c>
      <c r="I269" s="231">
        <v>368.55</v>
      </c>
      <c r="J269" s="231">
        <v>375.8</v>
      </c>
      <c r="K269" s="230">
        <v>361.3</v>
      </c>
      <c r="L269" s="230">
        <v>346.55</v>
      </c>
      <c r="M269" s="230">
        <v>3.0149300000000001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690.65</v>
      </c>
      <c r="D270" s="231">
        <v>687.79999999999984</v>
      </c>
      <c r="E270" s="231">
        <v>681.79999999999973</v>
      </c>
      <c r="F270" s="231">
        <v>672.94999999999993</v>
      </c>
      <c r="G270" s="231">
        <v>666.94999999999982</v>
      </c>
      <c r="H270" s="231">
        <v>696.64999999999964</v>
      </c>
      <c r="I270" s="231">
        <v>702.64999999999986</v>
      </c>
      <c r="J270" s="231">
        <v>711.49999999999955</v>
      </c>
      <c r="K270" s="230">
        <v>693.8</v>
      </c>
      <c r="L270" s="230">
        <v>678.95</v>
      </c>
      <c r="M270" s="230">
        <v>0.85879000000000005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210</v>
      </c>
      <c r="D271" s="231">
        <v>209.43333333333331</v>
      </c>
      <c r="E271" s="231">
        <v>207.86666666666662</v>
      </c>
      <c r="F271" s="231">
        <v>205.73333333333332</v>
      </c>
      <c r="G271" s="231">
        <v>204.16666666666663</v>
      </c>
      <c r="H271" s="231">
        <v>211.56666666666661</v>
      </c>
      <c r="I271" s="231">
        <v>213.13333333333327</v>
      </c>
      <c r="J271" s="231">
        <v>215.26666666666659</v>
      </c>
      <c r="K271" s="230">
        <v>211</v>
      </c>
      <c r="L271" s="230">
        <v>207.3</v>
      </c>
      <c r="M271" s="230">
        <v>2.7237100000000001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567.5</v>
      </c>
      <c r="D272" s="231">
        <v>575.91666666666663</v>
      </c>
      <c r="E272" s="231">
        <v>555.13333333333321</v>
      </c>
      <c r="F272" s="231">
        <v>542.76666666666654</v>
      </c>
      <c r="G272" s="231">
        <v>521.98333333333312</v>
      </c>
      <c r="H272" s="231">
        <v>588.2833333333333</v>
      </c>
      <c r="I272" s="231">
        <v>609.06666666666683</v>
      </c>
      <c r="J272" s="231">
        <v>621.43333333333339</v>
      </c>
      <c r="K272" s="230">
        <v>596.70000000000005</v>
      </c>
      <c r="L272" s="230">
        <v>563.54999999999995</v>
      </c>
      <c r="M272" s="230">
        <v>4.4640199999999997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1959.95</v>
      </c>
      <c r="D273" s="231">
        <v>1978.6499999999999</v>
      </c>
      <c r="E273" s="231">
        <v>1931.2999999999997</v>
      </c>
      <c r="F273" s="231">
        <v>1902.6499999999999</v>
      </c>
      <c r="G273" s="231">
        <v>1855.2999999999997</v>
      </c>
      <c r="H273" s="231">
        <v>2007.2999999999997</v>
      </c>
      <c r="I273" s="231">
        <v>2054.6499999999996</v>
      </c>
      <c r="J273" s="231">
        <v>2083.2999999999997</v>
      </c>
      <c r="K273" s="230">
        <v>2026</v>
      </c>
      <c r="L273" s="230">
        <v>1950</v>
      </c>
      <c r="M273" s="230">
        <v>1.4676100000000001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238.35</v>
      </c>
      <c r="D274" s="231">
        <v>238.41666666666666</v>
      </c>
      <c r="E274" s="231">
        <v>235.5333333333333</v>
      </c>
      <c r="F274" s="231">
        <v>232.71666666666664</v>
      </c>
      <c r="G274" s="231">
        <v>229.83333333333329</v>
      </c>
      <c r="H274" s="231">
        <v>241.23333333333332</v>
      </c>
      <c r="I274" s="231">
        <v>244.1166666666667</v>
      </c>
      <c r="J274" s="231">
        <v>246.93333333333334</v>
      </c>
      <c r="K274" s="230">
        <v>241.3</v>
      </c>
      <c r="L274" s="230">
        <v>235.6</v>
      </c>
      <c r="M274" s="230">
        <v>1.19811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979.65</v>
      </c>
      <c r="D275" s="231">
        <v>959.71666666666658</v>
      </c>
      <c r="E275" s="231">
        <v>931.73333333333312</v>
      </c>
      <c r="F275" s="231">
        <v>883.81666666666649</v>
      </c>
      <c r="G275" s="231">
        <v>855.83333333333303</v>
      </c>
      <c r="H275" s="231">
        <v>1007.6333333333332</v>
      </c>
      <c r="I275" s="231">
        <v>1035.6166666666666</v>
      </c>
      <c r="J275" s="231">
        <v>1083.5333333333333</v>
      </c>
      <c r="K275" s="230">
        <v>987.7</v>
      </c>
      <c r="L275" s="230">
        <v>911.8</v>
      </c>
      <c r="M275" s="230">
        <v>23.76849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416.7</v>
      </c>
      <c r="D276" s="231">
        <v>414.40000000000003</v>
      </c>
      <c r="E276" s="231">
        <v>409.30000000000007</v>
      </c>
      <c r="F276" s="231">
        <v>401.90000000000003</v>
      </c>
      <c r="G276" s="231">
        <v>396.80000000000007</v>
      </c>
      <c r="H276" s="231">
        <v>421.80000000000007</v>
      </c>
      <c r="I276" s="231">
        <v>426.90000000000009</v>
      </c>
      <c r="J276" s="231">
        <v>434.30000000000007</v>
      </c>
      <c r="K276" s="230">
        <v>419.5</v>
      </c>
      <c r="L276" s="230">
        <v>407</v>
      </c>
      <c r="M276" s="230">
        <v>4.7167599999999998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1264.45</v>
      </c>
      <c r="D277" s="231">
        <v>1265.3833333333332</v>
      </c>
      <c r="E277" s="231">
        <v>1250.2666666666664</v>
      </c>
      <c r="F277" s="231">
        <v>1236.0833333333333</v>
      </c>
      <c r="G277" s="231">
        <v>1220.9666666666665</v>
      </c>
      <c r="H277" s="231">
        <v>1279.5666666666664</v>
      </c>
      <c r="I277" s="231">
        <v>1294.6833333333332</v>
      </c>
      <c r="J277" s="231">
        <v>1308.8666666666663</v>
      </c>
      <c r="K277" s="230">
        <v>1280.5</v>
      </c>
      <c r="L277" s="230">
        <v>1251.2</v>
      </c>
      <c r="M277" s="230">
        <v>2.0813700000000002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516.25</v>
      </c>
      <c r="D278" s="231">
        <v>518.65</v>
      </c>
      <c r="E278" s="231">
        <v>512.29999999999995</v>
      </c>
      <c r="F278" s="231">
        <v>508.35</v>
      </c>
      <c r="G278" s="231">
        <v>502</v>
      </c>
      <c r="H278" s="231">
        <v>522.59999999999991</v>
      </c>
      <c r="I278" s="231">
        <v>528.95000000000005</v>
      </c>
      <c r="J278" s="231">
        <v>532.89999999999986</v>
      </c>
      <c r="K278" s="230">
        <v>525</v>
      </c>
      <c r="L278" s="230">
        <v>514.70000000000005</v>
      </c>
      <c r="M278" s="230">
        <v>0.74587999999999999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106.1</v>
      </c>
      <c r="D279" s="231">
        <v>106.53333333333335</v>
      </c>
      <c r="E279" s="231">
        <v>105.36666666666669</v>
      </c>
      <c r="F279" s="231">
        <v>104.63333333333334</v>
      </c>
      <c r="G279" s="231">
        <v>103.46666666666668</v>
      </c>
      <c r="H279" s="231">
        <v>107.26666666666669</v>
      </c>
      <c r="I279" s="231">
        <v>108.43333333333335</v>
      </c>
      <c r="J279" s="231">
        <v>109.1666666666667</v>
      </c>
      <c r="K279" s="230">
        <v>107.7</v>
      </c>
      <c r="L279" s="230">
        <v>105.8</v>
      </c>
      <c r="M279" s="230">
        <v>15.34036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411.2</v>
      </c>
      <c r="D280" s="231">
        <v>411.15000000000003</v>
      </c>
      <c r="E280" s="231">
        <v>409.10000000000008</v>
      </c>
      <c r="F280" s="231">
        <v>407.00000000000006</v>
      </c>
      <c r="G280" s="231">
        <v>404.9500000000001</v>
      </c>
      <c r="H280" s="231">
        <v>413.25000000000006</v>
      </c>
      <c r="I280" s="231">
        <v>415.3</v>
      </c>
      <c r="J280" s="231">
        <v>417.40000000000003</v>
      </c>
      <c r="K280" s="230">
        <v>413.2</v>
      </c>
      <c r="L280" s="230">
        <v>409.05</v>
      </c>
      <c r="M280" s="230">
        <v>4.2558400000000001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106.05</v>
      </c>
      <c r="D281" s="231">
        <v>106.08333333333333</v>
      </c>
      <c r="E281" s="231">
        <v>104.91666666666666</v>
      </c>
      <c r="F281" s="231">
        <v>103.78333333333333</v>
      </c>
      <c r="G281" s="231">
        <v>102.61666666666666</v>
      </c>
      <c r="H281" s="231">
        <v>107.21666666666665</v>
      </c>
      <c r="I281" s="231">
        <v>108.38333333333331</v>
      </c>
      <c r="J281" s="231">
        <v>109.51666666666665</v>
      </c>
      <c r="K281" s="230">
        <v>107.25</v>
      </c>
      <c r="L281" s="230">
        <v>104.95</v>
      </c>
      <c r="M281" s="230">
        <v>21.486090000000001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515.85</v>
      </c>
      <c r="D282" s="231">
        <v>519.70000000000005</v>
      </c>
      <c r="E282" s="231">
        <v>507.20000000000005</v>
      </c>
      <c r="F282" s="231">
        <v>498.55</v>
      </c>
      <c r="G282" s="231">
        <v>486.05</v>
      </c>
      <c r="H282" s="231">
        <v>528.35000000000014</v>
      </c>
      <c r="I282" s="231">
        <v>540.85000000000014</v>
      </c>
      <c r="J282" s="231">
        <v>549.50000000000011</v>
      </c>
      <c r="K282" s="230">
        <v>532.20000000000005</v>
      </c>
      <c r="L282" s="230">
        <v>511.05</v>
      </c>
      <c r="M282" s="230">
        <v>6.4799499999999997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1910.35</v>
      </c>
      <c r="D283" s="231">
        <v>1915.9166666666667</v>
      </c>
      <c r="E283" s="231">
        <v>1891.8333333333335</v>
      </c>
      <c r="F283" s="231">
        <v>1873.3166666666668</v>
      </c>
      <c r="G283" s="231">
        <v>1849.2333333333336</v>
      </c>
      <c r="H283" s="231">
        <v>1934.4333333333334</v>
      </c>
      <c r="I283" s="231">
        <v>1958.5166666666669</v>
      </c>
      <c r="J283" s="231">
        <v>1977.0333333333333</v>
      </c>
      <c r="K283" s="230">
        <v>1940</v>
      </c>
      <c r="L283" s="230">
        <v>1897.4</v>
      </c>
      <c r="M283" s="230">
        <v>35.575369999999999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1608.85</v>
      </c>
      <c r="D284" s="231">
        <v>1620.1833333333334</v>
      </c>
      <c r="E284" s="231">
        <v>1590.3666666666668</v>
      </c>
      <c r="F284" s="231">
        <v>1571.8833333333334</v>
      </c>
      <c r="G284" s="231">
        <v>1542.0666666666668</v>
      </c>
      <c r="H284" s="231">
        <v>1638.6666666666667</v>
      </c>
      <c r="I284" s="231">
        <v>1668.4833333333333</v>
      </c>
      <c r="J284" s="231">
        <v>1686.9666666666667</v>
      </c>
      <c r="K284" s="230">
        <v>1650</v>
      </c>
      <c r="L284" s="230">
        <v>1601.7</v>
      </c>
      <c r="M284" s="230">
        <v>0.62368999999999997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101.05</v>
      </c>
      <c r="D285" s="231">
        <v>100.58333333333333</v>
      </c>
      <c r="E285" s="231">
        <v>98.266666666666652</v>
      </c>
      <c r="F285" s="231">
        <v>95.48333333333332</v>
      </c>
      <c r="G285" s="231">
        <v>93.166666666666643</v>
      </c>
      <c r="H285" s="231">
        <v>103.36666666666666</v>
      </c>
      <c r="I285" s="231">
        <v>105.68333333333335</v>
      </c>
      <c r="J285" s="231">
        <v>108.46666666666667</v>
      </c>
      <c r="K285" s="230">
        <v>102.9</v>
      </c>
      <c r="L285" s="230">
        <v>97.8</v>
      </c>
      <c r="M285" s="230">
        <v>164.72309999999999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3792.3</v>
      </c>
      <c r="D286" s="231">
        <v>3818.5666666666671</v>
      </c>
      <c r="E286" s="231">
        <v>3742.1333333333341</v>
      </c>
      <c r="F286" s="231">
        <v>3691.9666666666672</v>
      </c>
      <c r="G286" s="231">
        <v>3615.5333333333342</v>
      </c>
      <c r="H286" s="231">
        <v>3868.733333333334</v>
      </c>
      <c r="I286" s="231">
        <v>3945.1666666666674</v>
      </c>
      <c r="J286" s="231">
        <v>3995.3333333333339</v>
      </c>
      <c r="K286" s="230">
        <v>3895</v>
      </c>
      <c r="L286" s="230">
        <v>3768.4</v>
      </c>
      <c r="M286" s="230">
        <v>3.4895900000000002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376.2</v>
      </c>
      <c r="D287" s="231">
        <v>375</v>
      </c>
      <c r="E287" s="231">
        <v>371.6</v>
      </c>
      <c r="F287" s="231">
        <v>367</v>
      </c>
      <c r="G287" s="231">
        <v>363.6</v>
      </c>
      <c r="H287" s="231">
        <v>379.6</v>
      </c>
      <c r="I287" s="231">
        <v>383</v>
      </c>
      <c r="J287" s="231">
        <v>387.6</v>
      </c>
      <c r="K287" s="230">
        <v>378.4</v>
      </c>
      <c r="L287" s="230">
        <v>370.4</v>
      </c>
      <c r="M287" s="230">
        <v>15.24854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4826.3500000000004</v>
      </c>
      <c r="D288" s="231">
        <v>4828.9833333333336</v>
      </c>
      <c r="E288" s="231">
        <v>4779.166666666667</v>
      </c>
      <c r="F288" s="231">
        <v>4731.9833333333336</v>
      </c>
      <c r="G288" s="231">
        <v>4682.166666666667</v>
      </c>
      <c r="H288" s="231">
        <v>4876.166666666667</v>
      </c>
      <c r="I288" s="231">
        <v>4925.9833333333327</v>
      </c>
      <c r="J288" s="231">
        <v>4973.166666666667</v>
      </c>
      <c r="K288" s="230">
        <v>4878.8</v>
      </c>
      <c r="L288" s="230">
        <v>4781.8</v>
      </c>
      <c r="M288" s="230">
        <v>5.0167099999999998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11195.9</v>
      </c>
      <c r="D289" s="231">
        <v>11268.266666666668</v>
      </c>
      <c r="E289" s="231">
        <v>11077.583333333336</v>
      </c>
      <c r="F289" s="231">
        <v>10959.266666666668</v>
      </c>
      <c r="G289" s="231">
        <v>10768.583333333336</v>
      </c>
      <c r="H289" s="231">
        <v>11386.583333333336</v>
      </c>
      <c r="I289" s="231">
        <v>11577.266666666666</v>
      </c>
      <c r="J289" s="231">
        <v>11695.583333333336</v>
      </c>
      <c r="K289" s="230">
        <v>11458.95</v>
      </c>
      <c r="L289" s="230">
        <v>11149.95</v>
      </c>
      <c r="M289" s="230">
        <v>4.0390000000000002E-2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2185.15</v>
      </c>
      <c r="D290" s="231">
        <v>2189.8833333333332</v>
      </c>
      <c r="E290" s="231">
        <v>2171.2666666666664</v>
      </c>
      <c r="F290" s="231">
        <v>2157.3833333333332</v>
      </c>
      <c r="G290" s="231">
        <v>2138.7666666666664</v>
      </c>
      <c r="H290" s="231">
        <v>2203.7666666666664</v>
      </c>
      <c r="I290" s="231">
        <v>2222.3833333333332</v>
      </c>
      <c r="J290" s="231">
        <v>2236.2666666666664</v>
      </c>
      <c r="K290" s="230">
        <v>2208.5</v>
      </c>
      <c r="L290" s="230">
        <v>2176</v>
      </c>
      <c r="M290" s="230">
        <v>26.48479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324.45</v>
      </c>
      <c r="D291" s="231">
        <v>325.26666666666665</v>
      </c>
      <c r="E291" s="231">
        <v>323.13333333333333</v>
      </c>
      <c r="F291" s="231">
        <v>321.81666666666666</v>
      </c>
      <c r="G291" s="231">
        <v>319.68333333333334</v>
      </c>
      <c r="H291" s="231">
        <v>326.58333333333331</v>
      </c>
      <c r="I291" s="231">
        <v>328.71666666666664</v>
      </c>
      <c r="J291" s="231">
        <v>330.0333333333333</v>
      </c>
      <c r="K291" s="230">
        <v>327.39999999999998</v>
      </c>
      <c r="L291" s="230">
        <v>323.95</v>
      </c>
      <c r="M291" s="230">
        <v>1.7358199999999999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334.8</v>
      </c>
      <c r="D292" s="231">
        <v>329.98333333333335</v>
      </c>
      <c r="E292" s="231">
        <v>318.91666666666669</v>
      </c>
      <c r="F292" s="231">
        <v>303.03333333333336</v>
      </c>
      <c r="G292" s="231">
        <v>291.9666666666667</v>
      </c>
      <c r="H292" s="231">
        <v>345.86666666666667</v>
      </c>
      <c r="I292" s="231">
        <v>356.93333333333328</v>
      </c>
      <c r="J292" s="231">
        <v>372.81666666666666</v>
      </c>
      <c r="K292" s="230">
        <v>341.05</v>
      </c>
      <c r="L292" s="230">
        <v>314.10000000000002</v>
      </c>
      <c r="M292" s="230">
        <v>85.463040000000007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255.75</v>
      </c>
      <c r="D293" s="231">
        <v>256.86666666666667</v>
      </c>
      <c r="E293" s="231">
        <v>253.78333333333336</v>
      </c>
      <c r="F293" s="231">
        <v>251.81666666666669</v>
      </c>
      <c r="G293" s="231">
        <v>248.73333333333338</v>
      </c>
      <c r="H293" s="231">
        <v>258.83333333333337</v>
      </c>
      <c r="I293" s="231">
        <v>261.91666666666663</v>
      </c>
      <c r="J293" s="231">
        <v>263.88333333333333</v>
      </c>
      <c r="K293" s="230">
        <v>259.95</v>
      </c>
      <c r="L293" s="230">
        <v>254.9</v>
      </c>
      <c r="M293" s="230">
        <v>2.8648899999999999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94.05</v>
      </c>
      <c r="D294" s="231">
        <v>94.133333333333326</v>
      </c>
      <c r="E294" s="231">
        <v>93.266666666666652</v>
      </c>
      <c r="F294" s="231">
        <v>92.48333333333332</v>
      </c>
      <c r="G294" s="231">
        <v>91.616666666666646</v>
      </c>
      <c r="H294" s="231">
        <v>94.916666666666657</v>
      </c>
      <c r="I294" s="231">
        <v>95.783333333333331</v>
      </c>
      <c r="J294" s="231">
        <v>96.566666666666663</v>
      </c>
      <c r="K294" s="230">
        <v>95</v>
      </c>
      <c r="L294" s="230">
        <v>93.35</v>
      </c>
      <c r="M294" s="230">
        <v>30.706769999999999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593.9</v>
      </c>
      <c r="D295" s="231">
        <v>596.71666666666658</v>
      </c>
      <c r="E295" s="231">
        <v>589.23333333333312</v>
      </c>
      <c r="F295" s="231">
        <v>584.56666666666649</v>
      </c>
      <c r="G295" s="231">
        <v>577.08333333333303</v>
      </c>
      <c r="H295" s="231">
        <v>601.38333333333321</v>
      </c>
      <c r="I295" s="231">
        <v>608.86666666666656</v>
      </c>
      <c r="J295" s="231">
        <v>613.5333333333333</v>
      </c>
      <c r="K295" s="230">
        <v>604.20000000000005</v>
      </c>
      <c r="L295" s="230">
        <v>592.04999999999995</v>
      </c>
      <c r="M295" s="230">
        <v>24.888739999999999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3998.85</v>
      </c>
      <c r="D296" s="231">
        <v>4000.7666666666664</v>
      </c>
      <c r="E296" s="231">
        <v>3950.5333333333328</v>
      </c>
      <c r="F296" s="231">
        <v>3902.2166666666662</v>
      </c>
      <c r="G296" s="231">
        <v>3851.9833333333327</v>
      </c>
      <c r="H296" s="231">
        <v>4049.083333333333</v>
      </c>
      <c r="I296" s="231">
        <v>4099.3166666666666</v>
      </c>
      <c r="J296" s="231">
        <v>4147.6333333333332</v>
      </c>
      <c r="K296" s="230">
        <v>4051</v>
      </c>
      <c r="L296" s="230">
        <v>3952.45</v>
      </c>
      <c r="M296" s="230">
        <v>0.94603999999999999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777.95</v>
      </c>
      <c r="D297" s="231">
        <v>778.06666666666661</v>
      </c>
      <c r="E297" s="231">
        <v>773.23333333333323</v>
      </c>
      <c r="F297" s="231">
        <v>768.51666666666665</v>
      </c>
      <c r="G297" s="231">
        <v>763.68333333333328</v>
      </c>
      <c r="H297" s="231">
        <v>782.78333333333319</v>
      </c>
      <c r="I297" s="231">
        <v>787.61666666666667</v>
      </c>
      <c r="J297" s="231">
        <v>792.33333333333314</v>
      </c>
      <c r="K297" s="230">
        <v>782.9</v>
      </c>
      <c r="L297" s="230">
        <v>773.35</v>
      </c>
      <c r="M297" s="230">
        <v>6.1520099999999998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1484.65</v>
      </c>
      <c r="D298" s="231">
        <v>1482.2166666666665</v>
      </c>
      <c r="E298" s="231">
        <v>1466.4333333333329</v>
      </c>
      <c r="F298" s="231">
        <v>1448.2166666666665</v>
      </c>
      <c r="G298" s="231">
        <v>1432.4333333333329</v>
      </c>
      <c r="H298" s="231">
        <v>1500.4333333333329</v>
      </c>
      <c r="I298" s="231">
        <v>1516.2166666666662</v>
      </c>
      <c r="J298" s="231">
        <v>1534.4333333333329</v>
      </c>
      <c r="K298" s="230">
        <v>1498</v>
      </c>
      <c r="L298" s="230">
        <v>1464</v>
      </c>
      <c r="M298" s="230">
        <v>0.42101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29.7</v>
      </c>
      <c r="D299" s="231">
        <v>29.766666666666666</v>
      </c>
      <c r="E299" s="231">
        <v>29.43333333333333</v>
      </c>
      <c r="F299" s="231">
        <v>29.166666666666664</v>
      </c>
      <c r="G299" s="231">
        <v>28.833333333333329</v>
      </c>
      <c r="H299" s="231">
        <v>30.033333333333331</v>
      </c>
      <c r="I299" s="231">
        <v>30.366666666666667</v>
      </c>
      <c r="J299" s="231">
        <v>30.633333333333333</v>
      </c>
      <c r="K299" s="230">
        <v>30.1</v>
      </c>
      <c r="L299" s="230">
        <v>29.5</v>
      </c>
      <c r="M299" s="230">
        <v>5.9905099999999996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158.65</v>
      </c>
      <c r="D300" s="231">
        <v>159.03333333333333</v>
      </c>
      <c r="E300" s="231">
        <v>157.56666666666666</v>
      </c>
      <c r="F300" s="231">
        <v>156.48333333333332</v>
      </c>
      <c r="G300" s="231">
        <v>155.01666666666665</v>
      </c>
      <c r="H300" s="231">
        <v>160.11666666666667</v>
      </c>
      <c r="I300" s="231">
        <v>161.58333333333331</v>
      </c>
      <c r="J300" s="231">
        <v>162.66666666666669</v>
      </c>
      <c r="K300" s="230">
        <v>160.5</v>
      </c>
      <c r="L300" s="230">
        <v>157.94999999999999</v>
      </c>
      <c r="M300" s="230">
        <v>0.98807999999999996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95640.3</v>
      </c>
      <c r="D301" s="231">
        <v>96145.75</v>
      </c>
      <c r="E301" s="231">
        <v>94833.1</v>
      </c>
      <c r="F301" s="231">
        <v>94025.900000000009</v>
      </c>
      <c r="G301" s="231">
        <v>92713.250000000015</v>
      </c>
      <c r="H301" s="231">
        <v>96952.95</v>
      </c>
      <c r="I301" s="231">
        <v>98265.599999999991</v>
      </c>
      <c r="J301" s="231">
        <v>99072.799999999988</v>
      </c>
      <c r="K301" s="230">
        <v>97458.4</v>
      </c>
      <c r="L301" s="230">
        <v>95338.55</v>
      </c>
      <c r="M301" s="230">
        <v>0.13583000000000001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1882.85</v>
      </c>
      <c r="D302" s="231">
        <v>1889.8833333333332</v>
      </c>
      <c r="E302" s="231">
        <v>1869.0166666666664</v>
      </c>
      <c r="F302" s="231">
        <v>1855.1833333333332</v>
      </c>
      <c r="G302" s="231">
        <v>1834.3166666666664</v>
      </c>
      <c r="H302" s="231">
        <v>1903.7166666666665</v>
      </c>
      <c r="I302" s="231">
        <v>1924.5833333333333</v>
      </c>
      <c r="J302" s="231">
        <v>1938.4166666666665</v>
      </c>
      <c r="K302" s="230">
        <v>1910.75</v>
      </c>
      <c r="L302" s="230">
        <v>1876.05</v>
      </c>
      <c r="M302" s="230">
        <v>0.85421000000000002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980.25</v>
      </c>
      <c r="D303" s="231">
        <v>985.58333333333337</v>
      </c>
      <c r="E303" s="231">
        <v>970.16666666666674</v>
      </c>
      <c r="F303" s="231">
        <v>960.08333333333337</v>
      </c>
      <c r="G303" s="231">
        <v>944.66666666666674</v>
      </c>
      <c r="H303" s="231">
        <v>995.66666666666674</v>
      </c>
      <c r="I303" s="231">
        <v>1011.0833333333335</v>
      </c>
      <c r="J303" s="231">
        <v>1021.1666666666667</v>
      </c>
      <c r="K303" s="230">
        <v>1001</v>
      </c>
      <c r="L303" s="230">
        <v>975.5</v>
      </c>
      <c r="M303" s="230">
        <v>4.2546299999999997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1032.6500000000001</v>
      </c>
      <c r="D304" s="231">
        <v>1031.25</v>
      </c>
      <c r="E304" s="231">
        <v>1023</v>
      </c>
      <c r="F304" s="231">
        <v>1013.35</v>
      </c>
      <c r="G304" s="231">
        <v>1005.1</v>
      </c>
      <c r="H304" s="231">
        <v>1040.9000000000001</v>
      </c>
      <c r="I304" s="231">
        <v>1049.1500000000001</v>
      </c>
      <c r="J304" s="231">
        <v>1058.8</v>
      </c>
      <c r="K304" s="230">
        <v>1039.5</v>
      </c>
      <c r="L304" s="230">
        <v>1021.6</v>
      </c>
      <c r="M304" s="230">
        <v>2.2336900000000002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283.60000000000002</v>
      </c>
      <c r="D305" s="231">
        <v>284.81666666666666</v>
      </c>
      <c r="E305" s="231">
        <v>281.88333333333333</v>
      </c>
      <c r="F305" s="231">
        <v>280.16666666666669</v>
      </c>
      <c r="G305" s="231">
        <v>277.23333333333335</v>
      </c>
      <c r="H305" s="231">
        <v>286.5333333333333</v>
      </c>
      <c r="I305" s="231">
        <v>289.46666666666658</v>
      </c>
      <c r="J305" s="231">
        <v>291.18333333333328</v>
      </c>
      <c r="K305" s="230">
        <v>287.75</v>
      </c>
      <c r="L305" s="230">
        <v>283.10000000000002</v>
      </c>
      <c r="M305" s="230">
        <v>9.1435600000000008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1275.7</v>
      </c>
      <c r="D306" s="231">
        <v>1269.3999999999999</v>
      </c>
      <c r="E306" s="231">
        <v>1260.7999999999997</v>
      </c>
      <c r="F306" s="231">
        <v>1245.8999999999999</v>
      </c>
      <c r="G306" s="231">
        <v>1237.2999999999997</v>
      </c>
      <c r="H306" s="231">
        <v>1284.2999999999997</v>
      </c>
      <c r="I306" s="231">
        <v>1292.8999999999996</v>
      </c>
      <c r="J306" s="231">
        <v>1307.7999999999997</v>
      </c>
      <c r="K306" s="230">
        <v>1278</v>
      </c>
      <c r="L306" s="230">
        <v>1254.5</v>
      </c>
      <c r="M306" s="230">
        <v>13.692970000000001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474.3</v>
      </c>
      <c r="D307" s="231">
        <v>471.85000000000008</v>
      </c>
      <c r="E307" s="231">
        <v>450.05000000000018</v>
      </c>
      <c r="F307" s="231">
        <v>425.80000000000013</v>
      </c>
      <c r="G307" s="231">
        <v>404.00000000000023</v>
      </c>
      <c r="H307" s="231">
        <v>496.10000000000014</v>
      </c>
      <c r="I307" s="231">
        <v>517.9</v>
      </c>
      <c r="J307" s="231">
        <v>542.15000000000009</v>
      </c>
      <c r="K307" s="230">
        <v>493.65</v>
      </c>
      <c r="L307" s="230">
        <v>447.6</v>
      </c>
      <c r="M307" s="230">
        <v>200.73608999999999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288.75</v>
      </c>
      <c r="D308" s="231">
        <v>288.56666666666666</v>
      </c>
      <c r="E308" s="231">
        <v>286.98333333333335</v>
      </c>
      <c r="F308" s="231">
        <v>285.2166666666667</v>
      </c>
      <c r="G308" s="231">
        <v>283.63333333333338</v>
      </c>
      <c r="H308" s="231">
        <v>290.33333333333331</v>
      </c>
      <c r="I308" s="231">
        <v>291.91666666666669</v>
      </c>
      <c r="J308" s="231">
        <v>293.68333333333328</v>
      </c>
      <c r="K308" s="230">
        <v>290.14999999999998</v>
      </c>
      <c r="L308" s="230">
        <v>286.8</v>
      </c>
      <c r="M308" s="230">
        <v>0.68427000000000004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394.55</v>
      </c>
      <c r="D309" s="231">
        <v>394.88333333333338</v>
      </c>
      <c r="E309" s="231">
        <v>390.76666666666677</v>
      </c>
      <c r="F309" s="231">
        <v>386.98333333333341</v>
      </c>
      <c r="G309" s="231">
        <v>382.86666666666679</v>
      </c>
      <c r="H309" s="231">
        <v>398.66666666666674</v>
      </c>
      <c r="I309" s="231">
        <v>402.78333333333342</v>
      </c>
      <c r="J309" s="231">
        <v>406.56666666666672</v>
      </c>
      <c r="K309" s="230">
        <v>399</v>
      </c>
      <c r="L309" s="230">
        <v>391.1</v>
      </c>
      <c r="M309" s="230">
        <v>0.71802999999999995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362.6</v>
      </c>
      <c r="D310" s="231">
        <v>363.11666666666662</v>
      </c>
      <c r="E310" s="231">
        <v>359.98333333333323</v>
      </c>
      <c r="F310" s="231">
        <v>357.36666666666662</v>
      </c>
      <c r="G310" s="231">
        <v>354.23333333333323</v>
      </c>
      <c r="H310" s="231">
        <v>365.73333333333323</v>
      </c>
      <c r="I310" s="231">
        <v>368.86666666666656</v>
      </c>
      <c r="J310" s="231">
        <v>371.48333333333323</v>
      </c>
      <c r="K310" s="230">
        <v>366.25</v>
      </c>
      <c r="L310" s="230">
        <v>360.5</v>
      </c>
      <c r="M310" s="230">
        <v>0.56230999999999998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110.9</v>
      </c>
      <c r="D311" s="231">
        <v>111.55</v>
      </c>
      <c r="E311" s="231">
        <v>109.6</v>
      </c>
      <c r="F311" s="231">
        <v>108.3</v>
      </c>
      <c r="G311" s="231">
        <v>106.35</v>
      </c>
      <c r="H311" s="231">
        <v>112.85</v>
      </c>
      <c r="I311" s="231">
        <v>114.80000000000001</v>
      </c>
      <c r="J311" s="231">
        <v>116.1</v>
      </c>
      <c r="K311" s="230">
        <v>113.5</v>
      </c>
      <c r="L311" s="230">
        <v>110.25</v>
      </c>
      <c r="M311" s="230">
        <v>148.66184999999999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66.650000000000006</v>
      </c>
      <c r="D312" s="231">
        <v>66.150000000000006</v>
      </c>
      <c r="E312" s="231">
        <v>65.100000000000009</v>
      </c>
      <c r="F312" s="231">
        <v>63.55</v>
      </c>
      <c r="G312" s="231">
        <v>62.5</v>
      </c>
      <c r="H312" s="231">
        <v>67.700000000000017</v>
      </c>
      <c r="I312" s="231">
        <v>68.750000000000028</v>
      </c>
      <c r="J312" s="231">
        <v>70.300000000000026</v>
      </c>
      <c r="K312" s="230">
        <v>67.2</v>
      </c>
      <c r="L312" s="230">
        <v>64.599999999999994</v>
      </c>
      <c r="M312" s="230">
        <v>120.52816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530.9</v>
      </c>
      <c r="D313" s="231">
        <v>528.55000000000007</v>
      </c>
      <c r="E313" s="231">
        <v>524.35000000000014</v>
      </c>
      <c r="F313" s="231">
        <v>517.80000000000007</v>
      </c>
      <c r="G313" s="231">
        <v>513.60000000000014</v>
      </c>
      <c r="H313" s="231">
        <v>535.10000000000014</v>
      </c>
      <c r="I313" s="231">
        <v>539.30000000000018</v>
      </c>
      <c r="J313" s="231">
        <v>545.85000000000014</v>
      </c>
      <c r="K313" s="230">
        <v>532.75</v>
      </c>
      <c r="L313" s="230">
        <v>522</v>
      </c>
      <c r="M313" s="230">
        <v>10.628970000000001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9270.75</v>
      </c>
      <c r="D314" s="231">
        <v>9249.3166666666675</v>
      </c>
      <c r="E314" s="231">
        <v>9180.4333333333343</v>
      </c>
      <c r="F314" s="231">
        <v>9090.1166666666668</v>
      </c>
      <c r="G314" s="231">
        <v>9021.2333333333336</v>
      </c>
      <c r="H314" s="231">
        <v>9339.633333333335</v>
      </c>
      <c r="I314" s="231">
        <v>9408.5166666666701</v>
      </c>
      <c r="J314" s="231">
        <v>9498.8333333333358</v>
      </c>
      <c r="K314" s="230">
        <v>9318.2000000000007</v>
      </c>
      <c r="L314" s="230">
        <v>9159</v>
      </c>
      <c r="M314" s="230">
        <v>4.7036499999999997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1974.2</v>
      </c>
      <c r="D315" s="231">
        <v>1986.5666666666666</v>
      </c>
      <c r="E315" s="231">
        <v>1953.1333333333332</v>
      </c>
      <c r="F315" s="231">
        <v>1932.0666666666666</v>
      </c>
      <c r="G315" s="231">
        <v>1898.6333333333332</v>
      </c>
      <c r="H315" s="231">
        <v>2007.6333333333332</v>
      </c>
      <c r="I315" s="231">
        <v>2041.0666666666666</v>
      </c>
      <c r="J315" s="231">
        <v>2062.1333333333332</v>
      </c>
      <c r="K315" s="230">
        <v>2020</v>
      </c>
      <c r="L315" s="230">
        <v>1965.5</v>
      </c>
      <c r="M315" s="230">
        <v>1.3576299999999999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679.85</v>
      </c>
      <c r="D316" s="231">
        <v>680.66666666666663</v>
      </c>
      <c r="E316" s="231">
        <v>670.33333333333326</v>
      </c>
      <c r="F316" s="231">
        <v>660.81666666666661</v>
      </c>
      <c r="G316" s="231">
        <v>650.48333333333323</v>
      </c>
      <c r="H316" s="231">
        <v>690.18333333333328</v>
      </c>
      <c r="I316" s="231">
        <v>700.51666666666654</v>
      </c>
      <c r="J316" s="231">
        <v>710.0333333333333</v>
      </c>
      <c r="K316" s="230">
        <v>691</v>
      </c>
      <c r="L316" s="230">
        <v>671.15</v>
      </c>
      <c r="M316" s="230">
        <v>4.1356900000000003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557.75</v>
      </c>
      <c r="D317" s="231">
        <v>556.75</v>
      </c>
      <c r="E317" s="231">
        <v>551</v>
      </c>
      <c r="F317" s="231">
        <v>544.25</v>
      </c>
      <c r="G317" s="231">
        <v>538.5</v>
      </c>
      <c r="H317" s="231">
        <v>563.5</v>
      </c>
      <c r="I317" s="231">
        <v>569.25</v>
      </c>
      <c r="J317" s="231">
        <v>576</v>
      </c>
      <c r="K317" s="230">
        <v>562.5</v>
      </c>
      <c r="L317" s="230">
        <v>550</v>
      </c>
      <c r="M317" s="230">
        <v>130.88348999999999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757.5</v>
      </c>
      <c r="D318" s="231">
        <v>762.05000000000007</v>
      </c>
      <c r="E318" s="231">
        <v>749.40000000000009</v>
      </c>
      <c r="F318" s="231">
        <v>741.30000000000007</v>
      </c>
      <c r="G318" s="231">
        <v>728.65000000000009</v>
      </c>
      <c r="H318" s="231">
        <v>770.15000000000009</v>
      </c>
      <c r="I318" s="231">
        <v>782.8</v>
      </c>
      <c r="J318" s="231">
        <v>790.90000000000009</v>
      </c>
      <c r="K318" s="230">
        <v>774.7</v>
      </c>
      <c r="L318" s="230">
        <v>753.95</v>
      </c>
      <c r="M318" s="230">
        <v>6.7513800000000002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692.95</v>
      </c>
      <c r="D319" s="231">
        <v>688.4666666666667</v>
      </c>
      <c r="E319" s="231">
        <v>677.98333333333335</v>
      </c>
      <c r="F319" s="231">
        <v>663.01666666666665</v>
      </c>
      <c r="G319" s="231">
        <v>652.5333333333333</v>
      </c>
      <c r="H319" s="231">
        <v>703.43333333333339</v>
      </c>
      <c r="I319" s="231">
        <v>713.91666666666674</v>
      </c>
      <c r="J319" s="231">
        <v>728.88333333333344</v>
      </c>
      <c r="K319" s="230">
        <v>698.95</v>
      </c>
      <c r="L319" s="230">
        <v>673.5</v>
      </c>
      <c r="M319" s="230">
        <v>0.33678999999999998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929.6</v>
      </c>
      <c r="D320" s="231">
        <v>904.16666666666663</v>
      </c>
      <c r="E320" s="231">
        <v>853.43333333333328</v>
      </c>
      <c r="F320" s="231">
        <v>777.26666666666665</v>
      </c>
      <c r="G320" s="231">
        <v>726.5333333333333</v>
      </c>
      <c r="H320" s="231">
        <v>980.33333333333326</v>
      </c>
      <c r="I320" s="231">
        <v>1031.0666666666666</v>
      </c>
      <c r="J320" s="231">
        <v>1107.2333333333331</v>
      </c>
      <c r="K320" s="230">
        <v>954.9</v>
      </c>
      <c r="L320" s="230">
        <v>828</v>
      </c>
      <c r="M320" s="230">
        <v>13.98002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1261.3499999999999</v>
      </c>
      <c r="D321" s="231">
        <v>1259.1333333333332</v>
      </c>
      <c r="E321" s="231">
        <v>1248.2666666666664</v>
      </c>
      <c r="F321" s="231">
        <v>1235.1833333333332</v>
      </c>
      <c r="G321" s="231">
        <v>1224.3166666666664</v>
      </c>
      <c r="H321" s="231">
        <v>1272.2166666666665</v>
      </c>
      <c r="I321" s="231">
        <v>1283.0833333333333</v>
      </c>
      <c r="J321" s="231">
        <v>1296.1666666666665</v>
      </c>
      <c r="K321" s="230">
        <v>1270</v>
      </c>
      <c r="L321" s="230">
        <v>1246.05</v>
      </c>
      <c r="M321" s="230">
        <v>1.26274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55.5</v>
      </c>
      <c r="D322" s="231">
        <v>56.066666666666663</v>
      </c>
      <c r="E322" s="231">
        <v>54.833333333333329</v>
      </c>
      <c r="F322" s="231">
        <v>54.166666666666664</v>
      </c>
      <c r="G322" s="231">
        <v>52.93333333333333</v>
      </c>
      <c r="H322" s="231">
        <v>56.733333333333327</v>
      </c>
      <c r="I322" s="231">
        <v>57.966666666666661</v>
      </c>
      <c r="J322" s="231">
        <v>58.633333333333326</v>
      </c>
      <c r="K322" s="230">
        <v>57.3</v>
      </c>
      <c r="L322" s="230">
        <v>55.4</v>
      </c>
      <c r="M322" s="230">
        <v>52.384149999999998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636.70000000000005</v>
      </c>
      <c r="D323" s="231">
        <v>631.51666666666665</v>
      </c>
      <c r="E323" s="231">
        <v>620.98333333333335</v>
      </c>
      <c r="F323" s="231">
        <v>605.26666666666665</v>
      </c>
      <c r="G323" s="231">
        <v>594.73333333333335</v>
      </c>
      <c r="H323" s="231">
        <v>647.23333333333335</v>
      </c>
      <c r="I323" s="231">
        <v>657.76666666666665</v>
      </c>
      <c r="J323" s="231">
        <v>673.48333333333335</v>
      </c>
      <c r="K323" s="230">
        <v>642.04999999999995</v>
      </c>
      <c r="L323" s="230">
        <v>615.79999999999995</v>
      </c>
      <c r="M323" s="230">
        <v>0.71462999999999999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1947.8</v>
      </c>
      <c r="D324" s="231">
        <v>1937.9666666666665</v>
      </c>
      <c r="E324" s="231">
        <v>1921.083333333333</v>
      </c>
      <c r="F324" s="231">
        <v>1894.3666666666666</v>
      </c>
      <c r="G324" s="231">
        <v>1877.4833333333331</v>
      </c>
      <c r="H324" s="231">
        <v>1964.6833333333329</v>
      </c>
      <c r="I324" s="231">
        <v>1981.5666666666666</v>
      </c>
      <c r="J324" s="231">
        <v>2008.2833333333328</v>
      </c>
      <c r="K324" s="230">
        <v>1954.85</v>
      </c>
      <c r="L324" s="230">
        <v>1911.25</v>
      </c>
      <c r="M324" s="230">
        <v>3.1493799999999998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1355.2</v>
      </c>
      <c r="D325" s="231">
        <v>1366.25</v>
      </c>
      <c r="E325" s="231">
        <v>1339.55</v>
      </c>
      <c r="F325" s="231">
        <v>1323.8999999999999</v>
      </c>
      <c r="G325" s="231">
        <v>1297.1999999999998</v>
      </c>
      <c r="H325" s="231">
        <v>1381.9</v>
      </c>
      <c r="I325" s="231">
        <v>1408.6</v>
      </c>
      <c r="J325" s="231">
        <v>1424.2500000000002</v>
      </c>
      <c r="K325" s="230">
        <v>1392.95</v>
      </c>
      <c r="L325" s="230">
        <v>1350.6</v>
      </c>
      <c r="M325" s="230">
        <v>3.8985300000000001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1103.6500000000001</v>
      </c>
      <c r="D326" s="231">
        <v>1108.4000000000001</v>
      </c>
      <c r="E326" s="231">
        <v>1088.6000000000001</v>
      </c>
      <c r="F326" s="231">
        <v>1073.55</v>
      </c>
      <c r="G326" s="231">
        <v>1053.75</v>
      </c>
      <c r="H326" s="231">
        <v>1123.4500000000003</v>
      </c>
      <c r="I326" s="231">
        <v>1143.2500000000005</v>
      </c>
      <c r="J326" s="231">
        <v>1158.3000000000004</v>
      </c>
      <c r="K326" s="230">
        <v>1128.2</v>
      </c>
      <c r="L326" s="230">
        <v>1093.3499999999999</v>
      </c>
      <c r="M326" s="230">
        <v>12.05166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618.35</v>
      </c>
      <c r="D327" s="231">
        <v>619.91666666666674</v>
      </c>
      <c r="E327" s="231">
        <v>615.38333333333344</v>
      </c>
      <c r="F327" s="231">
        <v>612.41666666666674</v>
      </c>
      <c r="G327" s="231">
        <v>607.88333333333344</v>
      </c>
      <c r="H327" s="231">
        <v>622.88333333333344</v>
      </c>
      <c r="I327" s="231">
        <v>627.41666666666674</v>
      </c>
      <c r="J327" s="231">
        <v>630.38333333333344</v>
      </c>
      <c r="K327" s="230">
        <v>624.45000000000005</v>
      </c>
      <c r="L327" s="230">
        <v>616.95000000000005</v>
      </c>
      <c r="M327" s="230">
        <v>0.64081999999999995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43.3</v>
      </c>
      <c r="D328" s="231">
        <v>42.216666666666669</v>
      </c>
      <c r="E328" s="231">
        <v>40.983333333333334</v>
      </c>
      <c r="F328" s="231">
        <v>38.666666666666664</v>
      </c>
      <c r="G328" s="231">
        <v>37.43333333333333</v>
      </c>
      <c r="H328" s="231">
        <v>44.533333333333339</v>
      </c>
      <c r="I328" s="231">
        <v>45.766666666666673</v>
      </c>
      <c r="J328" s="231">
        <v>48.083333333333343</v>
      </c>
      <c r="K328" s="230">
        <v>43.45</v>
      </c>
      <c r="L328" s="230">
        <v>39.9</v>
      </c>
      <c r="M328" s="230">
        <v>393.83497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108.5</v>
      </c>
      <c r="D329" s="231">
        <v>105.88333333333333</v>
      </c>
      <c r="E329" s="231">
        <v>102.26666666666665</v>
      </c>
      <c r="F329" s="231">
        <v>96.033333333333331</v>
      </c>
      <c r="G329" s="231">
        <v>92.416666666666657</v>
      </c>
      <c r="H329" s="231">
        <v>112.11666666666665</v>
      </c>
      <c r="I329" s="231">
        <v>115.73333333333332</v>
      </c>
      <c r="J329" s="231">
        <v>121.96666666666664</v>
      </c>
      <c r="K329" s="230">
        <v>109.5</v>
      </c>
      <c r="L329" s="230">
        <v>99.65</v>
      </c>
      <c r="M329" s="230">
        <v>227.08506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43</v>
      </c>
      <c r="D330" s="231">
        <v>43.133333333333326</v>
      </c>
      <c r="E330" s="231">
        <v>42.66666666666665</v>
      </c>
      <c r="F330" s="231">
        <v>42.333333333333321</v>
      </c>
      <c r="G330" s="231">
        <v>41.866666666666646</v>
      </c>
      <c r="H330" s="231">
        <v>43.466666666666654</v>
      </c>
      <c r="I330" s="231">
        <v>43.933333333333323</v>
      </c>
      <c r="J330" s="231">
        <v>44.266666666666659</v>
      </c>
      <c r="K330" s="230">
        <v>43.6</v>
      </c>
      <c r="L330" s="230">
        <v>42.8</v>
      </c>
      <c r="M330" s="230">
        <v>47.113840000000003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92</v>
      </c>
      <c r="D331" s="231">
        <v>93.25</v>
      </c>
      <c r="E331" s="231">
        <v>90.2</v>
      </c>
      <c r="F331" s="231">
        <v>88.4</v>
      </c>
      <c r="G331" s="231">
        <v>85.350000000000009</v>
      </c>
      <c r="H331" s="231">
        <v>95.05</v>
      </c>
      <c r="I331" s="231">
        <v>98.100000000000009</v>
      </c>
      <c r="J331" s="231">
        <v>99.899999999999991</v>
      </c>
      <c r="K331" s="230">
        <v>96.3</v>
      </c>
      <c r="L331" s="230">
        <v>91.45</v>
      </c>
      <c r="M331" s="230">
        <v>48.395049999999998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221.05</v>
      </c>
      <c r="D332" s="231">
        <v>221.66666666666666</v>
      </c>
      <c r="E332" s="231">
        <v>219.33333333333331</v>
      </c>
      <c r="F332" s="231">
        <v>217.61666666666665</v>
      </c>
      <c r="G332" s="231">
        <v>215.2833333333333</v>
      </c>
      <c r="H332" s="231">
        <v>223.38333333333333</v>
      </c>
      <c r="I332" s="231">
        <v>225.71666666666664</v>
      </c>
      <c r="J332" s="231">
        <v>227.43333333333334</v>
      </c>
      <c r="K332" s="230">
        <v>224</v>
      </c>
      <c r="L332" s="230">
        <v>219.95</v>
      </c>
      <c r="M332" s="230">
        <v>1.46347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174.95</v>
      </c>
      <c r="D333" s="231">
        <v>174.56666666666669</v>
      </c>
      <c r="E333" s="231">
        <v>173.83333333333337</v>
      </c>
      <c r="F333" s="231">
        <v>172.71666666666667</v>
      </c>
      <c r="G333" s="231">
        <v>171.98333333333335</v>
      </c>
      <c r="H333" s="231">
        <v>175.68333333333339</v>
      </c>
      <c r="I333" s="231">
        <v>176.41666666666669</v>
      </c>
      <c r="J333" s="231">
        <v>177.53333333333342</v>
      </c>
      <c r="K333" s="230">
        <v>175.3</v>
      </c>
      <c r="L333" s="230">
        <v>173.45</v>
      </c>
      <c r="M333" s="230">
        <v>85.070229999999995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839.9</v>
      </c>
      <c r="D334" s="231">
        <v>846.58333333333337</v>
      </c>
      <c r="E334" s="231">
        <v>812.36666666666679</v>
      </c>
      <c r="F334" s="231">
        <v>784.83333333333337</v>
      </c>
      <c r="G334" s="231">
        <v>750.61666666666679</v>
      </c>
      <c r="H334" s="231">
        <v>874.11666666666679</v>
      </c>
      <c r="I334" s="231">
        <v>908.33333333333326</v>
      </c>
      <c r="J334" s="231">
        <v>935.86666666666679</v>
      </c>
      <c r="K334" s="230">
        <v>880.8</v>
      </c>
      <c r="L334" s="230">
        <v>819.05</v>
      </c>
      <c r="M334" s="230">
        <v>17.66095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80.650000000000006</v>
      </c>
      <c r="D335" s="231">
        <v>80.88333333333334</v>
      </c>
      <c r="E335" s="231">
        <v>80.316666666666677</v>
      </c>
      <c r="F335" s="231">
        <v>79.983333333333334</v>
      </c>
      <c r="G335" s="231">
        <v>79.416666666666671</v>
      </c>
      <c r="H335" s="231">
        <v>81.216666666666683</v>
      </c>
      <c r="I335" s="231">
        <v>81.783333333333346</v>
      </c>
      <c r="J335" s="231">
        <v>82.116666666666688</v>
      </c>
      <c r="K335" s="230">
        <v>81.45</v>
      </c>
      <c r="L335" s="230">
        <v>80.55</v>
      </c>
      <c r="M335" s="230">
        <v>38.638370000000002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4601.5</v>
      </c>
      <c r="D336" s="231">
        <v>4593.25</v>
      </c>
      <c r="E336" s="231">
        <v>4519.5</v>
      </c>
      <c r="F336" s="231">
        <v>4437.5</v>
      </c>
      <c r="G336" s="231">
        <v>4363.75</v>
      </c>
      <c r="H336" s="231">
        <v>4675.25</v>
      </c>
      <c r="I336" s="231">
        <v>4749</v>
      </c>
      <c r="J336" s="231">
        <v>4831</v>
      </c>
      <c r="K336" s="230">
        <v>4667</v>
      </c>
      <c r="L336" s="230">
        <v>4511.25</v>
      </c>
      <c r="M336" s="230">
        <v>1.7618499999999999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621.15</v>
      </c>
      <c r="D337" s="231">
        <v>618.25</v>
      </c>
      <c r="E337" s="231">
        <v>609.85</v>
      </c>
      <c r="F337" s="231">
        <v>598.55000000000007</v>
      </c>
      <c r="G337" s="231">
        <v>590.15000000000009</v>
      </c>
      <c r="H337" s="231">
        <v>629.54999999999995</v>
      </c>
      <c r="I337" s="231">
        <v>637.95000000000005</v>
      </c>
      <c r="J337" s="231">
        <v>649.24999999999989</v>
      </c>
      <c r="K337" s="230">
        <v>626.65</v>
      </c>
      <c r="L337" s="230">
        <v>606.95000000000005</v>
      </c>
      <c r="M337" s="230">
        <v>3.8420200000000002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21380.6</v>
      </c>
      <c r="D338" s="231">
        <v>21384.533333333333</v>
      </c>
      <c r="E338" s="231">
        <v>21271.066666666666</v>
      </c>
      <c r="F338" s="231">
        <v>21161.533333333333</v>
      </c>
      <c r="G338" s="231">
        <v>21048.066666666666</v>
      </c>
      <c r="H338" s="231">
        <v>21494.066666666666</v>
      </c>
      <c r="I338" s="231">
        <v>21607.533333333333</v>
      </c>
      <c r="J338" s="231">
        <v>21717.066666666666</v>
      </c>
      <c r="K338" s="230">
        <v>21498</v>
      </c>
      <c r="L338" s="230">
        <v>21275</v>
      </c>
      <c r="M338" s="230">
        <v>0.44363999999999998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60.65</v>
      </c>
      <c r="D339" s="231">
        <v>61.033333333333331</v>
      </c>
      <c r="E339" s="231">
        <v>59.36666666666666</v>
      </c>
      <c r="F339" s="231">
        <v>58.083333333333329</v>
      </c>
      <c r="G339" s="231">
        <v>56.416666666666657</v>
      </c>
      <c r="H339" s="231">
        <v>62.316666666666663</v>
      </c>
      <c r="I339" s="231">
        <v>63.983333333333334</v>
      </c>
      <c r="J339" s="231">
        <v>65.266666666666666</v>
      </c>
      <c r="K339" s="230">
        <v>62.7</v>
      </c>
      <c r="L339" s="230">
        <v>59.75</v>
      </c>
      <c r="M339" s="230">
        <v>54.0989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232.8</v>
      </c>
      <c r="D340" s="231">
        <v>233.61666666666667</v>
      </c>
      <c r="E340" s="231">
        <v>231.08333333333334</v>
      </c>
      <c r="F340" s="231">
        <v>229.36666666666667</v>
      </c>
      <c r="G340" s="231">
        <v>226.83333333333334</v>
      </c>
      <c r="H340" s="231">
        <v>235.33333333333334</v>
      </c>
      <c r="I340" s="231">
        <v>237.86666666666665</v>
      </c>
      <c r="J340" s="231">
        <v>239.58333333333334</v>
      </c>
      <c r="K340" s="230">
        <v>236.15</v>
      </c>
      <c r="L340" s="230">
        <v>231.9</v>
      </c>
      <c r="M340" s="230">
        <v>1.8504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335.6</v>
      </c>
      <c r="D341" s="231">
        <v>336.26666666666665</v>
      </c>
      <c r="E341" s="231">
        <v>330.7833333333333</v>
      </c>
      <c r="F341" s="231">
        <v>325.96666666666664</v>
      </c>
      <c r="G341" s="231">
        <v>320.48333333333329</v>
      </c>
      <c r="H341" s="231">
        <v>341.08333333333331</v>
      </c>
      <c r="I341" s="231">
        <v>346.56666666666666</v>
      </c>
      <c r="J341" s="231">
        <v>351.38333333333333</v>
      </c>
      <c r="K341" s="230">
        <v>341.75</v>
      </c>
      <c r="L341" s="230">
        <v>331.45</v>
      </c>
      <c r="M341" s="230">
        <v>6.2716000000000003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924.75</v>
      </c>
      <c r="D342" s="231">
        <v>923.44999999999993</v>
      </c>
      <c r="E342" s="231">
        <v>917.89999999999986</v>
      </c>
      <c r="F342" s="231">
        <v>911.05</v>
      </c>
      <c r="G342" s="231">
        <v>905.49999999999989</v>
      </c>
      <c r="H342" s="231">
        <v>930.29999999999984</v>
      </c>
      <c r="I342" s="231">
        <v>935.8499999999998</v>
      </c>
      <c r="J342" s="231">
        <v>942.69999999999982</v>
      </c>
      <c r="K342" s="230">
        <v>929</v>
      </c>
      <c r="L342" s="230">
        <v>916.6</v>
      </c>
      <c r="M342" s="230">
        <v>3.8257699999999999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166.25</v>
      </c>
      <c r="D343" s="231">
        <v>165.78333333333333</v>
      </c>
      <c r="E343" s="231">
        <v>165.11666666666667</v>
      </c>
      <c r="F343" s="231">
        <v>163.98333333333335</v>
      </c>
      <c r="G343" s="231">
        <v>163.31666666666669</v>
      </c>
      <c r="H343" s="231">
        <v>166.91666666666666</v>
      </c>
      <c r="I343" s="231">
        <v>167.58333333333334</v>
      </c>
      <c r="J343" s="231">
        <v>168.71666666666664</v>
      </c>
      <c r="K343" s="230">
        <v>166.45</v>
      </c>
      <c r="L343" s="230">
        <v>164.65</v>
      </c>
      <c r="M343" s="230">
        <v>61.079799999999999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269.64999999999998</v>
      </c>
      <c r="D344" s="231">
        <v>270.3</v>
      </c>
      <c r="E344" s="231">
        <v>267.35000000000002</v>
      </c>
      <c r="F344" s="231">
        <v>265.05</v>
      </c>
      <c r="G344" s="231">
        <v>262.10000000000002</v>
      </c>
      <c r="H344" s="231">
        <v>272.60000000000002</v>
      </c>
      <c r="I344" s="231">
        <v>275.54999999999995</v>
      </c>
      <c r="J344" s="231">
        <v>277.85000000000002</v>
      </c>
      <c r="K344" s="230">
        <v>273.25</v>
      </c>
      <c r="L344" s="230">
        <v>268</v>
      </c>
      <c r="M344" s="230">
        <v>11.09305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698.1</v>
      </c>
      <c r="D345" s="231">
        <v>701.9666666666667</v>
      </c>
      <c r="E345" s="231">
        <v>671.13333333333344</v>
      </c>
      <c r="F345" s="231">
        <v>644.16666666666674</v>
      </c>
      <c r="G345" s="231">
        <v>613.33333333333348</v>
      </c>
      <c r="H345" s="231">
        <v>728.93333333333339</v>
      </c>
      <c r="I345" s="231">
        <v>759.76666666666665</v>
      </c>
      <c r="J345" s="231">
        <v>786.73333333333335</v>
      </c>
      <c r="K345" s="230">
        <v>732.8</v>
      </c>
      <c r="L345" s="230">
        <v>675</v>
      </c>
      <c r="M345" s="230">
        <v>44.836790000000001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716</v>
      </c>
      <c r="D346" s="231">
        <v>715.15</v>
      </c>
      <c r="E346" s="231">
        <v>710.8</v>
      </c>
      <c r="F346" s="231">
        <v>705.6</v>
      </c>
      <c r="G346" s="231">
        <v>701.25</v>
      </c>
      <c r="H346" s="231">
        <v>720.34999999999991</v>
      </c>
      <c r="I346" s="231">
        <v>724.7</v>
      </c>
      <c r="J346" s="231">
        <v>729.89999999999986</v>
      </c>
      <c r="K346" s="230">
        <v>719.5</v>
      </c>
      <c r="L346" s="230">
        <v>709.95</v>
      </c>
      <c r="M346" s="230">
        <v>13.8195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3573.1</v>
      </c>
      <c r="D347" s="231">
        <v>3572.0666666666671</v>
      </c>
      <c r="E347" s="231">
        <v>3544.1333333333341</v>
      </c>
      <c r="F347" s="231">
        <v>3515.166666666667</v>
      </c>
      <c r="G347" s="231">
        <v>3487.233333333334</v>
      </c>
      <c r="H347" s="231">
        <v>3601.0333333333342</v>
      </c>
      <c r="I347" s="231">
        <v>3628.9666666666676</v>
      </c>
      <c r="J347" s="231">
        <v>3657.9333333333343</v>
      </c>
      <c r="K347" s="230">
        <v>3600</v>
      </c>
      <c r="L347" s="230">
        <v>3543.1</v>
      </c>
      <c r="M347" s="230">
        <v>0.58950999999999998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228</v>
      </c>
      <c r="D348" s="231">
        <v>224.83333333333334</v>
      </c>
      <c r="E348" s="231">
        <v>220.86666666666667</v>
      </c>
      <c r="F348" s="231">
        <v>213.73333333333332</v>
      </c>
      <c r="G348" s="231">
        <v>209.76666666666665</v>
      </c>
      <c r="H348" s="231">
        <v>231.9666666666667</v>
      </c>
      <c r="I348" s="231">
        <v>235.93333333333334</v>
      </c>
      <c r="J348" s="231">
        <v>243.06666666666672</v>
      </c>
      <c r="K348" s="230">
        <v>228.8</v>
      </c>
      <c r="L348" s="230">
        <v>217.7</v>
      </c>
      <c r="M348" s="230">
        <v>5.4645799999999998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622.9</v>
      </c>
      <c r="D349" s="231">
        <v>619.80000000000007</v>
      </c>
      <c r="E349" s="231">
        <v>614.10000000000014</v>
      </c>
      <c r="F349" s="231">
        <v>605.30000000000007</v>
      </c>
      <c r="G349" s="231">
        <v>599.60000000000014</v>
      </c>
      <c r="H349" s="231">
        <v>628.60000000000014</v>
      </c>
      <c r="I349" s="231">
        <v>634.30000000000018</v>
      </c>
      <c r="J349" s="231">
        <v>643.10000000000014</v>
      </c>
      <c r="K349" s="230">
        <v>625.5</v>
      </c>
      <c r="L349" s="230">
        <v>611</v>
      </c>
      <c r="M349" s="230">
        <v>24.181730000000002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134.65</v>
      </c>
      <c r="D350" s="231">
        <v>134.68333333333337</v>
      </c>
      <c r="E350" s="231">
        <v>133.06666666666672</v>
      </c>
      <c r="F350" s="231">
        <v>131.48333333333335</v>
      </c>
      <c r="G350" s="231">
        <v>129.8666666666667</v>
      </c>
      <c r="H350" s="231">
        <v>136.26666666666674</v>
      </c>
      <c r="I350" s="231">
        <v>137.88333333333335</v>
      </c>
      <c r="J350" s="231">
        <v>139.46666666666675</v>
      </c>
      <c r="K350" s="230">
        <v>136.30000000000001</v>
      </c>
      <c r="L350" s="230">
        <v>133.1</v>
      </c>
      <c r="M350" s="230">
        <v>8.2734000000000005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3418.85</v>
      </c>
      <c r="D351" s="231">
        <v>3401.2833333333333</v>
      </c>
      <c r="E351" s="231">
        <v>3372.5666666666666</v>
      </c>
      <c r="F351" s="231">
        <v>3326.2833333333333</v>
      </c>
      <c r="G351" s="231">
        <v>3297.5666666666666</v>
      </c>
      <c r="H351" s="231">
        <v>3447.5666666666666</v>
      </c>
      <c r="I351" s="231">
        <v>3476.2833333333328</v>
      </c>
      <c r="J351" s="231">
        <v>3522.5666666666666</v>
      </c>
      <c r="K351" s="230">
        <v>3430</v>
      </c>
      <c r="L351" s="230">
        <v>3355</v>
      </c>
      <c r="M351" s="230">
        <v>3.8306100000000001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467.95</v>
      </c>
      <c r="D352" s="231">
        <v>469.25</v>
      </c>
      <c r="E352" s="231">
        <v>463.8</v>
      </c>
      <c r="F352" s="231">
        <v>459.65000000000003</v>
      </c>
      <c r="G352" s="231">
        <v>454.20000000000005</v>
      </c>
      <c r="H352" s="231">
        <v>473.4</v>
      </c>
      <c r="I352" s="231">
        <v>478.85</v>
      </c>
      <c r="J352" s="231">
        <v>482.99999999999994</v>
      </c>
      <c r="K352" s="230">
        <v>474.7</v>
      </c>
      <c r="L352" s="230">
        <v>465.1</v>
      </c>
      <c r="M352" s="230">
        <v>2.42144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312.75</v>
      </c>
      <c r="D353" s="231">
        <v>314.3</v>
      </c>
      <c r="E353" s="231">
        <v>310.45000000000005</v>
      </c>
      <c r="F353" s="231">
        <v>308.15000000000003</v>
      </c>
      <c r="G353" s="231">
        <v>304.30000000000007</v>
      </c>
      <c r="H353" s="231">
        <v>316.60000000000002</v>
      </c>
      <c r="I353" s="231">
        <v>320.45000000000005</v>
      </c>
      <c r="J353" s="231">
        <v>322.75</v>
      </c>
      <c r="K353" s="230">
        <v>318.14999999999998</v>
      </c>
      <c r="L353" s="230">
        <v>312</v>
      </c>
      <c r="M353" s="230">
        <v>1.82158</v>
      </c>
      <c r="N353" s="1"/>
      <c r="O353" s="1"/>
    </row>
    <row r="354" spans="1:15" ht="12.75" customHeight="1">
      <c r="A354" s="30">
        <v>344</v>
      </c>
      <c r="B354" s="216" t="s">
        <v>984</v>
      </c>
      <c r="C354" s="230">
        <v>1365.55</v>
      </c>
      <c r="D354" s="231">
        <v>1360.7666666666667</v>
      </c>
      <c r="E354" s="231">
        <v>1351.5833333333333</v>
      </c>
      <c r="F354" s="231">
        <v>1337.6166666666666</v>
      </c>
      <c r="G354" s="231">
        <v>1328.4333333333332</v>
      </c>
      <c r="H354" s="231">
        <v>1374.7333333333333</v>
      </c>
      <c r="I354" s="231">
        <v>1383.9166666666667</v>
      </c>
      <c r="J354" s="231">
        <v>1397.8833333333334</v>
      </c>
      <c r="K354" s="230">
        <v>1369.95</v>
      </c>
      <c r="L354" s="230">
        <v>1346.8</v>
      </c>
      <c r="M354" s="230">
        <v>5.0332299999999996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41252.75</v>
      </c>
      <c r="D355" s="231">
        <v>41397.583333333336</v>
      </c>
      <c r="E355" s="231">
        <v>40945.166666666672</v>
      </c>
      <c r="F355" s="231">
        <v>40637.583333333336</v>
      </c>
      <c r="G355" s="231">
        <v>40185.166666666672</v>
      </c>
      <c r="H355" s="231">
        <v>41705.166666666672</v>
      </c>
      <c r="I355" s="231">
        <v>42157.583333333343</v>
      </c>
      <c r="J355" s="231">
        <v>42465.166666666672</v>
      </c>
      <c r="K355" s="230">
        <v>41850</v>
      </c>
      <c r="L355" s="230">
        <v>41090</v>
      </c>
      <c r="M355" s="230">
        <v>0.14601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1018.35</v>
      </c>
      <c r="D356" s="231">
        <v>1009.1166666666667</v>
      </c>
      <c r="E356" s="231">
        <v>989.23333333333335</v>
      </c>
      <c r="F356" s="231">
        <v>960.11666666666667</v>
      </c>
      <c r="G356" s="231">
        <v>940.23333333333335</v>
      </c>
      <c r="H356" s="231">
        <v>1038.2333333333333</v>
      </c>
      <c r="I356" s="231">
        <v>1058.1166666666668</v>
      </c>
      <c r="J356" s="231">
        <v>1087.2333333333333</v>
      </c>
      <c r="K356" s="230">
        <v>1029</v>
      </c>
      <c r="L356" s="230">
        <v>980</v>
      </c>
      <c r="M356" s="230">
        <v>4.4412000000000003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4966.7</v>
      </c>
      <c r="D357" s="231">
        <v>4974</v>
      </c>
      <c r="E357" s="231">
        <v>4888.05</v>
      </c>
      <c r="F357" s="231">
        <v>4809.4000000000005</v>
      </c>
      <c r="G357" s="231">
        <v>4723.4500000000007</v>
      </c>
      <c r="H357" s="231">
        <v>5052.6499999999996</v>
      </c>
      <c r="I357" s="231">
        <v>5138.6000000000004</v>
      </c>
      <c r="J357" s="231">
        <v>5217.2499999999991</v>
      </c>
      <c r="K357" s="230">
        <v>5059.95</v>
      </c>
      <c r="L357" s="230">
        <v>4895.3500000000004</v>
      </c>
      <c r="M357" s="230">
        <v>4.0258000000000003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225.15</v>
      </c>
      <c r="D358" s="231">
        <v>225.21666666666667</v>
      </c>
      <c r="E358" s="231">
        <v>224.33333333333334</v>
      </c>
      <c r="F358" s="231">
        <v>223.51666666666668</v>
      </c>
      <c r="G358" s="231">
        <v>222.63333333333335</v>
      </c>
      <c r="H358" s="231">
        <v>226.03333333333333</v>
      </c>
      <c r="I358" s="231">
        <v>226.91666666666666</v>
      </c>
      <c r="J358" s="231">
        <v>227.73333333333332</v>
      </c>
      <c r="K358" s="230">
        <v>226.1</v>
      </c>
      <c r="L358" s="230">
        <v>224.4</v>
      </c>
      <c r="M358" s="230">
        <v>11.98122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3819.6</v>
      </c>
      <c r="D359" s="231">
        <v>3830.0166666666664</v>
      </c>
      <c r="E359" s="231">
        <v>3802.083333333333</v>
      </c>
      <c r="F359" s="231">
        <v>3784.5666666666666</v>
      </c>
      <c r="G359" s="231">
        <v>3756.6333333333332</v>
      </c>
      <c r="H359" s="231">
        <v>3847.5333333333328</v>
      </c>
      <c r="I359" s="231">
        <v>3875.4666666666662</v>
      </c>
      <c r="J359" s="231">
        <v>3892.9833333333327</v>
      </c>
      <c r="K359" s="230">
        <v>3857.95</v>
      </c>
      <c r="L359" s="230">
        <v>3812.5</v>
      </c>
      <c r="M359" s="230">
        <v>4.7300000000000002E-2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1422.4</v>
      </c>
      <c r="D360" s="231">
        <v>1423.1666666666667</v>
      </c>
      <c r="E360" s="231">
        <v>1399.9333333333334</v>
      </c>
      <c r="F360" s="231">
        <v>1377.4666666666667</v>
      </c>
      <c r="G360" s="231">
        <v>1354.2333333333333</v>
      </c>
      <c r="H360" s="231">
        <v>1445.6333333333334</v>
      </c>
      <c r="I360" s="231">
        <v>1468.8666666666666</v>
      </c>
      <c r="J360" s="231">
        <v>1491.3333333333335</v>
      </c>
      <c r="K360" s="230">
        <v>1446.4</v>
      </c>
      <c r="L360" s="230">
        <v>1400.7</v>
      </c>
      <c r="M360" s="230">
        <v>0.6643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2526.65</v>
      </c>
      <c r="D361" s="231">
        <v>2524.4500000000003</v>
      </c>
      <c r="E361" s="231">
        <v>2513.0000000000005</v>
      </c>
      <c r="F361" s="231">
        <v>2499.3500000000004</v>
      </c>
      <c r="G361" s="231">
        <v>2487.9000000000005</v>
      </c>
      <c r="H361" s="231">
        <v>2538.1000000000004</v>
      </c>
      <c r="I361" s="231">
        <v>2549.5500000000002</v>
      </c>
      <c r="J361" s="231">
        <v>2563.2000000000003</v>
      </c>
      <c r="K361" s="230">
        <v>2535.9</v>
      </c>
      <c r="L361" s="230">
        <v>2510.8000000000002</v>
      </c>
      <c r="M361" s="230">
        <v>2.34361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73.95</v>
      </c>
      <c r="D362" s="231">
        <v>74.783333333333346</v>
      </c>
      <c r="E362" s="231">
        <v>72.666666666666686</v>
      </c>
      <c r="F362" s="231">
        <v>71.38333333333334</v>
      </c>
      <c r="G362" s="231">
        <v>69.26666666666668</v>
      </c>
      <c r="H362" s="231">
        <v>76.066666666666691</v>
      </c>
      <c r="I362" s="231">
        <v>78.183333333333337</v>
      </c>
      <c r="J362" s="231">
        <v>79.466666666666697</v>
      </c>
      <c r="K362" s="230">
        <v>76.900000000000006</v>
      </c>
      <c r="L362" s="230">
        <v>73.5</v>
      </c>
      <c r="M362" s="230">
        <v>44.39911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975.6</v>
      </c>
      <c r="D363" s="231">
        <v>975.15</v>
      </c>
      <c r="E363" s="231">
        <v>968.05</v>
      </c>
      <c r="F363" s="231">
        <v>960.5</v>
      </c>
      <c r="G363" s="231">
        <v>953.4</v>
      </c>
      <c r="H363" s="231">
        <v>982.69999999999993</v>
      </c>
      <c r="I363" s="231">
        <v>989.80000000000007</v>
      </c>
      <c r="J363" s="231">
        <v>997.34999999999991</v>
      </c>
      <c r="K363" s="230">
        <v>982.25</v>
      </c>
      <c r="L363" s="230">
        <v>967.6</v>
      </c>
      <c r="M363" s="230">
        <v>0.38578000000000001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3402.55</v>
      </c>
      <c r="D364" s="231">
        <v>3392.5833333333335</v>
      </c>
      <c r="E364" s="231">
        <v>3370.166666666667</v>
      </c>
      <c r="F364" s="231">
        <v>3337.7833333333333</v>
      </c>
      <c r="G364" s="231">
        <v>3315.3666666666668</v>
      </c>
      <c r="H364" s="231">
        <v>3424.9666666666672</v>
      </c>
      <c r="I364" s="231">
        <v>3447.3833333333341</v>
      </c>
      <c r="J364" s="231">
        <v>3479.7666666666673</v>
      </c>
      <c r="K364" s="230">
        <v>3415</v>
      </c>
      <c r="L364" s="230">
        <v>3360.2</v>
      </c>
      <c r="M364" s="230">
        <v>1.8017300000000001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1393.75</v>
      </c>
      <c r="D365" s="231">
        <v>1411.2166666666665</v>
      </c>
      <c r="E365" s="231">
        <v>1372.4333333333329</v>
      </c>
      <c r="F365" s="231">
        <v>1351.1166666666666</v>
      </c>
      <c r="G365" s="231">
        <v>1312.333333333333</v>
      </c>
      <c r="H365" s="231">
        <v>1432.5333333333328</v>
      </c>
      <c r="I365" s="231">
        <v>1471.3166666666662</v>
      </c>
      <c r="J365" s="231">
        <v>1492.6333333333328</v>
      </c>
      <c r="K365" s="230">
        <v>1450</v>
      </c>
      <c r="L365" s="230">
        <v>1389.9</v>
      </c>
      <c r="M365" s="230">
        <v>9.0429700000000004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348.15</v>
      </c>
      <c r="D366" s="231">
        <v>348.7</v>
      </c>
      <c r="E366" s="231">
        <v>342.79999999999995</v>
      </c>
      <c r="F366" s="231">
        <v>337.45</v>
      </c>
      <c r="G366" s="231">
        <v>331.54999999999995</v>
      </c>
      <c r="H366" s="231">
        <v>354.04999999999995</v>
      </c>
      <c r="I366" s="231">
        <v>359.94999999999993</v>
      </c>
      <c r="J366" s="231">
        <v>365.29999999999995</v>
      </c>
      <c r="K366" s="230">
        <v>354.6</v>
      </c>
      <c r="L366" s="230">
        <v>343.35</v>
      </c>
      <c r="M366" s="230">
        <v>28.221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166.5</v>
      </c>
      <c r="D367" s="231">
        <v>166.03333333333333</v>
      </c>
      <c r="E367" s="231">
        <v>165.16666666666666</v>
      </c>
      <c r="F367" s="231">
        <v>163.83333333333331</v>
      </c>
      <c r="G367" s="231">
        <v>162.96666666666664</v>
      </c>
      <c r="H367" s="231">
        <v>167.36666666666667</v>
      </c>
      <c r="I367" s="231">
        <v>168.23333333333335</v>
      </c>
      <c r="J367" s="231">
        <v>169.56666666666669</v>
      </c>
      <c r="K367" s="230">
        <v>166.9</v>
      </c>
      <c r="L367" s="230">
        <v>164.7</v>
      </c>
      <c r="M367" s="230">
        <v>42.791870000000003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235.8</v>
      </c>
      <c r="D368" s="231">
        <v>236.16666666666666</v>
      </c>
      <c r="E368" s="231">
        <v>234.48333333333332</v>
      </c>
      <c r="F368" s="231">
        <v>233.16666666666666</v>
      </c>
      <c r="G368" s="231">
        <v>231.48333333333332</v>
      </c>
      <c r="H368" s="231">
        <v>237.48333333333332</v>
      </c>
      <c r="I368" s="231">
        <v>239.16666666666666</v>
      </c>
      <c r="J368" s="231">
        <v>240.48333333333332</v>
      </c>
      <c r="K368" s="230">
        <v>237.85</v>
      </c>
      <c r="L368" s="230">
        <v>234.85</v>
      </c>
      <c r="M368" s="230">
        <v>66.584789999999998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355.95</v>
      </c>
      <c r="D369" s="231">
        <v>356.45</v>
      </c>
      <c r="E369" s="231">
        <v>353.7</v>
      </c>
      <c r="F369" s="231">
        <v>351.45</v>
      </c>
      <c r="G369" s="231">
        <v>348.7</v>
      </c>
      <c r="H369" s="231">
        <v>358.7</v>
      </c>
      <c r="I369" s="231">
        <v>361.45</v>
      </c>
      <c r="J369" s="231">
        <v>363.7</v>
      </c>
      <c r="K369" s="230">
        <v>359.2</v>
      </c>
      <c r="L369" s="230">
        <v>354.2</v>
      </c>
      <c r="M369" s="230">
        <v>1.8524499999999999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494.8</v>
      </c>
      <c r="D370" s="231">
        <v>493.23333333333335</v>
      </c>
      <c r="E370" s="231">
        <v>488.26666666666671</v>
      </c>
      <c r="F370" s="231">
        <v>481.73333333333335</v>
      </c>
      <c r="G370" s="231">
        <v>476.76666666666671</v>
      </c>
      <c r="H370" s="231">
        <v>499.76666666666671</v>
      </c>
      <c r="I370" s="231">
        <v>504.73333333333341</v>
      </c>
      <c r="J370" s="231">
        <v>511.26666666666671</v>
      </c>
      <c r="K370" s="230">
        <v>498.2</v>
      </c>
      <c r="L370" s="230">
        <v>486.7</v>
      </c>
      <c r="M370" s="230">
        <v>2.2438899999999999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580.65</v>
      </c>
      <c r="D371" s="231">
        <v>582.2833333333333</v>
      </c>
      <c r="E371" s="231">
        <v>577.01666666666665</v>
      </c>
      <c r="F371" s="231">
        <v>573.38333333333333</v>
      </c>
      <c r="G371" s="231">
        <v>568.11666666666667</v>
      </c>
      <c r="H371" s="231">
        <v>585.91666666666663</v>
      </c>
      <c r="I371" s="231">
        <v>591.18333333333328</v>
      </c>
      <c r="J371" s="231">
        <v>594.81666666666661</v>
      </c>
      <c r="K371" s="230">
        <v>587.54999999999995</v>
      </c>
      <c r="L371" s="230">
        <v>578.65</v>
      </c>
      <c r="M371" s="230">
        <v>0.63056000000000001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118.15</v>
      </c>
      <c r="D372" s="231">
        <v>118.76666666666667</v>
      </c>
      <c r="E372" s="231">
        <v>117.33333333333333</v>
      </c>
      <c r="F372" s="231">
        <v>116.51666666666667</v>
      </c>
      <c r="G372" s="231">
        <v>115.08333333333333</v>
      </c>
      <c r="H372" s="231">
        <v>119.58333333333333</v>
      </c>
      <c r="I372" s="231">
        <v>121.01666666666667</v>
      </c>
      <c r="J372" s="231">
        <v>121.83333333333333</v>
      </c>
      <c r="K372" s="230">
        <v>120.2</v>
      </c>
      <c r="L372" s="230">
        <v>117.95</v>
      </c>
      <c r="M372" s="230">
        <v>1.6957199999999999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1104</v>
      </c>
      <c r="D373" s="231">
        <v>1103.2833333333335</v>
      </c>
      <c r="E373" s="231">
        <v>1091.7666666666671</v>
      </c>
      <c r="F373" s="231">
        <v>1079.5333333333335</v>
      </c>
      <c r="G373" s="231">
        <v>1068.0166666666671</v>
      </c>
      <c r="H373" s="231">
        <v>1115.5166666666671</v>
      </c>
      <c r="I373" s="231">
        <v>1127.0333333333335</v>
      </c>
      <c r="J373" s="231">
        <v>1139.2666666666671</v>
      </c>
      <c r="K373" s="230">
        <v>1114.8</v>
      </c>
      <c r="L373" s="230">
        <v>1091.05</v>
      </c>
      <c r="M373" s="230">
        <v>0.32590000000000002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5083.8500000000004</v>
      </c>
      <c r="D374" s="231">
        <v>5066.1500000000005</v>
      </c>
      <c r="E374" s="231">
        <v>5019.3000000000011</v>
      </c>
      <c r="F374" s="231">
        <v>4954.7500000000009</v>
      </c>
      <c r="G374" s="231">
        <v>4907.9000000000015</v>
      </c>
      <c r="H374" s="231">
        <v>5130.7000000000007</v>
      </c>
      <c r="I374" s="231">
        <v>5177.5500000000011</v>
      </c>
      <c r="J374" s="231">
        <v>5242.1000000000004</v>
      </c>
      <c r="K374" s="230">
        <v>5113</v>
      </c>
      <c r="L374" s="230">
        <v>5001.6000000000004</v>
      </c>
      <c r="M374" s="230">
        <v>9.8599999999999993E-2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13528</v>
      </c>
      <c r="D375" s="231">
        <v>13497.85</v>
      </c>
      <c r="E375" s="231">
        <v>13395.7</v>
      </c>
      <c r="F375" s="231">
        <v>13263.4</v>
      </c>
      <c r="G375" s="231">
        <v>13161.25</v>
      </c>
      <c r="H375" s="231">
        <v>13630.150000000001</v>
      </c>
      <c r="I375" s="231">
        <v>13732.3</v>
      </c>
      <c r="J375" s="231">
        <v>13864.600000000002</v>
      </c>
      <c r="K375" s="230">
        <v>13600</v>
      </c>
      <c r="L375" s="230">
        <v>13365.55</v>
      </c>
      <c r="M375" s="230">
        <v>6.5379999999999994E-2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49.9</v>
      </c>
      <c r="D376" s="231">
        <v>50.166666666666664</v>
      </c>
      <c r="E376" s="231">
        <v>49.533333333333331</v>
      </c>
      <c r="F376" s="231">
        <v>49.166666666666664</v>
      </c>
      <c r="G376" s="231">
        <v>48.533333333333331</v>
      </c>
      <c r="H376" s="231">
        <v>50.533333333333331</v>
      </c>
      <c r="I376" s="231">
        <v>51.166666666666671</v>
      </c>
      <c r="J376" s="231">
        <v>51.533333333333331</v>
      </c>
      <c r="K376" s="230">
        <v>50.8</v>
      </c>
      <c r="L376" s="230">
        <v>49.8</v>
      </c>
      <c r="M376" s="230">
        <v>259.31403999999998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383.55</v>
      </c>
      <c r="D377" s="231">
        <v>381.15000000000003</v>
      </c>
      <c r="E377" s="231">
        <v>376.40000000000009</v>
      </c>
      <c r="F377" s="231">
        <v>369.25000000000006</v>
      </c>
      <c r="G377" s="231">
        <v>364.50000000000011</v>
      </c>
      <c r="H377" s="231">
        <v>388.30000000000007</v>
      </c>
      <c r="I377" s="231">
        <v>393.04999999999995</v>
      </c>
      <c r="J377" s="231">
        <v>400.20000000000005</v>
      </c>
      <c r="K377" s="230">
        <v>385.9</v>
      </c>
      <c r="L377" s="230">
        <v>374</v>
      </c>
      <c r="M377" s="230">
        <v>3.9590900000000002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145.44999999999999</v>
      </c>
      <c r="D378" s="231">
        <v>146.11666666666665</v>
      </c>
      <c r="E378" s="231">
        <v>144.5333333333333</v>
      </c>
      <c r="F378" s="231">
        <v>143.61666666666665</v>
      </c>
      <c r="G378" s="231">
        <v>142.0333333333333</v>
      </c>
      <c r="H378" s="231">
        <v>147.0333333333333</v>
      </c>
      <c r="I378" s="231">
        <v>148.61666666666662</v>
      </c>
      <c r="J378" s="231">
        <v>149.5333333333333</v>
      </c>
      <c r="K378" s="230">
        <v>147.69999999999999</v>
      </c>
      <c r="L378" s="230">
        <v>145.19999999999999</v>
      </c>
      <c r="M378" s="230">
        <v>36.312390000000001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130.9</v>
      </c>
      <c r="D379" s="231">
        <v>130.71666666666667</v>
      </c>
      <c r="E379" s="231">
        <v>129.98333333333335</v>
      </c>
      <c r="F379" s="231">
        <v>129.06666666666669</v>
      </c>
      <c r="G379" s="231">
        <v>128.33333333333337</v>
      </c>
      <c r="H379" s="231">
        <v>131.63333333333333</v>
      </c>
      <c r="I379" s="231">
        <v>132.36666666666662</v>
      </c>
      <c r="J379" s="231">
        <v>133.2833333333333</v>
      </c>
      <c r="K379" s="230">
        <v>131.44999999999999</v>
      </c>
      <c r="L379" s="230">
        <v>129.80000000000001</v>
      </c>
      <c r="M379" s="230">
        <v>49.917020000000001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678.6</v>
      </c>
      <c r="D380" s="231">
        <v>679.86666666666667</v>
      </c>
      <c r="E380" s="231">
        <v>669.73333333333335</v>
      </c>
      <c r="F380" s="231">
        <v>660.86666666666667</v>
      </c>
      <c r="G380" s="231">
        <v>650.73333333333335</v>
      </c>
      <c r="H380" s="231">
        <v>688.73333333333335</v>
      </c>
      <c r="I380" s="231">
        <v>698.86666666666679</v>
      </c>
      <c r="J380" s="231">
        <v>707.73333333333335</v>
      </c>
      <c r="K380" s="230">
        <v>690</v>
      </c>
      <c r="L380" s="230">
        <v>671</v>
      </c>
      <c r="M380" s="230">
        <v>1.3725499999999999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373.8</v>
      </c>
      <c r="D381" s="231">
        <v>373.7833333333333</v>
      </c>
      <c r="E381" s="231">
        <v>371.11666666666662</v>
      </c>
      <c r="F381" s="231">
        <v>368.43333333333334</v>
      </c>
      <c r="G381" s="231">
        <v>365.76666666666665</v>
      </c>
      <c r="H381" s="231">
        <v>376.46666666666658</v>
      </c>
      <c r="I381" s="231">
        <v>379.13333333333333</v>
      </c>
      <c r="J381" s="231">
        <v>381.81666666666655</v>
      </c>
      <c r="K381" s="230">
        <v>376.45</v>
      </c>
      <c r="L381" s="230">
        <v>371.1</v>
      </c>
      <c r="M381" s="230">
        <v>4.0089199999999998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1138.4000000000001</v>
      </c>
      <c r="D382" s="231">
        <v>1146.1166666666668</v>
      </c>
      <c r="E382" s="231">
        <v>1128.2833333333335</v>
      </c>
      <c r="F382" s="231">
        <v>1118.1666666666667</v>
      </c>
      <c r="G382" s="231">
        <v>1100.3333333333335</v>
      </c>
      <c r="H382" s="231">
        <v>1156.2333333333336</v>
      </c>
      <c r="I382" s="231">
        <v>1174.0666666666666</v>
      </c>
      <c r="J382" s="231">
        <v>1184.1833333333336</v>
      </c>
      <c r="K382" s="230">
        <v>1163.95</v>
      </c>
      <c r="L382" s="230">
        <v>1136</v>
      </c>
      <c r="M382" s="230">
        <v>0.57079999999999997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115</v>
      </c>
      <c r="D383" s="231">
        <v>114.88333333333333</v>
      </c>
      <c r="E383" s="231">
        <v>111.11666666666665</v>
      </c>
      <c r="F383" s="231">
        <v>107.23333333333332</v>
      </c>
      <c r="G383" s="231">
        <v>103.46666666666664</v>
      </c>
      <c r="H383" s="231">
        <v>118.76666666666665</v>
      </c>
      <c r="I383" s="231">
        <v>122.53333333333333</v>
      </c>
      <c r="J383" s="231">
        <v>126.41666666666666</v>
      </c>
      <c r="K383" s="230">
        <v>118.65</v>
      </c>
      <c r="L383" s="230">
        <v>111</v>
      </c>
      <c r="M383" s="230">
        <v>251.25303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147.35</v>
      </c>
      <c r="D384" s="231">
        <v>147.75</v>
      </c>
      <c r="E384" s="231">
        <v>146.4</v>
      </c>
      <c r="F384" s="231">
        <v>145.45000000000002</v>
      </c>
      <c r="G384" s="231">
        <v>144.10000000000002</v>
      </c>
      <c r="H384" s="231">
        <v>148.69999999999999</v>
      </c>
      <c r="I384" s="231">
        <v>150.05000000000001</v>
      </c>
      <c r="J384" s="231">
        <v>150.99999999999997</v>
      </c>
      <c r="K384" s="230">
        <v>149.1</v>
      </c>
      <c r="L384" s="230">
        <v>146.80000000000001</v>
      </c>
      <c r="M384" s="230">
        <v>8.0528499999999994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934.45</v>
      </c>
      <c r="D385" s="231">
        <v>926.6</v>
      </c>
      <c r="E385" s="231">
        <v>914.2</v>
      </c>
      <c r="F385" s="231">
        <v>893.95</v>
      </c>
      <c r="G385" s="231">
        <v>881.55000000000007</v>
      </c>
      <c r="H385" s="231">
        <v>946.85</v>
      </c>
      <c r="I385" s="231">
        <v>959.24999999999989</v>
      </c>
      <c r="J385" s="231">
        <v>979.5</v>
      </c>
      <c r="K385" s="230">
        <v>939</v>
      </c>
      <c r="L385" s="230">
        <v>906.35</v>
      </c>
      <c r="M385" s="230">
        <v>2.7034799999999999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556.70000000000005</v>
      </c>
      <c r="D386" s="231">
        <v>565.15</v>
      </c>
      <c r="E386" s="231">
        <v>546.54999999999995</v>
      </c>
      <c r="F386" s="231">
        <v>536.4</v>
      </c>
      <c r="G386" s="231">
        <v>517.79999999999995</v>
      </c>
      <c r="H386" s="231">
        <v>575.29999999999995</v>
      </c>
      <c r="I386" s="231">
        <v>593.90000000000009</v>
      </c>
      <c r="J386" s="231">
        <v>604.04999999999995</v>
      </c>
      <c r="K386" s="230">
        <v>583.75</v>
      </c>
      <c r="L386" s="230">
        <v>555</v>
      </c>
      <c r="M386" s="230">
        <v>6.15916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191.95</v>
      </c>
      <c r="D387" s="231">
        <v>192.21666666666667</v>
      </c>
      <c r="E387" s="231">
        <v>187.93333333333334</v>
      </c>
      <c r="F387" s="231">
        <v>183.91666666666666</v>
      </c>
      <c r="G387" s="231">
        <v>179.63333333333333</v>
      </c>
      <c r="H387" s="231">
        <v>196.23333333333335</v>
      </c>
      <c r="I387" s="231">
        <v>200.51666666666671</v>
      </c>
      <c r="J387" s="231">
        <v>204.53333333333336</v>
      </c>
      <c r="K387" s="230">
        <v>196.5</v>
      </c>
      <c r="L387" s="230">
        <v>188.2</v>
      </c>
      <c r="M387" s="230">
        <v>10.963100000000001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103.9</v>
      </c>
      <c r="D388" s="231">
        <v>103.98333333333335</v>
      </c>
      <c r="E388" s="231">
        <v>103.31666666666669</v>
      </c>
      <c r="F388" s="231">
        <v>102.73333333333335</v>
      </c>
      <c r="G388" s="231">
        <v>102.06666666666669</v>
      </c>
      <c r="H388" s="231">
        <v>104.56666666666669</v>
      </c>
      <c r="I388" s="231">
        <v>105.23333333333335</v>
      </c>
      <c r="J388" s="231">
        <v>105.81666666666669</v>
      </c>
      <c r="K388" s="230">
        <v>104.65</v>
      </c>
      <c r="L388" s="230">
        <v>103.4</v>
      </c>
      <c r="M388" s="230">
        <v>13.26098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2300.5</v>
      </c>
      <c r="D389" s="231">
        <v>2321.6333333333332</v>
      </c>
      <c r="E389" s="231">
        <v>2263.8666666666663</v>
      </c>
      <c r="F389" s="231">
        <v>2227.2333333333331</v>
      </c>
      <c r="G389" s="231">
        <v>2169.4666666666662</v>
      </c>
      <c r="H389" s="231">
        <v>2358.2666666666664</v>
      </c>
      <c r="I389" s="231">
        <v>2416.0333333333328</v>
      </c>
      <c r="J389" s="231">
        <v>2452.6666666666665</v>
      </c>
      <c r="K389" s="230">
        <v>2379.4</v>
      </c>
      <c r="L389" s="230">
        <v>2285</v>
      </c>
      <c r="M389" s="230">
        <v>0.92391000000000001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38.450000000000003</v>
      </c>
      <c r="D390" s="231">
        <v>38.81666666666667</v>
      </c>
      <c r="E390" s="231">
        <v>37.933333333333337</v>
      </c>
      <c r="F390" s="231">
        <v>37.416666666666664</v>
      </c>
      <c r="G390" s="231">
        <v>36.533333333333331</v>
      </c>
      <c r="H390" s="231">
        <v>39.333333333333343</v>
      </c>
      <c r="I390" s="231">
        <v>40.216666666666683</v>
      </c>
      <c r="J390" s="231">
        <v>40.733333333333348</v>
      </c>
      <c r="K390" s="230">
        <v>39.700000000000003</v>
      </c>
      <c r="L390" s="230">
        <v>38.299999999999997</v>
      </c>
      <c r="M390" s="230">
        <v>12.298500000000001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1586.9</v>
      </c>
      <c r="D391" s="231">
        <v>1589.6333333333332</v>
      </c>
      <c r="E391" s="231">
        <v>1572.2666666666664</v>
      </c>
      <c r="F391" s="231">
        <v>1557.6333333333332</v>
      </c>
      <c r="G391" s="231">
        <v>1540.2666666666664</v>
      </c>
      <c r="H391" s="231">
        <v>1604.2666666666664</v>
      </c>
      <c r="I391" s="231">
        <v>1621.6333333333332</v>
      </c>
      <c r="J391" s="231">
        <v>1636.2666666666664</v>
      </c>
      <c r="K391" s="230">
        <v>1607</v>
      </c>
      <c r="L391" s="230">
        <v>1575</v>
      </c>
      <c r="M391" s="230">
        <v>1.05078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169.1</v>
      </c>
      <c r="D392" s="231">
        <v>170.4</v>
      </c>
      <c r="E392" s="231">
        <v>167.45000000000002</v>
      </c>
      <c r="F392" s="231">
        <v>165.8</v>
      </c>
      <c r="G392" s="231">
        <v>162.85000000000002</v>
      </c>
      <c r="H392" s="231">
        <v>172.05</v>
      </c>
      <c r="I392" s="231">
        <v>175</v>
      </c>
      <c r="J392" s="231">
        <v>176.65</v>
      </c>
      <c r="K392" s="230">
        <v>173.35</v>
      </c>
      <c r="L392" s="230">
        <v>168.75</v>
      </c>
      <c r="M392" s="230">
        <v>20.375119999999999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869.6</v>
      </c>
      <c r="D393" s="231">
        <v>870.48333333333323</v>
      </c>
      <c r="E393" s="231">
        <v>861.16666666666652</v>
      </c>
      <c r="F393" s="231">
        <v>852.73333333333323</v>
      </c>
      <c r="G393" s="231">
        <v>843.41666666666652</v>
      </c>
      <c r="H393" s="231">
        <v>878.91666666666652</v>
      </c>
      <c r="I393" s="231">
        <v>888.23333333333335</v>
      </c>
      <c r="J393" s="231">
        <v>896.66666666666652</v>
      </c>
      <c r="K393" s="230">
        <v>879.8</v>
      </c>
      <c r="L393" s="230">
        <v>862.05</v>
      </c>
      <c r="M393" s="230">
        <v>0.63461999999999996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2440.25</v>
      </c>
      <c r="D394" s="231">
        <v>2445.9</v>
      </c>
      <c r="E394" s="231">
        <v>2427.8000000000002</v>
      </c>
      <c r="F394" s="231">
        <v>2415.35</v>
      </c>
      <c r="G394" s="231">
        <v>2397.25</v>
      </c>
      <c r="H394" s="231">
        <v>2458.3500000000004</v>
      </c>
      <c r="I394" s="231">
        <v>2476.4499999999998</v>
      </c>
      <c r="J394" s="231">
        <v>2488.9000000000005</v>
      </c>
      <c r="K394" s="230">
        <v>2464</v>
      </c>
      <c r="L394" s="230">
        <v>2433.4499999999998</v>
      </c>
      <c r="M394" s="230">
        <v>37.438040000000001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109.15</v>
      </c>
      <c r="D395" s="231">
        <v>111</v>
      </c>
      <c r="E395" s="231">
        <v>106.25</v>
      </c>
      <c r="F395" s="231">
        <v>103.35</v>
      </c>
      <c r="G395" s="231">
        <v>98.6</v>
      </c>
      <c r="H395" s="231">
        <v>113.9</v>
      </c>
      <c r="I395" s="231">
        <v>118.65</v>
      </c>
      <c r="J395" s="231">
        <v>121.55000000000001</v>
      </c>
      <c r="K395" s="230">
        <v>115.75</v>
      </c>
      <c r="L395" s="230">
        <v>108.1</v>
      </c>
      <c r="M395" s="230">
        <v>67.598249999999993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710.9</v>
      </c>
      <c r="D396" s="231">
        <v>712.2833333333333</v>
      </c>
      <c r="E396" s="231">
        <v>704.61666666666656</v>
      </c>
      <c r="F396" s="231">
        <v>698.33333333333326</v>
      </c>
      <c r="G396" s="231">
        <v>690.66666666666652</v>
      </c>
      <c r="H396" s="231">
        <v>718.56666666666661</v>
      </c>
      <c r="I396" s="231">
        <v>726.23333333333335</v>
      </c>
      <c r="J396" s="231">
        <v>732.51666666666665</v>
      </c>
      <c r="K396" s="230">
        <v>719.95</v>
      </c>
      <c r="L396" s="230">
        <v>706</v>
      </c>
      <c r="M396" s="230">
        <v>0.45879999999999999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1452.25</v>
      </c>
      <c r="D397" s="231">
        <v>1451.0166666666667</v>
      </c>
      <c r="E397" s="231">
        <v>1433.1333333333332</v>
      </c>
      <c r="F397" s="231">
        <v>1414.0166666666667</v>
      </c>
      <c r="G397" s="231">
        <v>1396.1333333333332</v>
      </c>
      <c r="H397" s="231">
        <v>1470.1333333333332</v>
      </c>
      <c r="I397" s="231">
        <v>1488.0166666666669</v>
      </c>
      <c r="J397" s="231">
        <v>1507.1333333333332</v>
      </c>
      <c r="K397" s="230">
        <v>1468.9</v>
      </c>
      <c r="L397" s="230">
        <v>1431.9</v>
      </c>
      <c r="M397" s="230">
        <v>4.1746400000000001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889.35</v>
      </c>
      <c r="D398" s="231">
        <v>889.80000000000007</v>
      </c>
      <c r="E398" s="231">
        <v>883.65000000000009</v>
      </c>
      <c r="F398" s="231">
        <v>877.95</v>
      </c>
      <c r="G398" s="231">
        <v>871.80000000000007</v>
      </c>
      <c r="H398" s="231">
        <v>895.50000000000011</v>
      </c>
      <c r="I398" s="231">
        <v>901.65</v>
      </c>
      <c r="J398" s="231">
        <v>907.35000000000014</v>
      </c>
      <c r="K398" s="230">
        <v>895.95</v>
      </c>
      <c r="L398" s="230">
        <v>884.1</v>
      </c>
      <c r="M398" s="230">
        <v>6.3212299999999999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1175.3499999999999</v>
      </c>
      <c r="D399" s="231">
        <v>1170.4333333333334</v>
      </c>
      <c r="E399" s="231">
        <v>1163.7166666666667</v>
      </c>
      <c r="F399" s="231">
        <v>1152.0833333333333</v>
      </c>
      <c r="G399" s="231">
        <v>1145.3666666666666</v>
      </c>
      <c r="H399" s="231">
        <v>1182.0666666666668</v>
      </c>
      <c r="I399" s="231">
        <v>1188.7833333333335</v>
      </c>
      <c r="J399" s="231">
        <v>1200.416666666667</v>
      </c>
      <c r="K399" s="230">
        <v>1177.1500000000001</v>
      </c>
      <c r="L399" s="230">
        <v>1158.8</v>
      </c>
      <c r="M399" s="230">
        <v>9.95336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391.45</v>
      </c>
      <c r="D400" s="231">
        <v>391.06666666666666</v>
      </c>
      <c r="E400" s="231">
        <v>387.63333333333333</v>
      </c>
      <c r="F400" s="231">
        <v>383.81666666666666</v>
      </c>
      <c r="G400" s="231">
        <v>380.38333333333333</v>
      </c>
      <c r="H400" s="231">
        <v>394.88333333333333</v>
      </c>
      <c r="I400" s="231">
        <v>398.31666666666661</v>
      </c>
      <c r="J400" s="231">
        <v>402.13333333333333</v>
      </c>
      <c r="K400" s="230">
        <v>394.5</v>
      </c>
      <c r="L400" s="230">
        <v>387.25</v>
      </c>
      <c r="M400" s="230">
        <v>0.32808999999999999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35.9</v>
      </c>
      <c r="D401" s="231">
        <v>35.866666666666667</v>
      </c>
      <c r="E401" s="231">
        <v>35.583333333333336</v>
      </c>
      <c r="F401" s="231">
        <v>35.266666666666666</v>
      </c>
      <c r="G401" s="231">
        <v>34.983333333333334</v>
      </c>
      <c r="H401" s="231">
        <v>36.183333333333337</v>
      </c>
      <c r="I401" s="231">
        <v>36.466666666666669</v>
      </c>
      <c r="J401" s="231">
        <v>36.783333333333339</v>
      </c>
      <c r="K401" s="230">
        <v>36.15</v>
      </c>
      <c r="L401" s="230">
        <v>35.549999999999997</v>
      </c>
      <c r="M401" s="230">
        <v>28.499580000000002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4331.6000000000004</v>
      </c>
      <c r="D402" s="231">
        <v>4326.0666666666666</v>
      </c>
      <c r="E402" s="231">
        <v>4307.1333333333332</v>
      </c>
      <c r="F402" s="231">
        <v>4282.666666666667</v>
      </c>
      <c r="G402" s="231">
        <v>4263.7333333333336</v>
      </c>
      <c r="H402" s="231">
        <v>4350.5333333333328</v>
      </c>
      <c r="I402" s="231">
        <v>4369.4666666666653</v>
      </c>
      <c r="J402" s="231">
        <v>4393.9333333333325</v>
      </c>
      <c r="K402" s="230">
        <v>4345</v>
      </c>
      <c r="L402" s="230">
        <v>4301.6000000000004</v>
      </c>
      <c r="M402" s="230">
        <v>0.22955999999999999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2449.9</v>
      </c>
      <c r="D403" s="231">
        <v>2460.8166666666666</v>
      </c>
      <c r="E403" s="231">
        <v>2433.1333333333332</v>
      </c>
      <c r="F403" s="231">
        <v>2416.3666666666668</v>
      </c>
      <c r="G403" s="231">
        <v>2388.6833333333334</v>
      </c>
      <c r="H403" s="231">
        <v>2477.583333333333</v>
      </c>
      <c r="I403" s="231">
        <v>2505.2666666666664</v>
      </c>
      <c r="J403" s="231">
        <v>2522.0333333333328</v>
      </c>
      <c r="K403" s="230">
        <v>2488.5</v>
      </c>
      <c r="L403" s="230">
        <v>2444.0500000000002</v>
      </c>
      <c r="M403" s="230">
        <v>3.8137300000000001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81.55</v>
      </c>
      <c r="D404" s="231">
        <v>81.516666666666666</v>
      </c>
      <c r="E404" s="231">
        <v>80.633333333333326</v>
      </c>
      <c r="F404" s="231">
        <v>79.716666666666654</v>
      </c>
      <c r="G404" s="231">
        <v>78.833333333333314</v>
      </c>
      <c r="H404" s="231">
        <v>82.433333333333337</v>
      </c>
      <c r="I404" s="231">
        <v>83.316666666666691</v>
      </c>
      <c r="J404" s="231">
        <v>84.233333333333348</v>
      </c>
      <c r="K404" s="230">
        <v>82.4</v>
      </c>
      <c r="L404" s="230">
        <v>80.599999999999994</v>
      </c>
      <c r="M404" s="230">
        <v>82.323790000000002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6403.6</v>
      </c>
      <c r="D405" s="231">
        <v>6389.5666666666666</v>
      </c>
      <c r="E405" s="231">
        <v>6345.1333333333332</v>
      </c>
      <c r="F405" s="231">
        <v>6286.666666666667</v>
      </c>
      <c r="G405" s="231">
        <v>6242.2333333333336</v>
      </c>
      <c r="H405" s="231">
        <v>6448.0333333333328</v>
      </c>
      <c r="I405" s="231">
        <v>6492.4666666666653</v>
      </c>
      <c r="J405" s="231">
        <v>6550.9333333333325</v>
      </c>
      <c r="K405" s="230">
        <v>6434</v>
      </c>
      <c r="L405" s="230">
        <v>6331.1</v>
      </c>
      <c r="M405" s="230">
        <v>0.19819999999999999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1335.5</v>
      </c>
      <c r="D406" s="231">
        <v>1330.1666666666667</v>
      </c>
      <c r="E406" s="231">
        <v>1320.3333333333335</v>
      </c>
      <c r="F406" s="231">
        <v>1305.1666666666667</v>
      </c>
      <c r="G406" s="231">
        <v>1295.3333333333335</v>
      </c>
      <c r="H406" s="231">
        <v>1345.3333333333335</v>
      </c>
      <c r="I406" s="231">
        <v>1355.166666666667</v>
      </c>
      <c r="J406" s="231">
        <v>1370.3333333333335</v>
      </c>
      <c r="K406" s="230">
        <v>1340</v>
      </c>
      <c r="L406" s="230">
        <v>1315</v>
      </c>
      <c r="M406" s="230">
        <v>0.84794000000000003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2806.8</v>
      </c>
      <c r="D407" s="231">
        <v>2802.6333333333332</v>
      </c>
      <c r="E407" s="231">
        <v>2788.1666666666665</v>
      </c>
      <c r="F407" s="231">
        <v>2769.5333333333333</v>
      </c>
      <c r="G407" s="231">
        <v>2755.0666666666666</v>
      </c>
      <c r="H407" s="231">
        <v>2821.2666666666664</v>
      </c>
      <c r="I407" s="231">
        <v>2835.7333333333336</v>
      </c>
      <c r="J407" s="231">
        <v>2854.3666666666663</v>
      </c>
      <c r="K407" s="230">
        <v>2817.1</v>
      </c>
      <c r="L407" s="230">
        <v>2784</v>
      </c>
      <c r="M407" s="230">
        <v>1.0361400000000001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484.45</v>
      </c>
      <c r="D408" s="231">
        <v>482.5333333333333</v>
      </c>
      <c r="E408" s="231">
        <v>477.51666666666659</v>
      </c>
      <c r="F408" s="231">
        <v>470.58333333333331</v>
      </c>
      <c r="G408" s="231">
        <v>465.56666666666661</v>
      </c>
      <c r="H408" s="231">
        <v>489.46666666666658</v>
      </c>
      <c r="I408" s="231">
        <v>494.48333333333323</v>
      </c>
      <c r="J408" s="231">
        <v>501.41666666666657</v>
      </c>
      <c r="K408" s="230">
        <v>487.55</v>
      </c>
      <c r="L408" s="230">
        <v>475.6</v>
      </c>
      <c r="M408" s="230">
        <v>0.91661999999999999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1022.7</v>
      </c>
      <c r="D409" s="231">
        <v>1026.8</v>
      </c>
      <c r="E409" s="231">
        <v>1016.0999999999999</v>
      </c>
      <c r="F409" s="231">
        <v>1009.5</v>
      </c>
      <c r="G409" s="231">
        <v>998.8</v>
      </c>
      <c r="H409" s="231">
        <v>1033.3999999999999</v>
      </c>
      <c r="I409" s="231">
        <v>1044.1000000000001</v>
      </c>
      <c r="J409" s="231">
        <v>1050.6999999999998</v>
      </c>
      <c r="K409" s="230">
        <v>1037.5</v>
      </c>
      <c r="L409" s="230">
        <v>1020.2</v>
      </c>
      <c r="M409" s="230">
        <v>0.1638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243.4</v>
      </c>
      <c r="D410" s="231">
        <v>243.7166666666667</v>
      </c>
      <c r="E410" s="231">
        <v>241.73333333333341</v>
      </c>
      <c r="F410" s="231">
        <v>240.06666666666672</v>
      </c>
      <c r="G410" s="231">
        <v>238.08333333333343</v>
      </c>
      <c r="H410" s="231">
        <v>245.38333333333338</v>
      </c>
      <c r="I410" s="231">
        <v>247.36666666666667</v>
      </c>
      <c r="J410" s="231">
        <v>249.03333333333336</v>
      </c>
      <c r="K410" s="230">
        <v>245.7</v>
      </c>
      <c r="L410" s="230">
        <v>242.05</v>
      </c>
      <c r="M410" s="230">
        <v>1.5063800000000001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747.35</v>
      </c>
      <c r="D411" s="231">
        <v>742.93333333333339</v>
      </c>
      <c r="E411" s="231">
        <v>736.16666666666674</v>
      </c>
      <c r="F411" s="231">
        <v>724.98333333333335</v>
      </c>
      <c r="G411" s="231">
        <v>718.2166666666667</v>
      </c>
      <c r="H411" s="231">
        <v>754.11666666666679</v>
      </c>
      <c r="I411" s="231">
        <v>760.88333333333344</v>
      </c>
      <c r="J411" s="231">
        <v>772.06666666666683</v>
      </c>
      <c r="K411" s="230">
        <v>749.7</v>
      </c>
      <c r="L411" s="230">
        <v>731.75</v>
      </c>
      <c r="M411" s="230">
        <v>0.27054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23990.799999999999</v>
      </c>
      <c r="D412" s="231">
        <v>24132.183333333334</v>
      </c>
      <c r="E412" s="231">
        <v>23564.366666666669</v>
      </c>
      <c r="F412" s="231">
        <v>23137.933333333334</v>
      </c>
      <c r="G412" s="231">
        <v>22570.116666666669</v>
      </c>
      <c r="H412" s="231">
        <v>24558.616666666669</v>
      </c>
      <c r="I412" s="231">
        <v>25126.433333333334</v>
      </c>
      <c r="J412" s="231">
        <v>25552.866666666669</v>
      </c>
      <c r="K412" s="230">
        <v>24700</v>
      </c>
      <c r="L412" s="230">
        <v>23705.75</v>
      </c>
      <c r="M412" s="230">
        <v>0.76229000000000002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43.35</v>
      </c>
      <c r="D413" s="231">
        <v>43.5</v>
      </c>
      <c r="E413" s="231">
        <v>42.85</v>
      </c>
      <c r="F413" s="231">
        <v>42.35</v>
      </c>
      <c r="G413" s="231">
        <v>41.7</v>
      </c>
      <c r="H413" s="231">
        <v>44</v>
      </c>
      <c r="I413" s="231">
        <v>44.650000000000006</v>
      </c>
      <c r="J413" s="231">
        <v>45.15</v>
      </c>
      <c r="K413" s="230">
        <v>44.15</v>
      </c>
      <c r="L413" s="230">
        <v>43</v>
      </c>
      <c r="M413" s="230">
        <v>35.46837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1369.65</v>
      </c>
      <c r="D414" s="231">
        <v>1371.95</v>
      </c>
      <c r="E414" s="231">
        <v>1353.9</v>
      </c>
      <c r="F414" s="231">
        <v>1338.15</v>
      </c>
      <c r="G414" s="231">
        <v>1320.1000000000001</v>
      </c>
      <c r="H414" s="231">
        <v>1387.7</v>
      </c>
      <c r="I414" s="231">
        <v>1405.7499999999998</v>
      </c>
      <c r="J414" s="231">
        <v>1421.5</v>
      </c>
      <c r="K414" s="230">
        <v>1390</v>
      </c>
      <c r="L414" s="230">
        <v>1356.2</v>
      </c>
      <c r="M414" s="230">
        <v>9.9828399999999995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301.14999999999998</v>
      </c>
      <c r="D415" s="276">
        <v>300.38333333333327</v>
      </c>
      <c r="E415" s="276">
        <v>296.81666666666655</v>
      </c>
      <c r="F415" s="276">
        <v>292.48333333333329</v>
      </c>
      <c r="G415" s="276">
        <v>288.91666666666657</v>
      </c>
      <c r="H415" s="276">
        <v>304.71666666666653</v>
      </c>
      <c r="I415" s="276">
        <v>308.28333333333325</v>
      </c>
      <c r="J415" s="276">
        <v>312.6166666666665</v>
      </c>
      <c r="K415" s="275">
        <v>303.95</v>
      </c>
      <c r="L415" s="275">
        <v>296.05</v>
      </c>
      <c r="M415" s="275">
        <v>0.79942999999999997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3431</v>
      </c>
      <c r="D416" s="231">
        <v>3429.9</v>
      </c>
      <c r="E416" s="231">
        <v>3377.1000000000004</v>
      </c>
      <c r="F416" s="231">
        <v>3323.2000000000003</v>
      </c>
      <c r="G416" s="231">
        <v>3270.4000000000005</v>
      </c>
      <c r="H416" s="231">
        <v>3483.8</v>
      </c>
      <c r="I416" s="231">
        <v>3536.6000000000004</v>
      </c>
      <c r="J416" s="231">
        <v>3590.5</v>
      </c>
      <c r="K416" s="230">
        <v>3482.7</v>
      </c>
      <c r="L416" s="230">
        <v>3376</v>
      </c>
      <c r="M416" s="230">
        <v>8.6166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516.45000000000005</v>
      </c>
      <c r="D417" s="231">
        <v>518.5333333333333</v>
      </c>
      <c r="E417" s="231">
        <v>512.91666666666663</v>
      </c>
      <c r="F417" s="231">
        <v>509.38333333333333</v>
      </c>
      <c r="G417" s="231">
        <v>503.76666666666665</v>
      </c>
      <c r="H417" s="231">
        <v>522.06666666666661</v>
      </c>
      <c r="I417" s="231">
        <v>527.68333333333339</v>
      </c>
      <c r="J417" s="231">
        <v>531.21666666666658</v>
      </c>
      <c r="K417" s="230">
        <v>524.15</v>
      </c>
      <c r="L417" s="230">
        <v>515</v>
      </c>
      <c r="M417" s="230">
        <v>2.0372599999999998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3795.1</v>
      </c>
      <c r="D418" s="231">
        <v>3806.35</v>
      </c>
      <c r="E418" s="231">
        <v>3777.85</v>
      </c>
      <c r="F418" s="231">
        <v>3760.6</v>
      </c>
      <c r="G418" s="231">
        <v>3732.1</v>
      </c>
      <c r="H418" s="231">
        <v>3823.6</v>
      </c>
      <c r="I418" s="231">
        <v>3852.1</v>
      </c>
      <c r="J418" s="231">
        <v>3869.35</v>
      </c>
      <c r="K418" s="230">
        <v>3834.85</v>
      </c>
      <c r="L418" s="230">
        <v>3789.1</v>
      </c>
      <c r="M418" s="230">
        <v>0.46342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531.9</v>
      </c>
      <c r="D419" s="231">
        <v>532.91666666666663</v>
      </c>
      <c r="E419" s="231">
        <v>526.38333333333321</v>
      </c>
      <c r="F419" s="231">
        <v>520.86666666666656</v>
      </c>
      <c r="G419" s="231">
        <v>514.33333333333314</v>
      </c>
      <c r="H419" s="231">
        <v>538.43333333333328</v>
      </c>
      <c r="I419" s="231">
        <v>544.96666666666681</v>
      </c>
      <c r="J419" s="231">
        <v>550.48333333333335</v>
      </c>
      <c r="K419" s="230">
        <v>539.45000000000005</v>
      </c>
      <c r="L419" s="230">
        <v>527.4</v>
      </c>
      <c r="M419" s="230">
        <v>24.030360000000002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920.85</v>
      </c>
      <c r="D420" s="231">
        <v>928.4666666666667</v>
      </c>
      <c r="E420" s="231">
        <v>906.98333333333335</v>
      </c>
      <c r="F420" s="231">
        <v>893.11666666666667</v>
      </c>
      <c r="G420" s="231">
        <v>871.63333333333333</v>
      </c>
      <c r="H420" s="231">
        <v>942.33333333333337</v>
      </c>
      <c r="I420" s="231">
        <v>963.81666666666672</v>
      </c>
      <c r="J420" s="231">
        <v>977.68333333333339</v>
      </c>
      <c r="K420" s="230">
        <v>949.95</v>
      </c>
      <c r="L420" s="230">
        <v>914.6</v>
      </c>
      <c r="M420" s="230">
        <v>3.0117600000000002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585.6</v>
      </c>
      <c r="D421" s="231">
        <v>587.51666666666665</v>
      </c>
      <c r="E421" s="231">
        <v>581.2833333333333</v>
      </c>
      <c r="F421" s="231">
        <v>576.9666666666667</v>
      </c>
      <c r="G421" s="231">
        <v>570.73333333333335</v>
      </c>
      <c r="H421" s="231">
        <v>591.83333333333326</v>
      </c>
      <c r="I421" s="231">
        <v>598.06666666666661</v>
      </c>
      <c r="J421" s="231">
        <v>602.38333333333321</v>
      </c>
      <c r="K421" s="230">
        <v>593.75</v>
      </c>
      <c r="L421" s="230">
        <v>583.20000000000005</v>
      </c>
      <c r="M421" s="230">
        <v>0.86185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582.70000000000005</v>
      </c>
      <c r="D422" s="231">
        <v>582.06666666666672</v>
      </c>
      <c r="E422" s="231">
        <v>578.88333333333344</v>
      </c>
      <c r="F422" s="231">
        <v>575.06666666666672</v>
      </c>
      <c r="G422" s="231">
        <v>571.88333333333344</v>
      </c>
      <c r="H422" s="231">
        <v>585.88333333333344</v>
      </c>
      <c r="I422" s="231">
        <v>589.06666666666661</v>
      </c>
      <c r="J422" s="231">
        <v>592.88333333333344</v>
      </c>
      <c r="K422" s="230">
        <v>585.25</v>
      </c>
      <c r="L422" s="230">
        <v>578.25</v>
      </c>
      <c r="M422" s="230">
        <v>176.16658000000001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82.5</v>
      </c>
      <c r="D423" s="231">
        <v>82.45</v>
      </c>
      <c r="E423" s="231">
        <v>81.850000000000009</v>
      </c>
      <c r="F423" s="231">
        <v>81.2</v>
      </c>
      <c r="G423" s="231">
        <v>80.600000000000009</v>
      </c>
      <c r="H423" s="231">
        <v>83.100000000000009</v>
      </c>
      <c r="I423" s="231">
        <v>83.7</v>
      </c>
      <c r="J423" s="231">
        <v>84.350000000000009</v>
      </c>
      <c r="K423" s="230">
        <v>83.05</v>
      </c>
      <c r="L423" s="230">
        <v>81.8</v>
      </c>
      <c r="M423" s="230">
        <v>79.041960000000003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281.14999999999998</v>
      </c>
      <c r="D424" s="231">
        <v>281.43333333333334</v>
      </c>
      <c r="E424" s="231">
        <v>277.26666666666665</v>
      </c>
      <c r="F424" s="231">
        <v>273.38333333333333</v>
      </c>
      <c r="G424" s="231">
        <v>269.21666666666664</v>
      </c>
      <c r="H424" s="231">
        <v>285.31666666666666</v>
      </c>
      <c r="I424" s="231">
        <v>289.48333333333329</v>
      </c>
      <c r="J424" s="231">
        <v>293.36666666666667</v>
      </c>
      <c r="K424" s="230">
        <v>285.60000000000002</v>
      </c>
      <c r="L424" s="230">
        <v>277.55</v>
      </c>
      <c r="M424" s="230">
        <v>3.9562200000000001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153.35</v>
      </c>
      <c r="D425" s="231">
        <v>154.1</v>
      </c>
      <c r="E425" s="231">
        <v>152.25</v>
      </c>
      <c r="F425" s="231">
        <v>151.15</v>
      </c>
      <c r="G425" s="231">
        <v>149.30000000000001</v>
      </c>
      <c r="H425" s="231">
        <v>155.19999999999999</v>
      </c>
      <c r="I425" s="231">
        <v>157.04999999999995</v>
      </c>
      <c r="J425" s="231">
        <v>158.14999999999998</v>
      </c>
      <c r="K425" s="230">
        <v>155.94999999999999</v>
      </c>
      <c r="L425" s="230">
        <v>153</v>
      </c>
      <c r="M425" s="230">
        <v>7.94048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440</v>
      </c>
      <c r="D426" s="231">
        <v>435.33333333333331</v>
      </c>
      <c r="E426" s="231">
        <v>417.66666666666663</v>
      </c>
      <c r="F426" s="231">
        <v>395.33333333333331</v>
      </c>
      <c r="G426" s="231">
        <v>377.66666666666663</v>
      </c>
      <c r="H426" s="231">
        <v>457.66666666666663</v>
      </c>
      <c r="I426" s="231">
        <v>475.33333333333326</v>
      </c>
      <c r="J426" s="231">
        <v>497.66666666666663</v>
      </c>
      <c r="K426" s="230">
        <v>453</v>
      </c>
      <c r="L426" s="230">
        <v>413</v>
      </c>
      <c r="M426" s="230">
        <v>48.995359999999998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388</v>
      </c>
      <c r="D427" s="231">
        <v>389.98333333333335</v>
      </c>
      <c r="E427" s="231">
        <v>385.51666666666671</v>
      </c>
      <c r="F427" s="231">
        <v>383.03333333333336</v>
      </c>
      <c r="G427" s="231">
        <v>378.56666666666672</v>
      </c>
      <c r="H427" s="231">
        <v>392.4666666666667</v>
      </c>
      <c r="I427" s="231">
        <v>396.93333333333339</v>
      </c>
      <c r="J427" s="231">
        <v>399.41666666666669</v>
      </c>
      <c r="K427" s="230">
        <v>394.45</v>
      </c>
      <c r="L427" s="230">
        <v>387.5</v>
      </c>
      <c r="M427" s="230">
        <v>3.9031600000000002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184.95</v>
      </c>
      <c r="D428" s="231">
        <v>185.35</v>
      </c>
      <c r="E428" s="231">
        <v>183.1</v>
      </c>
      <c r="F428" s="231">
        <v>181.25</v>
      </c>
      <c r="G428" s="231">
        <v>179</v>
      </c>
      <c r="H428" s="231">
        <v>187.2</v>
      </c>
      <c r="I428" s="231">
        <v>189.45</v>
      </c>
      <c r="J428" s="231">
        <v>191.29999999999998</v>
      </c>
      <c r="K428" s="230">
        <v>187.6</v>
      </c>
      <c r="L428" s="230">
        <v>183.5</v>
      </c>
      <c r="M428" s="230">
        <v>3.31684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952.15</v>
      </c>
      <c r="D429" s="231">
        <v>946.51666666666654</v>
      </c>
      <c r="E429" s="231">
        <v>938.23333333333312</v>
      </c>
      <c r="F429" s="231">
        <v>924.31666666666661</v>
      </c>
      <c r="G429" s="231">
        <v>916.03333333333319</v>
      </c>
      <c r="H429" s="231">
        <v>960.43333333333305</v>
      </c>
      <c r="I429" s="231">
        <v>968.71666666666658</v>
      </c>
      <c r="J429" s="231">
        <v>982.63333333333298</v>
      </c>
      <c r="K429" s="230">
        <v>954.8</v>
      </c>
      <c r="L429" s="230">
        <v>932.6</v>
      </c>
      <c r="M429" s="230">
        <v>29.535740000000001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439</v>
      </c>
      <c r="D430" s="231">
        <v>440.58333333333331</v>
      </c>
      <c r="E430" s="231">
        <v>436.41666666666663</v>
      </c>
      <c r="F430" s="231">
        <v>433.83333333333331</v>
      </c>
      <c r="G430" s="231">
        <v>429.66666666666663</v>
      </c>
      <c r="H430" s="231">
        <v>443.16666666666663</v>
      </c>
      <c r="I430" s="231">
        <v>447.33333333333326</v>
      </c>
      <c r="J430" s="231">
        <v>449.91666666666663</v>
      </c>
      <c r="K430" s="230">
        <v>444.75</v>
      </c>
      <c r="L430" s="230">
        <v>438</v>
      </c>
      <c r="M430" s="230">
        <v>4.1471999999999998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2508.6</v>
      </c>
      <c r="D431" s="231">
        <v>2514.5333333333333</v>
      </c>
      <c r="E431" s="231">
        <v>2479.0666666666666</v>
      </c>
      <c r="F431" s="231">
        <v>2449.5333333333333</v>
      </c>
      <c r="G431" s="231">
        <v>2414.0666666666666</v>
      </c>
      <c r="H431" s="231">
        <v>2544.0666666666666</v>
      </c>
      <c r="I431" s="231">
        <v>2579.5333333333328</v>
      </c>
      <c r="J431" s="231">
        <v>2609.0666666666666</v>
      </c>
      <c r="K431" s="230">
        <v>2550</v>
      </c>
      <c r="L431" s="230">
        <v>2485</v>
      </c>
      <c r="M431" s="230">
        <v>0.64032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1078</v>
      </c>
      <c r="D432" s="231">
        <v>1074.0833333333333</v>
      </c>
      <c r="E432" s="231">
        <v>1063.2166666666665</v>
      </c>
      <c r="F432" s="231">
        <v>1048.4333333333332</v>
      </c>
      <c r="G432" s="231">
        <v>1037.5666666666664</v>
      </c>
      <c r="H432" s="231">
        <v>1088.8666666666666</v>
      </c>
      <c r="I432" s="231">
        <v>1099.7333333333333</v>
      </c>
      <c r="J432" s="231">
        <v>1114.5166666666667</v>
      </c>
      <c r="K432" s="230">
        <v>1084.95</v>
      </c>
      <c r="L432" s="230">
        <v>1059.3</v>
      </c>
      <c r="M432" s="230">
        <v>0.61355999999999999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293.45</v>
      </c>
      <c r="D433" s="231">
        <v>294.38333333333333</v>
      </c>
      <c r="E433" s="231">
        <v>291.06666666666666</v>
      </c>
      <c r="F433" s="231">
        <v>288.68333333333334</v>
      </c>
      <c r="G433" s="231">
        <v>285.36666666666667</v>
      </c>
      <c r="H433" s="231">
        <v>296.76666666666665</v>
      </c>
      <c r="I433" s="231">
        <v>300.08333333333326</v>
      </c>
      <c r="J433" s="231">
        <v>302.46666666666664</v>
      </c>
      <c r="K433" s="230">
        <v>297.7</v>
      </c>
      <c r="L433" s="230">
        <v>292</v>
      </c>
      <c r="M433" s="230">
        <v>0.90242999999999995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399.7</v>
      </c>
      <c r="D434" s="231">
        <v>404.04999999999995</v>
      </c>
      <c r="E434" s="231">
        <v>393.19999999999993</v>
      </c>
      <c r="F434" s="231">
        <v>386.7</v>
      </c>
      <c r="G434" s="231">
        <v>375.84999999999997</v>
      </c>
      <c r="H434" s="231">
        <v>410.5499999999999</v>
      </c>
      <c r="I434" s="231">
        <v>421.39999999999992</v>
      </c>
      <c r="J434" s="231">
        <v>427.89999999999986</v>
      </c>
      <c r="K434" s="230">
        <v>414.9</v>
      </c>
      <c r="L434" s="230">
        <v>397.55</v>
      </c>
      <c r="M434" s="230">
        <v>4.27433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2792.45</v>
      </c>
      <c r="D435" s="231">
        <v>2778.75</v>
      </c>
      <c r="E435" s="231">
        <v>2758.75</v>
      </c>
      <c r="F435" s="231">
        <v>2725.05</v>
      </c>
      <c r="G435" s="231">
        <v>2705.05</v>
      </c>
      <c r="H435" s="231">
        <v>2812.45</v>
      </c>
      <c r="I435" s="231">
        <v>2832.45</v>
      </c>
      <c r="J435" s="231">
        <v>2866.1499999999996</v>
      </c>
      <c r="K435" s="230">
        <v>2798.75</v>
      </c>
      <c r="L435" s="230">
        <v>2745.05</v>
      </c>
      <c r="M435" s="230">
        <v>0.46415000000000001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472.05</v>
      </c>
      <c r="D436" s="231">
        <v>473.40000000000003</v>
      </c>
      <c r="E436" s="231">
        <v>470.00000000000006</v>
      </c>
      <c r="F436" s="231">
        <v>467.95000000000005</v>
      </c>
      <c r="G436" s="231">
        <v>464.55000000000007</v>
      </c>
      <c r="H436" s="231">
        <v>475.45000000000005</v>
      </c>
      <c r="I436" s="231">
        <v>478.85</v>
      </c>
      <c r="J436" s="231">
        <v>480.90000000000003</v>
      </c>
      <c r="K436" s="230">
        <v>476.8</v>
      </c>
      <c r="L436" s="230">
        <v>471.35</v>
      </c>
      <c r="M436" s="230">
        <v>1.4710099999999999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10.050000000000001</v>
      </c>
      <c r="D437" s="231">
        <v>9.9333333333333336</v>
      </c>
      <c r="E437" s="231">
        <v>9.6666666666666679</v>
      </c>
      <c r="F437" s="231">
        <v>9.283333333333335</v>
      </c>
      <c r="G437" s="231">
        <v>9.0166666666666693</v>
      </c>
      <c r="H437" s="231">
        <v>10.316666666666666</v>
      </c>
      <c r="I437" s="231">
        <v>10.583333333333332</v>
      </c>
      <c r="J437" s="231">
        <v>10.966666666666665</v>
      </c>
      <c r="K437" s="230">
        <v>10.199999999999999</v>
      </c>
      <c r="L437" s="230">
        <v>9.5500000000000007</v>
      </c>
      <c r="M437" s="230">
        <v>2778.2788099999998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234.15</v>
      </c>
      <c r="D438" s="231">
        <v>235.28333333333333</v>
      </c>
      <c r="E438" s="231">
        <v>230.91666666666666</v>
      </c>
      <c r="F438" s="231">
        <v>227.68333333333334</v>
      </c>
      <c r="G438" s="231">
        <v>223.31666666666666</v>
      </c>
      <c r="H438" s="231">
        <v>238.51666666666665</v>
      </c>
      <c r="I438" s="231">
        <v>242.88333333333333</v>
      </c>
      <c r="J438" s="231">
        <v>246.11666666666665</v>
      </c>
      <c r="K438" s="230">
        <v>239.65</v>
      </c>
      <c r="L438" s="230">
        <v>232.05</v>
      </c>
      <c r="M438" s="230">
        <v>1.0127699999999999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868.05</v>
      </c>
      <c r="D439" s="231">
        <v>868.4666666666667</v>
      </c>
      <c r="E439" s="231">
        <v>863.08333333333337</v>
      </c>
      <c r="F439" s="231">
        <v>858.11666666666667</v>
      </c>
      <c r="G439" s="231">
        <v>852.73333333333335</v>
      </c>
      <c r="H439" s="231">
        <v>873.43333333333339</v>
      </c>
      <c r="I439" s="231">
        <v>878.81666666666661</v>
      </c>
      <c r="J439" s="231">
        <v>883.78333333333342</v>
      </c>
      <c r="K439" s="230">
        <v>873.85</v>
      </c>
      <c r="L439" s="230">
        <v>863.5</v>
      </c>
      <c r="M439" s="230">
        <v>0.43247999999999998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708.8</v>
      </c>
      <c r="D440" s="231">
        <v>706.6</v>
      </c>
      <c r="E440" s="231">
        <v>698.2</v>
      </c>
      <c r="F440" s="231">
        <v>687.6</v>
      </c>
      <c r="G440" s="231">
        <v>679.2</v>
      </c>
      <c r="H440" s="231">
        <v>717.2</v>
      </c>
      <c r="I440" s="231">
        <v>725.59999999999991</v>
      </c>
      <c r="J440" s="231">
        <v>736.2</v>
      </c>
      <c r="K440" s="230">
        <v>715</v>
      </c>
      <c r="L440" s="230">
        <v>696</v>
      </c>
      <c r="M440" s="230">
        <v>8.2082899999999999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1521.45</v>
      </c>
      <c r="D441" s="231">
        <v>1529.8166666666666</v>
      </c>
      <c r="E441" s="231">
        <v>1499.6833333333332</v>
      </c>
      <c r="F441" s="231">
        <v>1477.9166666666665</v>
      </c>
      <c r="G441" s="231">
        <v>1447.7833333333331</v>
      </c>
      <c r="H441" s="231">
        <v>1551.5833333333333</v>
      </c>
      <c r="I441" s="231">
        <v>1581.7166666666665</v>
      </c>
      <c r="J441" s="231">
        <v>1603.4833333333333</v>
      </c>
      <c r="K441" s="230">
        <v>1559.95</v>
      </c>
      <c r="L441" s="230">
        <v>1508.05</v>
      </c>
      <c r="M441" s="230">
        <v>0.1522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411.15</v>
      </c>
      <c r="D442" s="231">
        <v>410.34999999999997</v>
      </c>
      <c r="E442" s="231">
        <v>404.29999999999995</v>
      </c>
      <c r="F442" s="231">
        <v>397.45</v>
      </c>
      <c r="G442" s="231">
        <v>391.4</v>
      </c>
      <c r="H442" s="231">
        <v>417.19999999999993</v>
      </c>
      <c r="I442" s="231">
        <v>423.25</v>
      </c>
      <c r="J442" s="231">
        <v>430.09999999999991</v>
      </c>
      <c r="K442" s="230">
        <v>416.4</v>
      </c>
      <c r="L442" s="230">
        <v>403.5</v>
      </c>
      <c r="M442" s="230">
        <v>4.1385399999999999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724.55</v>
      </c>
      <c r="D443" s="231">
        <v>722.43333333333339</v>
      </c>
      <c r="E443" s="231">
        <v>718.16666666666674</v>
      </c>
      <c r="F443" s="231">
        <v>711.7833333333333</v>
      </c>
      <c r="G443" s="231">
        <v>707.51666666666665</v>
      </c>
      <c r="H443" s="231">
        <v>728.81666666666683</v>
      </c>
      <c r="I443" s="231">
        <v>733.08333333333348</v>
      </c>
      <c r="J443" s="231">
        <v>739.46666666666692</v>
      </c>
      <c r="K443" s="230">
        <v>726.7</v>
      </c>
      <c r="L443" s="230">
        <v>716.05</v>
      </c>
      <c r="M443" s="230">
        <v>0.90478000000000003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34.200000000000003</v>
      </c>
      <c r="D444" s="231">
        <v>34.333333333333336</v>
      </c>
      <c r="E444" s="231">
        <v>32.866666666666674</v>
      </c>
      <c r="F444" s="231">
        <v>31.533333333333339</v>
      </c>
      <c r="G444" s="231">
        <v>30.066666666666677</v>
      </c>
      <c r="H444" s="231">
        <v>35.666666666666671</v>
      </c>
      <c r="I444" s="231">
        <v>37.133333333333326</v>
      </c>
      <c r="J444" s="231">
        <v>38.466666666666669</v>
      </c>
      <c r="K444" s="230">
        <v>35.799999999999997</v>
      </c>
      <c r="L444" s="230">
        <v>33</v>
      </c>
      <c r="M444" s="230">
        <v>350.87790000000001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1272.9000000000001</v>
      </c>
      <c r="D445" s="231">
        <v>1266.3</v>
      </c>
      <c r="E445" s="231">
        <v>1253.5999999999999</v>
      </c>
      <c r="F445" s="231">
        <v>1234.3</v>
      </c>
      <c r="G445" s="231">
        <v>1221.5999999999999</v>
      </c>
      <c r="H445" s="231">
        <v>1285.5999999999999</v>
      </c>
      <c r="I445" s="231">
        <v>1298.3000000000002</v>
      </c>
      <c r="J445" s="231">
        <v>1317.6</v>
      </c>
      <c r="K445" s="230">
        <v>1279</v>
      </c>
      <c r="L445" s="230">
        <v>1247</v>
      </c>
      <c r="M445" s="230">
        <v>10.70539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738.55</v>
      </c>
      <c r="D446" s="231">
        <v>734.04999999999984</v>
      </c>
      <c r="E446" s="231">
        <v>722.1999999999997</v>
      </c>
      <c r="F446" s="231">
        <v>705.84999999999991</v>
      </c>
      <c r="G446" s="231">
        <v>693.99999999999977</v>
      </c>
      <c r="H446" s="231">
        <v>750.39999999999964</v>
      </c>
      <c r="I446" s="231">
        <v>762.24999999999977</v>
      </c>
      <c r="J446" s="231">
        <v>778.59999999999957</v>
      </c>
      <c r="K446" s="230">
        <v>745.9</v>
      </c>
      <c r="L446" s="230">
        <v>717.7</v>
      </c>
      <c r="M446" s="230">
        <v>4.92706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987.1</v>
      </c>
      <c r="D447" s="231">
        <v>986.91666666666663</v>
      </c>
      <c r="E447" s="231">
        <v>975.18333333333328</v>
      </c>
      <c r="F447" s="231">
        <v>963.26666666666665</v>
      </c>
      <c r="G447" s="231">
        <v>951.5333333333333</v>
      </c>
      <c r="H447" s="231">
        <v>998.83333333333326</v>
      </c>
      <c r="I447" s="231">
        <v>1010.5666666666666</v>
      </c>
      <c r="J447" s="231">
        <v>1022.4833333333332</v>
      </c>
      <c r="K447" s="230">
        <v>998.65</v>
      </c>
      <c r="L447" s="230">
        <v>975</v>
      </c>
      <c r="M447" s="230">
        <v>7.2815599999999998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221.85</v>
      </c>
      <c r="D448" s="231">
        <v>222.08333333333334</v>
      </c>
      <c r="E448" s="231">
        <v>220.9666666666667</v>
      </c>
      <c r="F448" s="231">
        <v>220.08333333333334</v>
      </c>
      <c r="G448" s="231">
        <v>218.9666666666667</v>
      </c>
      <c r="H448" s="231">
        <v>222.9666666666667</v>
      </c>
      <c r="I448" s="231">
        <v>224.08333333333331</v>
      </c>
      <c r="J448" s="231">
        <v>224.9666666666667</v>
      </c>
      <c r="K448" s="230">
        <v>223.2</v>
      </c>
      <c r="L448" s="230">
        <v>221.2</v>
      </c>
      <c r="M448" s="230">
        <v>1.94815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1259.75</v>
      </c>
      <c r="D449" s="231">
        <v>1252.3166666666666</v>
      </c>
      <c r="E449" s="231">
        <v>1242.6333333333332</v>
      </c>
      <c r="F449" s="231">
        <v>1225.5166666666667</v>
      </c>
      <c r="G449" s="231">
        <v>1215.8333333333333</v>
      </c>
      <c r="H449" s="231">
        <v>1269.4333333333332</v>
      </c>
      <c r="I449" s="231">
        <v>1279.1166666666666</v>
      </c>
      <c r="J449" s="231">
        <v>1296.2333333333331</v>
      </c>
      <c r="K449" s="230">
        <v>1262</v>
      </c>
      <c r="L449" s="230">
        <v>1235.2</v>
      </c>
      <c r="M449" s="230">
        <v>5.0666200000000003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3303.35</v>
      </c>
      <c r="D450" s="231">
        <v>3298.85</v>
      </c>
      <c r="E450" s="231">
        <v>3280.5</v>
      </c>
      <c r="F450" s="231">
        <v>3257.65</v>
      </c>
      <c r="G450" s="231">
        <v>3239.3</v>
      </c>
      <c r="H450" s="231">
        <v>3321.7</v>
      </c>
      <c r="I450" s="231">
        <v>3340.0499999999993</v>
      </c>
      <c r="J450" s="231">
        <v>3362.8999999999996</v>
      </c>
      <c r="K450" s="230">
        <v>3317.2</v>
      </c>
      <c r="L450" s="230">
        <v>3276</v>
      </c>
      <c r="M450" s="230">
        <v>10.16555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771.15</v>
      </c>
      <c r="D451" s="231">
        <v>770.43333333333339</v>
      </c>
      <c r="E451" s="231">
        <v>766.26666666666677</v>
      </c>
      <c r="F451" s="231">
        <v>761.38333333333333</v>
      </c>
      <c r="G451" s="231">
        <v>757.2166666666667</v>
      </c>
      <c r="H451" s="231">
        <v>775.31666666666683</v>
      </c>
      <c r="I451" s="231">
        <v>779.48333333333335</v>
      </c>
      <c r="J451" s="231">
        <v>784.3666666666669</v>
      </c>
      <c r="K451" s="230">
        <v>774.6</v>
      </c>
      <c r="L451" s="230">
        <v>765.55</v>
      </c>
      <c r="M451" s="230">
        <v>8.6172799999999992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7032.45</v>
      </c>
      <c r="D452" s="231">
        <v>7009.8166666666666</v>
      </c>
      <c r="E452" s="231">
        <v>6966.6333333333332</v>
      </c>
      <c r="F452" s="231">
        <v>6900.8166666666666</v>
      </c>
      <c r="G452" s="231">
        <v>6857.6333333333332</v>
      </c>
      <c r="H452" s="231">
        <v>7075.6333333333332</v>
      </c>
      <c r="I452" s="231">
        <v>7118.8166666666657</v>
      </c>
      <c r="J452" s="231">
        <v>7184.6333333333332</v>
      </c>
      <c r="K452" s="230">
        <v>7053</v>
      </c>
      <c r="L452" s="230">
        <v>6944</v>
      </c>
      <c r="M452" s="230">
        <v>1.50701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2215.4</v>
      </c>
      <c r="D453" s="231">
        <v>2226.1166666666663</v>
      </c>
      <c r="E453" s="231">
        <v>2184.4833333333327</v>
      </c>
      <c r="F453" s="231">
        <v>2153.5666666666662</v>
      </c>
      <c r="G453" s="231">
        <v>2111.9333333333325</v>
      </c>
      <c r="H453" s="231">
        <v>2257.0333333333328</v>
      </c>
      <c r="I453" s="231">
        <v>2298.666666666667</v>
      </c>
      <c r="J453" s="231">
        <v>2329.583333333333</v>
      </c>
      <c r="K453" s="230">
        <v>2267.75</v>
      </c>
      <c r="L453" s="230">
        <v>2195.1999999999998</v>
      </c>
      <c r="M453" s="230">
        <v>0.51685000000000003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272.89999999999998</v>
      </c>
      <c r="D454" s="231">
        <v>273.13333333333333</v>
      </c>
      <c r="E454" s="231">
        <v>270.91666666666663</v>
      </c>
      <c r="F454" s="231">
        <v>268.93333333333328</v>
      </c>
      <c r="G454" s="231">
        <v>266.71666666666658</v>
      </c>
      <c r="H454" s="231">
        <v>275.11666666666667</v>
      </c>
      <c r="I454" s="231">
        <v>277.33333333333337</v>
      </c>
      <c r="J454" s="231">
        <v>279.31666666666672</v>
      </c>
      <c r="K454" s="230">
        <v>275.35000000000002</v>
      </c>
      <c r="L454" s="230">
        <v>271.14999999999998</v>
      </c>
      <c r="M454" s="230">
        <v>10.22024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520.20000000000005</v>
      </c>
      <c r="D455" s="231">
        <v>523</v>
      </c>
      <c r="E455" s="231">
        <v>516.35</v>
      </c>
      <c r="F455" s="231">
        <v>512.5</v>
      </c>
      <c r="G455" s="231">
        <v>505.85</v>
      </c>
      <c r="H455" s="231">
        <v>526.85</v>
      </c>
      <c r="I455" s="231">
        <v>533.50000000000011</v>
      </c>
      <c r="J455" s="231">
        <v>537.35</v>
      </c>
      <c r="K455" s="230">
        <v>529.65</v>
      </c>
      <c r="L455" s="230">
        <v>519.15</v>
      </c>
      <c r="M455" s="230">
        <v>76.482839999999996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207.15</v>
      </c>
      <c r="D456" s="231">
        <v>206.9</v>
      </c>
      <c r="E456" s="231">
        <v>205.8</v>
      </c>
      <c r="F456" s="231">
        <v>204.45000000000002</v>
      </c>
      <c r="G456" s="231">
        <v>203.35000000000002</v>
      </c>
      <c r="H456" s="231">
        <v>208.25</v>
      </c>
      <c r="I456" s="231">
        <v>209.34999999999997</v>
      </c>
      <c r="J456" s="231">
        <v>210.7</v>
      </c>
      <c r="K456" s="230">
        <v>208</v>
      </c>
      <c r="L456" s="230">
        <v>205.55</v>
      </c>
      <c r="M456" s="230">
        <v>54.472029999999997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105.2</v>
      </c>
      <c r="D457" s="231">
        <v>105.3</v>
      </c>
      <c r="E457" s="231">
        <v>104.8</v>
      </c>
      <c r="F457" s="231">
        <v>104.4</v>
      </c>
      <c r="G457" s="231">
        <v>103.9</v>
      </c>
      <c r="H457" s="231">
        <v>105.69999999999999</v>
      </c>
      <c r="I457" s="231">
        <v>106.19999999999999</v>
      </c>
      <c r="J457" s="231">
        <v>106.59999999999998</v>
      </c>
      <c r="K457" s="230">
        <v>105.8</v>
      </c>
      <c r="L457" s="230">
        <v>104.9</v>
      </c>
      <c r="M457" s="230">
        <v>284.54367000000002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61.1</v>
      </c>
      <c r="D458" s="231">
        <v>61.466666666666669</v>
      </c>
      <c r="E458" s="231">
        <v>60.583333333333336</v>
      </c>
      <c r="F458" s="231">
        <v>60.06666666666667</v>
      </c>
      <c r="G458" s="231">
        <v>59.183333333333337</v>
      </c>
      <c r="H458" s="231">
        <v>61.983333333333334</v>
      </c>
      <c r="I458" s="231">
        <v>62.86666666666666</v>
      </c>
      <c r="J458" s="231">
        <v>63.383333333333333</v>
      </c>
      <c r="K458" s="230">
        <v>62.35</v>
      </c>
      <c r="L458" s="230">
        <v>60.95</v>
      </c>
      <c r="M458" s="230">
        <v>11.759359999999999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2238.6</v>
      </c>
      <c r="D459" s="231">
        <v>2241.7666666666669</v>
      </c>
      <c r="E459" s="231">
        <v>2223.5333333333338</v>
      </c>
      <c r="F459" s="231">
        <v>2208.4666666666667</v>
      </c>
      <c r="G459" s="231">
        <v>2190.2333333333336</v>
      </c>
      <c r="H459" s="231">
        <v>2256.8333333333339</v>
      </c>
      <c r="I459" s="231">
        <v>2275.0666666666666</v>
      </c>
      <c r="J459" s="231">
        <v>2290.1333333333341</v>
      </c>
      <c r="K459" s="230">
        <v>2260</v>
      </c>
      <c r="L459" s="230">
        <v>2226.6999999999998</v>
      </c>
      <c r="M459" s="230">
        <v>0.20269000000000001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1098.75</v>
      </c>
      <c r="D460" s="231">
        <v>1095.7</v>
      </c>
      <c r="E460" s="231">
        <v>1088.0500000000002</v>
      </c>
      <c r="F460" s="231">
        <v>1077.3500000000001</v>
      </c>
      <c r="G460" s="231">
        <v>1069.7000000000003</v>
      </c>
      <c r="H460" s="231">
        <v>1106.4000000000001</v>
      </c>
      <c r="I460" s="231">
        <v>1114.0500000000002</v>
      </c>
      <c r="J460" s="231">
        <v>1124.75</v>
      </c>
      <c r="K460" s="230">
        <v>1103.3499999999999</v>
      </c>
      <c r="L460" s="230">
        <v>1085</v>
      </c>
      <c r="M460" s="230">
        <v>17.82245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644.75</v>
      </c>
      <c r="D461" s="231">
        <v>648.19999999999993</v>
      </c>
      <c r="E461" s="231">
        <v>637.14999999999986</v>
      </c>
      <c r="F461" s="231">
        <v>629.54999999999995</v>
      </c>
      <c r="G461" s="231">
        <v>618.49999999999989</v>
      </c>
      <c r="H461" s="231">
        <v>655.79999999999984</v>
      </c>
      <c r="I461" s="231">
        <v>666.8499999999998</v>
      </c>
      <c r="J461" s="231">
        <v>674.44999999999982</v>
      </c>
      <c r="K461" s="230">
        <v>659.25</v>
      </c>
      <c r="L461" s="230">
        <v>640.6</v>
      </c>
      <c r="M461" s="230">
        <v>2.3357299999999999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118.85</v>
      </c>
      <c r="D462" s="231">
        <v>118.18333333333332</v>
      </c>
      <c r="E462" s="231">
        <v>115.76666666666665</v>
      </c>
      <c r="F462" s="231">
        <v>112.68333333333332</v>
      </c>
      <c r="G462" s="231">
        <v>110.26666666666665</v>
      </c>
      <c r="H462" s="231">
        <v>121.26666666666665</v>
      </c>
      <c r="I462" s="231">
        <v>123.68333333333331</v>
      </c>
      <c r="J462" s="231">
        <v>126.76666666666665</v>
      </c>
      <c r="K462" s="230">
        <v>120.6</v>
      </c>
      <c r="L462" s="230">
        <v>115.1</v>
      </c>
      <c r="M462" s="230">
        <v>7.9857800000000001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883.05</v>
      </c>
      <c r="D463" s="231">
        <v>884.61666666666679</v>
      </c>
      <c r="E463" s="231">
        <v>875.63333333333355</v>
      </c>
      <c r="F463" s="231">
        <v>868.21666666666681</v>
      </c>
      <c r="G463" s="231">
        <v>859.23333333333358</v>
      </c>
      <c r="H463" s="231">
        <v>892.03333333333353</v>
      </c>
      <c r="I463" s="231">
        <v>901.01666666666665</v>
      </c>
      <c r="J463" s="231">
        <v>908.43333333333351</v>
      </c>
      <c r="K463" s="230">
        <v>893.6</v>
      </c>
      <c r="L463" s="230">
        <v>877.2</v>
      </c>
      <c r="M463" s="230">
        <v>4.87934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2229.9499999999998</v>
      </c>
      <c r="D464" s="231">
        <v>2251.6666666666665</v>
      </c>
      <c r="E464" s="231">
        <v>2198.333333333333</v>
      </c>
      <c r="F464" s="231">
        <v>2166.7166666666667</v>
      </c>
      <c r="G464" s="231">
        <v>2113.3833333333332</v>
      </c>
      <c r="H464" s="231">
        <v>2283.2833333333328</v>
      </c>
      <c r="I464" s="231">
        <v>2336.6166666666659</v>
      </c>
      <c r="J464" s="231">
        <v>2368.2333333333327</v>
      </c>
      <c r="K464" s="230">
        <v>2305</v>
      </c>
      <c r="L464" s="230">
        <v>2220.0500000000002</v>
      </c>
      <c r="M464" s="230">
        <v>0.31479000000000001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461.4</v>
      </c>
      <c r="D465" s="231">
        <v>461.81666666666666</v>
      </c>
      <c r="E465" s="231">
        <v>449.63333333333333</v>
      </c>
      <c r="F465" s="231">
        <v>437.86666666666667</v>
      </c>
      <c r="G465" s="231">
        <v>425.68333333333334</v>
      </c>
      <c r="H465" s="231">
        <v>473.58333333333331</v>
      </c>
      <c r="I465" s="231">
        <v>485.76666666666659</v>
      </c>
      <c r="J465" s="231">
        <v>497.5333333333333</v>
      </c>
      <c r="K465" s="230">
        <v>474</v>
      </c>
      <c r="L465" s="230">
        <v>450.05</v>
      </c>
      <c r="M465" s="230">
        <v>1.8086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3132.9</v>
      </c>
      <c r="D466" s="231">
        <v>3157.2833333333333</v>
      </c>
      <c r="E466" s="231">
        <v>3095.7666666666664</v>
      </c>
      <c r="F466" s="231">
        <v>3058.6333333333332</v>
      </c>
      <c r="G466" s="231">
        <v>2997.1166666666663</v>
      </c>
      <c r="H466" s="231">
        <v>3194.4166666666665</v>
      </c>
      <c r="I466" s="231">
        <v>3255.9333333333338</v>
      </c>
      <c r="J466" s="231">
        <v>3293.0666666666666</v>
      </c>
      <c r="K466" s="230">
        <v>3218.8</v>
      </c>
      <c r="L466" s="230">
        <v>3120.15</v>
      </c>
      <c r="M466" s="230">
        <v>0.24886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2707.25</v>
      </c>
      <c r="D467" s="231">
        <v>2699.75</v>
      </c>
      <c r="E467" s="231">
        <v>2677.5</v>
      </c>
      <c r="F467" s="231">
        <v>2647.75</v>
      </c>
      <c r="G467" s="231">
        <v>2625.5</v>
      </c>
      <c r="H467" s="231">
        <v>2729.5</v>
      </c>
      <c r="I467" s="231">
        <v>2751.75</v>
      </c>
      <c r="J467" s="231">
        <v>2781.5</v>
      </c>
      <c r="K467" s="230">
        <v>2722</v>
      </c>
      <c r="L467" s="230">
        <v>2670</v>
      </c>
      <c r="M467" s="230">
        <v>8.1455300000000008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1690.05</v>
      </c>
      <c r="D468" s="231">
        <v>1692.6833333333334</v>
      </c>
      <c r="E468" s="231">
        <v>1680.3666666666668</v>
      </c>
      <c r="F468" s="231">
        <v>1670.6833333333334</v>
      </c>
      <c r="G468" s="231">
        <v>1658.3666666666668</v>
      </c>
      <c r="H468" s="231">
        <v>1702.3666666666668</v>
      </c>
      <c r="I468" s="231">
        <v>1714.6833333333334</v>
      </c>
      <c r="J468" s="231">
        <v>1724.3666666666668</v>
      </c>
      <c r="K468" s="230">
        <v>1705</v>
      </c>
      <c r="L468" s="230">
        <v>1683</v>
      </c>
      <c r="M468" s="230">
        <v>4.7677899999999998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552.9</v>
      </c>
      <c r="D469" s="231">
        <v>546.98333333333335</v>
      </c>
      <c r="E469" s="231">
        <v>538.4666666666667</v>
      </c>
      <c r="F469" s="231">
        <v>524.0333333333333</v>
      </c>
      <c r="G469" s="231">
        <v>515.51666666666665</v>
      </c>
      <c r="H469" s="231">
        <v>561.41666666666674</v>
      </c>
      <c r="I469" s="231">
        <v>569.93333333333339</v>
      </c>
      <c r="J469" s="231">
        <v>584.36666666666679</v>
      </c>
      <c r="K469" s="230">
        <v>555.5</v>
      </c>
      <c r="L469" s="230">
        <v>532.54999999999995</v>
      </c>
      <c r="M469" s="230">
        <v>4.7706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687.1</v>
      </c>
      <c r="D470" s="231">
        <v>681.38333333333333</v>
      </c>
      <c r="E470" s="231">
        <v>670.76666666666665</v>
      </c>
      <c r="F470" s="231">
        <v>654.43333333333328</v>
      </c>
      <c r="G470" s="231">
        <v>643.81666666666661</v>
      </c>
      <c r="H470" s="231">
        <v>697.7166666666667</v>
      </c>
      <c r="I470" s="231">
        <v>708.33333333333326</v>
      </c>
      <c r="J470" s="231">
        <v>724.66666666666674</v>
      </c>
      <c r="K470" s="230">
        <v>692</v>
      </c>
      <c r="L470" s="230">
        <v>665.05</v>
      </c>
      <c r="M470" s="230">
        <v>1.0983400000000001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1498.5</v>
      </c>
      <c r="D471" s="231">
        <v>1496.5</v>
      </c>
      <c r="E471" s="231">
        <v>1487.95</v>
      </c>
      <c r="F471" s="231">
        <v>1477.4</v>
      </c>
      <c r="G471" s="231">
        <v>1468.8500000000001</v>
      </c>
      <c r="H471" s="231">
        <v>1507.05</v>
      </c>
      <c r="I471" s="231">
        <v>1515.6000000000001</v>
      </c>
      <c r="J471" s="231">
        <v>1526.1499999999999</v>
      </c>
      <c r="K471" s="230">
        <v>1505.05</v>
      </c>
      <c r="L471" s="230">
        <v>1485.95</v>
      </c>
      <c r="M471" s="230">
        <v>3.6212200000000001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34.75</v>
      </c>
      <c r="D472" s="231">
        <v>34.716666666666669</v>
      </c>
      <c r="E472" s="231">
        <v>34.483333333333334</v>
      </c>
      <c r="F472" s="231">
        <v>34.216666666666669</v>
      </c>
      <c r="G472" s="231">
        <v>33.983333333333334</v>
      </c>
      <c r="H472" s="231">
        <v>34.983333333333334</v>
      </c>
      <c r="I472" s="231">
        <v>35.216666666666669</v>
      </c>
      <c r="J472" s="231">
        <v>35.483333333333334</v>
      </c>
      <c r="K472" s="230">
        <v>34.950000000000003</v>
      </c>
      <c r="L472" s="230">
        <v>34.450000000000003</v>
      </c>
      <c r="M472" s="230">
        <v>100.04047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266.45</v>
      </c>
      <c r="D473" s="231">
        <v>267.09999999999997</v>
      </c>
      <c r="E473" s="231">
        <v>263.99999999999994</v>
      </c>
      <c r="F473" s="231">
        <v>261.54999999999995</v>
      </c>
      <c r="G473" s="231">
        <v>258.44999999999993</v>
      </c>
      <c r="H473" s="231">
        <v>269.54999999999995</v>
      </c>
      <c r="I473" s="231">
        <v>272.64999999999998</v>
      </c>
      <c r="J473" s="231">
        <v>275.09999999999997</v>
      </c>
      <c r="K473" s="230">
        <v>270.2</v>
      </c>
      <c r="L473" s="230">
        <v>264.64999999999998</v>
      </c>
      <c r="M473" s="230">
        <v>1.82944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403.05</v>
      </c>
      <c r="D474" s="231">
        <v>401.86666666666662</v>
      </c>
      <c r="E474" s="231">
        <v>398.23333333333323</v>
      </c>
      <c r="F474" s="231">
        <v>393.41666666666663</v>
      </c>
      <c r="G474" s="231">
        <v>389.78333333333325</v>
      </c>
      <c r="H474" s="231">
        <v>406.68333333333322</v>
      </c>
      <c r="I474" s="231">
        <v>410.31666666666655</v>
      </c>
      <c r="J474" s="231">
        <v>415.13333333333321</v>
      </c>
      <c r="K474" s="230">
        <v>405.5</v>
      </c>
      <c r="L474" s="230">
        <v>397.05</v>
      </c>
      <c r="M474" s="230">
        <v>5.5054100000000004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2685.45</v>
      </c>
      <c r="D475" s="231">
        <v>2696.3166666666666</v>
      </c>
      <c r="E475" s="231">
        <v>2670.6833333333334</v>
      </c>
      <c r="F475" s="231">
        <v>2655.916666666667</v>
      </c>
      <c r="G475" s="231">
        <v>2630.2833333333338</v>
      </c>
      <c r="H475" s="231">
        <v>2711.083333333333</v>
      </c>
      <c r="I475" s="231">
        <v>2736.7166666666662</v>
      </c>
      <c r="J475" s="231">
        <v>2751.4833333333327</v>
      </c>
      <c r="K475" s="230">
        <v>2721.95</v>
      </c>
      <c r="L475" s="230">
        <v>2681.55</v>
      </c>
      <c r="M475" s="230">
        <v>1.2082299999999999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26.05</v>
      </c>
      <c r="D476" s="231">
        <v>26.016666666666669</v>
      </c>
      <c r="E476" s="231">
        <v>25.683333333333337</v>
      </c>
      <c r="F476" s="231">
        <v>25.316666666666666</v>
      </c>
      <c r="G476" s="231">
        <v>24.983333333333334</v>
      </c>
      <c r="H476" s="231">
        <v>26.38333333333334</v>
      </c>
      <c r="I476" s="231">
        <v>26.716666666666676</v>
      </c>
      <c r="J476" s="231">
        <v>27.083333333333343</v>
      </c>
      <c r="K476" s="230">
        <v>26.35</v>
      </c>
      <c r="L476" s="230">
        <v>25.65</v>
      </c>
      <c r="M476" s="230">
        <v>195.64147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414.9</v>
      </c>
      <c r="D477" s="231">
        <v>418.83333333333331</v>
      </c>
      <c r="E477" s="231">
        <v>409.11666666666662</v>
      </c>
      <c r="F477" s="231">
        <v>403.33333333333331</v>
      </c>
      <c r="G477" s="231">
        <v>393.61666666666662</v>
      </c>
      <c r="H477" s="231">
        <v>424.61666666666662</v>
      </c>
      <c r="I477" s="231">
        <v>434.33333333333331</v>
      </c>
      <c r="J477" s="231">
        <v>440.11666666666662</v>
      </c>
      <c r="K477" s="230">
        <v>428.55</v>
      </c>
      <c r="L477" s="230">
        <v>413.05</v>
      </c>
      <c r="M477" s="230">
        <v>1.9009100000000001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524.45000000000005</v>
      </c>
      <c r="D478" s="231">
        <v>523.25</v>
      </c>
      <c r="E478" s="231">
        <v>515.20000000000005</v>
      </c>
      <c r="F478" s="231">
        <v>505.95000000000005</v>
      </c>
      <c r="G478" s="231">
        <v>497.90000000000009</v>
      </c>
      <c r="H478" s="231">
        <v>532.5</v>
      </c>
      <c r="I478" s="231">
        <v>540.54999999999995</v>
      </c>
      <c r="J478" s="231">
        <v>549.79999999999995</v>
      </c>
      <c r="K478" s="230">
        <v>531.29999999999995</v>
      </c>
      <c r="L478" s="230">
        <v>514</v>
      </c>
      <c r="M478" s="230">
        <v>6.3944000000000001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682.25</v>
      </c>
      <c r="D479" s="231">
        <v>680.35</v>
      </c>
      <c r="E479" s="231">
        <v>675.90000000000009</v>
      </c>
      <c r="F479" s="231">
        <v>669.55000000000007</v>
      </c>
      <c r="G479" s="231">
        <v>665.10000000000014</v>
      </c>
      <c r="H479" s="231">
        <v>686.7</v>
      </c>
      <c r="I479" s="231">
        <v>691.15000000000009</v>
      </c>
      <c r="J479" s="231">
        <v>697.5</v>
      </c>
      <c r="K479" s="230">
        <v>684.8</v>
      </c>
      <c r="L479" s="230">
        <v>674</v>
      </c>
      <c r="M479" s="230">
        <v>19.205269999999999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671.85</v>
      </c>
      <c r="D480" s="231">
        <v>669.98333333333335</v>
      </c>
      <c r="E480" s="231">
        <v>664.91666666666674</v>
      </c>
      <c r="F480" s="231">
        <v>657.98333333333335</v>
      </c>
      <c r="G480" s="231">
        <v>652.91666666666674</v>
      </c>
      <c r="H480" s="231">
        <v>676.91666666666674</v>
      </c>
      <c r="I480" s="231">
        <v>681.98333333333335</v>
      </c>
      <c r="J480" s="231">
        <v>688.91666666666674</v>
      </c>
      <c r="K480" s="230">
        <v>675.05</v>
      </c>
      <c r="L480" s="230">
        <v>663.05</v>
      </c>
      <c r="M480" s="230">
        <v>0.78461000000000003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7653.8</v>
      </c>
      <c r="D481" s="231">
        <v>7642.5999999999995</v>
      </c>
      <c r="E481" s="231">
        <v>7601.2499999999991</v>
      </c>
      <c r="F481" s="231">
        <v>7548.7</v>
      </c>
      <c r="G481" s="231">
        <v>7507.3499999999995</v>
      </c>
      <c r="H481" s="231">
        <v>7695.1499999999987</v>
      </c>
      <c r="I481" s="231">
        <v>7736.4999999999991</v>
      </c>
      <c r="J481" s="231">
        <v>7789.0499999999984</v>
      </c>
      <c r="K481" s="230">
        <v>7683.95</v>
      </c>
      <c r="L481" s="230">
        <v>7590.05</v>
      </c>
      <c r="M481" s="230">
        <v>1.60565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68.95</v>
      </c>
      <c r="D482" s="231">
        <v>69.183333333333337</v>
      </c>
      <c r="E482" s="231">
        <v>68.51666666666668</v>
      </c>
      <c r="F482" s="231">
        <v>68.083333333333343</v>
      </c>
      <c r="G482" s="231">
        <v>67.416666666666686</v>
      </c>
      <c r="H482" s="231">
        <v>69.616666666666674</v>
      </c>
      <c r="I482" s="231">
        <v>70.283333333333331</v>
      </c>
      <c r="J482" s="231">
        <v>70.716666666666669</v>
      </c>
      <c r="K482" s="230">
        <v>69.849999999999994</v>
      </c>
      <c r="L482" s="230">
        <v>68.75</v>
      </c>
      <c r="M482" s="230">
        <v>49.516449999999999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1422.15</v>
      </c>
      <c r="D483" s="231">
        <v>1418.45</v>
      </c>
      <c r="E483" s="231">
        <v>1410.45</v>
      </c>
      <c r="F483" s="231">
        <v>1398.75</v>
      </c>
      <c r="G483" s="231">
        <v>1390.75</v>
      </c>
      <c r="H483" s="231">
        <v>1430.15</v>
      </c>
      <c r="I483" s="231">
        <v>1438.15</v>
      </c>
      <c r="J483" s="231">
        <v>1449.8500000000001</v>
      </c>
      <c r="K483" s="230">
        <v>1426.45</v>
      </c>
      <c r="L483" s="230">
        <v>1406.75</v>
      </c>
      <c r="M483" s="230">
        <v>4.31508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835.3</v>
      </c>
      <c r="D484" s="240">
        <v>830.66666666666663</v>
      </c>
      <c r="E484" s="240">
        <v>823.13333333333321</v>
      </c>
      <c r="F484" s="240">
        <v>810.96666666666658</v>
      </c>
      <c r="G484" s="240">
        <v>803.43333333333317</v>
      </c>
      <c r="H484" s="240">
        <v>842.83333333333326</v>
      </c>
      <c r="I484" s="240">
        <v>850.36666666666679</v>
      </c>
      <c r="J484" s="239">
        <v>862.5333333333333</v>
      </c>
      <c r="K484" s="239">
        <v>838.2</v>
      </c>
      <c r="L484" s="239">
        <v>818.5</v>
      </c>
      <c r="M484" s="216">
        <v>8.9252099999999999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249.05</v>
      </c>
      <c r="D485" s="240">
        <v>248.68333333333331</v>
      </c>
      <c r="E485" s="240">
        <v>246.36666666666662</v>
      </c>
      <c r="F485" s="240">
        <v>243.68333333333331</v>
      </c>
      <c r="G485" s="240">
        <v>241.36666666666662</v>
      </c>
      <c r="H485" s="240">
        <v>251.36666666666662</v>
      </c>
      <c r="I485" s="240">
        <v>253.68333333333328</v>
      </c>
      <c r="J485" s="239">
        <v>256.36666666666662</v>
      </c>
      <c r="K485" s="239">
        <v>251</v>
      </c>
      <c r="L485" s="239">
        <v>246</v>
      </c>
      <c r="M485" s="216">
        <v>0.88961999999999997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2044.35</v>
      </c>
      <c r="D486" s="231">
        <v>2044.7</v>
      </c>
      <c r="E486" s="231">
        <v>2029.5</v>
      </c>
      <c r="F486" s="231">
        <v>2014.6499999999999</v>
      </c>
      <c r="G486" s="231">
        <v>1999.4499999999998</v>
      </c>
      <c r="H486" s="231">
        <v>2059.5500000000002</v>
      </c>
      <c r="I486" s="231">
        <v>2074.7500000000005</v>
      </c>
      <c r="J486" s="231">
        <v>2089.6000000000004</v>
      </c>
      <c r="K486" s="230">
        <v>2059.9</v>
      </c>
      <c r="L486" s="230">
        <v>2029.85</v>
      </c>
      <c r="M486" s="230">
        <v>8.9620000000000005E-2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617.25</v>
      </c>
      <c r="D487" s="240">
        <v>620.05000000000007</v>
      </c>
      <c r="E487" s="240">
        <v>613.20000000000016</v>
      </c>
      <c r="F487" s="240">
        <v>609.15000000000009</v>
      </c>
      <c r="G487" s="240">
        <v>602.30000000000018</v>
      </c>
      <c r="H487" s="240">
        <v>624.10000000000014</v>
      </c>
      <c r="I487" s="240">
        <v>630.95000000000005</v>
      </c>
      <c r="J487" s="239">
        <v>635.00000000000011</v>
      </c>
      <c r="K487" s="239">
        <v>626.9</v>
      </c>
      <c r="L487" s="239">
        <v>616</v>
      </c>
      <c r="M487" s="216">
        <v>1.73359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299.85000000000002</v>
      </c>
      <c r="D488" s="231">
        <v>299.38333333333333</v>
      </c>
      <c r="E488" s="231">
        <v>296.56666666666666</v>
      </c>
      <c r="F488" s="231">
        <v>293.28333333333336</v>
      </c>
      <c r="G488" s="231">
        <v>290.4666666666667</v>
      </c>
      <c r="H488" s="231">
        <v>302.66666666666663</v>
      </c>
      <c r="I488" s="231">
        <v>305.48333333333323</v>
      </c>
      <c r="J488" s="231">
        <v>308.76666666666659</v>
      </c>
      <c r="K488" s="230">
        <v>302.2</v>
      </c>
      <c r="L488" s="230">
        <v>296.10000000000002</v>
      </c>
      <c r="M488" s="230">
        <v>0.58089000000000002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323.14999999999998</v>
      </c>
      <c r="D489" s="240">
        <v>322.98333333333329</v>
      </c>
      <c r="E489" s="231">
        <v>318.51666666666659</v>
      </c>
      <c r="F489" s="231">
        <v>313.88333333333333</v>
      </c>
      <c r="G489" s="231">
        <v>309.41666666666663</v>
      </c>
      <c r="H489" s="231">
        <v>327.61666666666656</v>
      </c>
      <c r="I489" s="231">
        <v>332.08333333333326</v>
      </c>
      <c r="J489" s="231">
        <v>336.71666666666653</v>
      </c>
      <c r="K489" s="230">
        <v>327.45</v>
      </c>
      <c r="L489" s="230">
        <v>318.35000000000002</v>
      </c>
      <c r="M489" s="230">
        <v>1.6137999999999999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304.8</v>
      </c>
      <c r="D490" s="231">
        <v>308.56666666666666</v>
      </c>
      <c r="E490" s="231">
        <v>297.48333333333335</v>
      </c>
      <c r="F490" s="231">
        <v>290.16666666666669</v>
      </c>
      <c r="G490" s="231">
        <v>279.08333333333337</v>
      </c>
      <c r="H490" s="231">
        <v>315.88333333333333</v>
      </c>
      <c r="I490" s="231">
        <v>326.9666666666667</v>
      </c>
      <c r="J490" s="231">
        <v>334.2833333333333</v>
      </c>
      <c r="K490" s="230">
        <v>319.64999999999998</v>
      </c>
      <c r="L490" s="230">
        <v>301.25</v>
      </c>
      <c r="M490" s="230">
        <v>6.20784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1614.8</v>
      </c>
      <c r="D491" s="240">
        <v>1601.05</v>
      </c>
      <c r="E491" s="231">
        <v>1576.1</v>
      </c>
      <c r="F491" s="231">
        <v>1537.3999999999999</v>
      </c>
      <c r="G491" s="231">
        <v>1512.4499999999998</v>
      </c>
      <c r="H491" s="231">
        <v>1639.75</v>
      </c>
      <c r="I491" s="231">
        <v>1664.7000000000003</v>
      </c>
      <c r="J491" s="231">
        <v>1703.4</v>
      </c>
      <c r="K491" s="230">
        <v>1626</v>
      </c>
      <c r="L491" s="230">
        <v>1562.35</v>
      </c>
      <c r="M491" s="230">
        <v>11.25676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1268.75</v>
      </c>
      <c r="D492" s="231">
        <v>1262.5</v>
      </c>
      <c r="E492" s="231">
        <v>1244.6500000000001</v>
      </c>
      <c r="F492" s="231">
        <v>1220.5500000000002</v>
      </c>
      <c r="G492" s="231">
        <v>1202.7000000000003</v>
      </c>
      <c r="H492" s="231">
        <v>1286.5999999999999</v>
      </c>
      <c r="I492" s="231">
        <v>1304.4499999999998</v>
      </c>
      <c r="J492" s="231">
        <v>1328.5499999999997</v>
      </c>
      <c r="K492" s="230">
        <v>1280.3499999999999</v>
      </c>
      <c r="L492" s="230">
        <v>1238.4000000000001</v>
      </c>
      <c r="M492" s="230">
        <v>8.1224500000000006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291.35000000000002</v>
      </c>
      <c r="D493" s="240">
        <v>289.63333333333333</v>
      </c>
      <c r="E493" s="231">
        <v>286.31666666666666</v>
      </c>
      <c r="F493" s="231">
        <v>281.28333333333336</v>
      </c>
      <c r="G493" s="231">
        <v>277.9666666666667</v>
      </c>
      <c r="H493" s="231">
        <v>294.66666666666663</v>
      </c>
      <c r="I493" s="231">
        <v>297.98333333333323</v>
      </c>
      <c r="J493" s="231">
        <v>303.01666666666659</v>
      </c>
      <c r="K493" s="230">
        <v>292.95</v>
      </c>
      <c r="L493" s="230">
        <v>284.60000000000002</v>
      </c>
      <c r="M493" s="230">
        <v>121.59426999999999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375.65</v>
      </c>
      <c r="D494" s="231">
        <v>375.48333333333329</v>
      </c>
      <c r="E494" s="231">
        <v>370.81666666666661</v>
      </c>
      <c r="F494" s="231">
        <v>365.98333333333329</v>
      </c>
      <c r="G494" s="231">
        <v>361.31666666666661</v>
      </c>
      <c r="H494" s="231">
        <v>380.31666666666661</v>
      </c>
      <c r="I494" s="231">
        <v>384.98333333333323</v>
      </c>
      <c r="J494" s="231">
        <v>389.81666666666661</v>
      </c>
      <c r="K494" s="230">
        <v>380.15</v>
      </c>
      <c r="L494" s="230">
        <v>370.65</v>
      </c>
      <c r="M494" s="230">
        <v>0.54222000000000004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1787.75</v>
      </c>
      <c r="D495" s="240">
        <v>1792.8999999999999</v>
      </c>
      <c r="E495" s="231">
        <v>1780.8499999999997</v>
      </c>
      <c r="F495" s="231">
        <v>1773.9499999999998</v>
      </c>
      <c r="G495" s="231">
        <v>1761.8999999999996</v>
      </c>
      <c r="H495" s="231">
        <v>1799.7999999999997</v>
      </c>
      <c r="I495" s="231">
        <v>1811.85</v>
      </c>
      <c r="J495" s="231">
        <v>1818.7499999999998</v>
      </c>
      <c r="K495" s="230">
        <v>1804.95</v>
      </c>
      <c r="L495" s="230">
        <v>1786</v>
      </c>
      <c r="M495" s="230">
        <v>0.4007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6.95</v>
      </c>
      <c r="D496" s="240">
        <v>6.9666666666666659</v>
      </c>
      <c r="E496" s="231">
        <v>6.883333333333332</v>
      </c>
      <c r="F496" s="231">
        <v>6.8166666666666664</v>
      </c>
      <c r="G496" s="231">
        <v>6.7333333333333325</v>
      </c>
      <c r="H496" s="231">
        <v>7.0333333333333314</v>
      </c>
      <c r="I496" s="231">
        <v>7.1166666666666654</v>
      </c>
      <c r="J496" s="231">
        <v>7.1833333333333309</v>
      </c>
      <c r="K496" s="230">
        <v>7.05</v>
      </c>
      <c r="L496" s="230">
        <v>6.9</v>
      </c>
      <c r="M496" s="230">
        <v>775.37343999999996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803.45</v>
      </c>
      <c r="D497" s="240">
        <v>803.9666666666667</v>
      </c>
      <c r="E497" s="231">
        <v>798.98333333333335</v>
      </c>
      <c r="F497" s="231">
        <v>794.51666666666665</v>
      </c>
      <c r="G497" s="231">
        <v>789.5333333333333</v>
      </c>
      <c r="H497" s="231">
        <v>808.43333333333339</v>
      </c>
      <c r="I497" s="231">
        <v>813.41666666666674</v>
      </c>
      <c r="J497" s="231">
        <v>817.88333333333344</v>
      </c>
      <c r="K497" s="230">
        <v>808.95</v>
      </c>
      <c r="L497" s="230">
        <v>799.5</v>
      </c>
      <c r="M497" s="230">
        <v>19.507560000000002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241.35</v>
      </c>
      <c r="D498" s="240">
        <v>240.9</v>
      </c>
      <c r="E498" s="231">
        <v>237.45000000000002</v>
      </c>
      <c r="F498" s="231">
        <v>233.55</v>
      </c>
      <c r="G498" s="231">
        <v>230.10000000000002</v>
      </c>
      <c r="H498" s="231">
        <v>244.8</v>
      </c>
      <c r="I498" s="231">
        <v>248.25</v>
      </c>
      <c r="J498" s="231">
        <v>252.15</v>
      </c>
      <c r="K498" s="230">
        <v>244.35</v>
      </c>
      <c r="L498" s="230">
        <v>237</v>
      </c>
      <c r="M498" s="230">
        <v>6.1743800000000002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91.85</v>
      </c>
      <c r="D499" s="240">
        <v>91.8</v>
      </c>
      <c r="E499" s="231">
        <v>91.1</v>
      </c>
      <c r="F499" s="231">
        <v>90.35</v>
      </c>
      <c r="G499" s="231">
        <v>89.649999999999991</v>
      </c>
      <c r="H499" s="231">
        <v>92.55</v>
      </c>
      <c r="I499" s="231">
        <v>93.250000000000014</v>
      </c>
      <c r="J499" s="231">
        <v>94</v>
      </c>
      <c r="K499" s="230">
        <v>92.5</v>
      </c>
      <c r="L499" s="230">
        <v>91.05</v>
      </c>
      <c r="M499" s="230">
        <v>6.2882800000000003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732.45</v>
      </c>
      <c r="D500" s="240">
        <v>735.06666666666661</v>
      </c>
      <c r="E500" s="231">
        <v>726.13333333333321</v>
      </c>
      <c r="F500" s="231">
        <v>719.81666666666661</v>
      </c>
      <c r="G500" s="231">
        <v>710.88333333333321</v>
      </c>
      <c r="H500" s="231">
        <v>741.38333333333321</v>
      </c>
      <c r="I500" s="231">
        <v>750.31666666666661</v>
      </c>
      <c r="J500" s="231">
        <v>756.63333333333321</v>
      </c>
      <c r="K500" s="230">
        <v>744</v>
      </c>
      <c r="L500" s="230">
        <v>728.75</v>
      </c>
      <c r="M500" s="230">
        <v>1.2682800000000001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1386</v>
      </c>
      <c r="D501" s="240">
        <v>1390.0999999999997</v>
      </c>
      <c r="E501" s="231">
        <v>1375.2499999999993</v>
      </c>
      <c r="F501" s="231">
        <v>1364.4999999999995</v>
      </c>
      <c r="G501" s="231">
        <v>1349.6499999999992</v>
      </c>
      <c r="H501" s="231">
        <v>1400.8499999999995</v>
      </c>
      <c r="I501" s="231">
        <v>1415.6999999999998</v>
      </c>
      <c r="J501" s="231">
        <v>1426.4499999999996</v>
      </c>
      <c r="K501" s="230">
        <v>1404.95</v>
      </c>
      <c r="L501" s="230">
        <v>1379.35</v>
      </c>
      <c r="M501" s="230">
        <v>0.99334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399.7</v>
      </c>
      <c r="D502" s="240">
        <v>397.83333333333331</v>
      </c>
      <c r="E502" s="231">
        <v>395.21666666666664</v>
      </c>
      <c r="F502" s="231">
        <v>390.73333333333335</v>
      </c>
      <c r="G502" s="231">
        <v>388.11666666666667</v>
      </c>
      <c r="H502" s="231">
        <v>402.31666666666661</v>
      </c>
      <c r="I502" s="231">
        <v>404.93333333333328</v>
      </c>
      <c r="J502" s="231">
        <v>409.41666666666657</v>
      </c>
      <c r="K502" s="230">
        <v>400.45</v>
      </c>
      <c r="L502" s="230">
        <v>393.35</v>
      </c>
      <c r="M502" s="230">
        <v>41.284869999999998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169.1</v>
      </c>
      <c r="D503" s="240">
        <v>169.36666666666667</v>
      </c>
      <c r="E503" s="231">
        <v>168.23333333333335</v>
      </c>
      <c r="F503" s="231">
        <v>167.36666666666667</v>
      </c>
      <c r="G503" s="231">
        <v>166.23333333333335</v>
      </c>
      <c r="H503" s="231">
        <v>170.23333333333335</v>
      </c>
      <c r="I503" s="231">
        <v>171.36666666666667</v>
      </c>
      <c r="J503" s="231">
        <v>172.23333333333335</v>
      </c>
      <c r="K503" s="230">
        <v>170.5</v>
      </c>
      <c r="L503" s="230">
        <v>168.5</v>
      </c>
      <c r="M503" s="230">
        <v>2.4489100000000001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15.6</v>
      </c>
      <c r="D504" s="240">
        <v>15.6</v>
      </c>
      <c r="E504" s="231">
        <v>15.5</v>
      </c>
      <c r="F504" s="231">
        <v>15.4</v>
      </c>
      <c r="G504" s="231">
        <v>15.3</v>
      </c>
      <c r="H504" s="231">
        <v>15.7</v>
      </c>
      <c r="I504" s="231">
        <v>15.799999999999997</v>
      </c>
      <c r="J504" s="231">
        <v>15.899999999999999</v>
      </c>
      <c r="K504" s="230">
        <v>15.7</v>
      </c>
      <c r="L504" s="230">
        <v>15.5</v>
      </c>
      <c r="M504" s="230">
        <v>453.39237000000003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10511.7</v>
      </c>
      <c r="D505" s="240">
        <v>10471.483333333334</v>
      </c>
      <c r="E505" s="231">
        <v>10373.216666666667</v>
      </c>
      <c r="F505" s="231">
        <v>10234.733333333334</v>
      </c>
      <c r="G505" s="231">
        <v>10136.466666666667</v>
      </c>
      <c r="H505" s="231">
        <v>10609.966666666667</v>
      </c>
      <c r="I505" s="231">
        <v>10708.233333333334</v>
      </c>
      <c r="J505" s="231">
        <v>10846.716666666667</v>
      </c>
      <c r="K505" s="230">
        <v>10569.75</v>
      </c>
      <c r="L505" s="230">
        <v>10333</v>
      </c>
      <c r="M505" s="230">
        <v>3.9739999999999998E-2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180.8</v>
      </c>
      <c r="D506" s="231">
        <v>181.9666666666667</v>
      </c>
      <c r="E506" s="231">
        <v>179.03333333333339</v>
      </c>
      <c r="F506" s="231">
        <v>177.26666666666668</v>
      </c>
      <c r="G506" s="231">
        <v>174.33333333333337</v>
      </c>
      <c r="H506" s="231">
        <v>183.73333333333341</v>
      </c>
      <c r="I506" s="231">
        <v>186.66666666666669</v>
      </c>
      <c r="J506" s="230">
        <v>188.43333333333342</v>
      </c>
      <c r="K506" s="230">
        <v>184.9</v>
      </c>
      <c r="L506" s="230">
        <v>180.2</v>
      </c>
      <c r="M506" s="216">
        <v>66.696070000000006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349.95</v>
      </c>
      <c r="D507" s="231">
        <v>352.13333333333338</v>
      </c>
      <c r="E507" s="231">
        <v>347.31666666666678</v>
      </c>
      <c r="F507" s="231">
        <v>344.68333333333339</v>
      </c>
      <c r="G507" s="231">
        <v>339.86666666666679</v>
      </c>
      <c r="H507" s="231">
        <v>354.76666666666677</v>
      </c>
      <c r="I507" s="231">
        <v>359.58333333333337</v>
      </c>
      <c r="J507" s="230">
        <v>362.21666666666675</v>
      </c>
      <c r="K507" s="230">
        <v>356.95</v>
      </c>
      <c r="L507" s="230">
        <v>349.5</v>
      </c>
      <c r="M507" s="216">
        <v>7.5835999999999997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64.45</v>
      </c>
      <c r="D508" s="240">
        <v>63.966666666666669</v>
      </c>
      <c r="E508" s="231">
        <v>63.233333333333334</v>
      </c>
      <c r="F508" s="231">
        <v>62.016666666666666</v>
      </c>
      <c r="G508" s="231">
        <v>61.283333333333331</v>
      </c>
      <c r="H508" s="231">
        <v>65.183333333333337</v>
      </c>
      <c r="I508" s="231">
        <v>65.916666666666686</v>
      </c>
      <c r="J508" s="231">
        <v>67.13333333333334</v>
      </c>
      <c r="K508" s="230">
        <v>64.7</v>
      </c>
      <c r="L508" s="230">
        <v>62.75</v>
      </c>
      <c r="M508" s="230">
        <v>604.76729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503.95</v>
      </c>
      <c r="D509" s="240">
        <v>505.43333333333339</v>
      </c>
      <c r="E509" s="231">
        <v>501.36666666666679</v>
      </c>
      <c r="F509" s="231">
        <v>498.78333333333342</v>
      </c>
      <c r="G509" s="231">
        <v>494.71666666666681</v>
      </c>
      <c r="H509" s="231">
        <v>508.01666666666677</v>
      </c>
      <c r="I509" s="231">
        <v>512.08333333333337</v>
      </c>
      <c r="J509" s="231">
        <v>514.66666666666674</v>
      </c>
      <c r="K509" s="230">
        <v>509.5</v>
      </c>
      <c r="L509" s="230">
        <v>502.85</v>
      </c>
      <c r="M509" s="230">
        <v>7.7592499999999998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1477.5</v>
      </c>
      <c r="D510" s="231">
        <v>1476.8666666666668</v>
      </c>
      <c r="E510" s="231">
        <v>1470.6333333333337</v>
      </c>
      <c r="F510" s="231">
        <v>1463.7666666666669</v>
      </c>
      <c r="G510" s="231">
        <v>1457.5333333333338</v>
      </c>
      <c r="H510" s="231">
        <v>1483.7333333333336</v>
      </c>
      <c r="I510" s="231">
        <v>1489.9666666666667</v>
      </c>
      <c r="J510" s="230">
        <v>1496.8333333333335</v>
      </c>
      <c r="K510" s="230">
        <v>1483.1</v>
      </c>
      <c r="L510" s="230">
        <v>1470</v>
      </c>
      <c r="M510" s="216">
        <v>7.0629999999999998E-2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1480.85</v>
      </c>
      <c r="D511" s="240">
        <v>1484.5833333333333</v>
      </c>
      <c r="E511" s="231">
        <v>1439.1666666666665</v>
      </c>
      <c r="F511" s="231">
        <v>1397.4833333333333</v>
      </c>
      <c r="G511" s="231">
        <v>1352.0666666666666</v>
      </c>
      <c r="H511" s="231">
        <v>1526.2666666666664</v>
      </c>
      <c r="I511" s="231">
        <v>1571.6833333333329</v>
      </c>
      <c r="J511" s="231">
        <v>1613.3666666666663</v>
      </c>
      <c r="K511" s="230">
        <v>1530</v>
      </c>
      <c r="L511" s="230">
        <v>1442.9</v>
      </c>
      <c r="M511" s="230">
        <v>1.0125599999999999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5"/>
      <c r="B5" s="406"/>
      <c r="C5" s="405"/>
      <c r="D5" s="40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407" t="s">
        <v>510</v>
      </c>
      <c r="C7" s="406"/>
      <c r="D7" s="7">
        <f>Main!B10</f>
        <v>45071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45070</v>
      </c>
      <c r="B10" s="29">
        <v>540135</v>
      </c>
      <c r="C10" s="28" t="s">
        <v>1054</v>
      </c>
      <c r="D10" s="28" t="s">
        <v>1055</v>
      </c>
      <c r="E10" s="28" t="s">
        <v>520</v>
      </c>
      <c r="F10" s="85">
        <v>2948359</v>
      </c>
      <c r="G10" s="29">
        <v>0.56000000000000005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45070</v>
      </c>
      <c r="B11" s="29">
        <v>539151</v>
      </c>
      <c r="C11" s="28" t="s">
        <v>1074</v>
      </c>
      <c r="D11" s="28" t="s">
        <v>1075</v>
      </c>
      <c r="E11" s="28" t="s">
        <v>520</v>
      </c>
      <c r="F11" s="85">
        <v>800000</v>
      </c>
      <c r="G11" s="29">
        <v>21.52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45070</v>
      </c>
      <c r="B12" s="29">
        <v>543443</v>
      </c>
      <c r="C12" s="28" t="s">
        <v>1076</v>
      </c>
      <c r="D12" s="28" t="s">
        <v>1077</v>
      </c>
      <c r="E12" s="28" t="s">
        <v>519</v>
      </c>
      <c r="F12" s="85">
        <v>20000</v>
      </c>
      <c r="G12" s="29">
        <v>34.86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45070</v>
      </c>
      <c r="B13" s="29">
        <v>543443</v>
      </c>
      <c r="C13" s="28" t="s">
        <v>1076</v>
      </c>
      <c r="D13" s="28" t="s">
        <v>1078</v>
      </c>
      <c r="E13" s="28" t="s">
        <v>520</v>
      </c>
      <c r="F13" s="85">
        <v>64000</v>
      </c>
      <c r="G13" s="29">
        <v>34.86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45070</v>
      </c>
      <c r="B14" s="29">
        <v>531380</v>
      </c>
      <c r="C14" s="28" t="s">
        <v>1079</v>
      </c>
      <c r="D14" s="28" t="s">
        <v>1080</v>
      </c>
      <c r="E14" s="28" t="s">
        <v>520</v>
      </c>
      <c r="F14" s="85">
        <v>28849</v>
      </c>
      <c r="G14" s="29">
        <v>64.75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45070</v>
      </c>
      <c r="B15" s="29">
        <v>531380</v>
      </c>
      <c r="C15" s="28" t="s">
        <v>1079</v>
      </c>
      <c r="D15" s="28" t="s">
        <v>1081</v>
      </c>
      <c r="E15" s="28" t="s">
        <v>519</v>
      </c>
      <c r="F15" s="85">
        <v>28849</v>
      </c>
      <c r="G15" s="29">
        <v>64.75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45070</v>
      </c>
      <c r="B16" s="29">
        <v>539559</v>
      </c>
      <c r="C16" s="28" t="s">
        <v>1056</v>
      </c>
      <c r="D16" s="28" t="s">
        <v>1082</v>
      </c>
      <c r="E16" s="28" t="s">
        <v>519</v>
      </c>
      <c r="F16" s="85">
        <v>200000</v>
      </c>
      <c r="G16" s="29">
        <v>8.69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45070</v>
      </c>
      <c r="B17" s="29">
        <v>539559</v>
      </c>
      <c r="C17" s="28" t="s">
        <v>1056</v>
      </c>
      <c r="D17" s="28" t="s">
        <v>1082</v>
      </c>
      <c r="E17" s="28" t="s">
        <v>520</v>
      </c>
      <c r="F17" s="85">
        <v>124674</v>
      </c>
      <c r="G17" s="29">
        <v>8.7100000000000009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45070</v>
      </c>
      <c r="B18" s="29">
        <v>537707</v>
      </c>
      <c r="C18" s="28" t="s">
        <v>1083</v>
      </c>
      <c r="D18" s="28" t="s">
        <v>1084</v>
      </c>
      <c r="E18" s="28" t="s">
        <v>519</v>
      </c>
      <c r="F18" s="85">
        <v>58000</v>
      </c>
      <c r="G18" s="29">
        <v>35.4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45070</v>
      </c>
      <c r="B19" s="29">
        <v>530663</v>
      </c>
      <c r="C19" s="28" t="s">
        <v>1085</v>
      </c>
      <c r="D19" s="28" t="s">
        <v>1086</v>
      </c>
      <c r="E19" s="28" t="s">
        <v>520</v>
      </c>
      <c r="F19" s="85">
        <v>57606</v>
      </c>
      <c r="G19" s="29">
        <v>2.78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45070</v>
      </c>
      <c r="B20" s="29">
        <v>530663</v>
      </c>
      <c r="C20" s="28" t="s">
        <v>1085</v>
      </c>
      <c r="D20" s="28" t="s">
        <v>1086</v>
      </c>
      <c r="E20" s="28" t="s">
        <v>519</v>
      </c>
      <c r="F20" s="85">
        <v>382049</v>
      </c>
      <c r="G20" s="29">
        <v>2.71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45070</v>
      </c>
      <c r="B21" s="29">
        <v>532467</v>
      </c>
      <c r="C21" s="28" t="s">
        <v>1087</v>
      </c>
      <c r="D21" s="28" t="s">
        <v>1088</v>
      </c>
      <c r="E21" s="28" t="s">
        <v>520</v>
      </c>
      <c r="F21" s="85">
        <v>60000</v>
      </c>
      <c r="G21" s="29">
        <v>139.47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45070</v>
      </c>
      <c r="B22" s="29">
        <v>526967</v>
      </c>
      <c r="C22" s="28" t="s">
        <v>1089</v>
      </c>
      <c r="D22" s="28" t="s">
        <v>1090</v>
      </c>
      <c r="E22" s="28" t="s">
        <v>520</v>
      </c>
      <c r="F22" s="85">
        <v>200000</v>
      </c>
      <c r="G22" s="29">
        <v>9.15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45070</v>
      </c>
      <c r="B23" s="29">
        <v>526967</v>
      </c>
      <c r="C23" s="28" t="s">
        <v>1089</v>
      </c>
      <c r="D23" s="28" t="s">
        <v>1091</v>
      </c>
      <c r="E23" s="28" t="s">
        <v>520</v>
      </c>
      <c r="F23" s="85">
        <v>50000</v>
      </c>
      <c r="G23" s="29">
        <v>9.15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45070</v>
      </c>
      <c r="B24" s="29">
        <v>526967</v>
      </c>
      <c r="C24" s="28" t="s">
        <v>1089</v>
      </c>
      <c r="D24" s="28" t="s">
        <v>1092</v>
      </c>
      <c r="E24" s="28" t="s">
        <v>519</v>
      </c>
      <c r="F24" s="85">
        <v>100000</v>
      </c>
      <c r="G24" s="29">
        <v>9.16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45070</v>
      </c>
      <c r="B25" s="29">
        <v>543769</v>
      </c>
      <c r="C25" s="28" t="s">
        <v>1093</v>
      </c>
      <c r="D25" s="28" t="s">
        <v>1094</v>
      </c>
      <c r="E25" s="28" t="s">
        <v>519</v>
      </c>
      <c r="F25" s="85">
        <v>128000</v>
      </c>
      <c r="G25" s="29">
        <v>26.47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45070</v>
      </c>
      <c r="B26" s="29">
        <v>539519</v>
      </c>
      <c r="C26" s="28" t="s">
        <v>1095</v>
      </c>
      <c r="D26" s="28" t="s">
        <v>1096</v>
      </c>
      <c r="E26" s="28" t="s">
        <v>520</v>
      </c>
      <c r="F26" s="85">
        <v>40000</v>
      </c>
      <c r="G26" s="29">
        <v>10.38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45070</v>
      </c>
      <c r="B27" s="29">
        <v>539126</v>
      </c>
      <c r="C27" s="28" t="s">
        <v>1097</v>
      </c>
      <c r="D27" s="28" t="s">
        <v>1098</v>
      </c>
      <c r="E27" s="28" t="s">
        <v>520</v>
      </c>
      <c r="F27" s="85">
        <v>1000000</v>
      </c>
      <c r="G27" s="29">
        <v>12.11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45070</v>
      </c>
      <c r="B28" s="29">
        <v>539126</v>
      </c>
      <c r="C28" s="28" t="s">
        <v>1097</v>
      </c>
      <c r="D28" s="28" t="s">
        <v>1099</v>
      </c>
      <c r="E28" s="28" t="s">
        <v>519</v>
      </c>
      <c r="F28" s="85">
        <v>988543</v>
      </c>
      <c r="G28" s="29">
        <v>12.1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45070</v>
      </c>
      <c r="B29" s="29">
        <v>543460</v>
      </c>
      <c r="C29" s="28" t="s">
        <v>1100</v>
      </c>
      <c r="D29" s="28" t="s">
        <v>1101</v>
      </c>
      <c r="E29" s="28" t="s">
        <v>520</v>
      </c>
      <c r="F29" s="85">
        <v>16000</v>
      </c>
      <c r="G29" s="29">
        <v>70.27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45070</v>
      </c>
      <c r="B30" s="29">
        <v>523025</v>
      </c>
      <c r="C30" s="28" t="s">
        <v>1102</v>
      </c>
      <c r="D30" s="28" t="s">
        <v>1103</v>
      </c>
      <c r="E30" s="28" t="s">
        <v>520</v>
      </c>
      <c r="F30" s="85">
        <v>298732</v>
      </c>
      <c r="G30" s="29">
        <v>2550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45070</v>
      </c>
      <c r="B31" s="29">
        <v>538875</v>
      </c>
      <c r="C31" s="28" t="s">
        <v>1104</v>
      </c>
      <c r="D31" s="28" t="s">
        <v>1105</v>
      </c>
      <c r="E31" s="28" t="s">
        <v>519</v>
      </c>
      <c r="F31" s="85">
        <v>42800</v>
      </c>
      <c r="G31" s="29">
        <v>14.68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45070</v>
      </c>
      <c r="B32" s="29">
        <v>531925</v>
      </c>
      <c r="C32" s="28" t="s">
        <v>1106</v>
      </c>
      <c r="D32" s="28" t="s">
        <v>1107</v>
      </c>
      <c r="E32" s="28" t="s">
        <v>520</v>
      </c>
      <c r="F32" s="85">
        <v>209625</v>
      </c>
      <c r="G32" s="29">
        <v>1.49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45070</v>
      </c>
      <c r="B33" s="29">
        <v>539026</v>
      </c>
      <c r="C33" s="28" t="s">
        <v>1108</v>
      </c>
      <c r="D33" s="28" t="s">
        <v>1109</v>
      </c>
      <c r="E33" s="28" t="s">
        <v>520</v>
      </c>
      <c r="F33" s="85">
        <v>20000</v>
      </c>
      <c r="G33" s="29">
        <v>6.58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45070</v>
      </c>
      <c r="B34" s="29">
        <v>539041</v>
      </c>
      <c r="C34" s="28" t="s">
        <v>1040</v>
      </c>
      <c r="D34" s="28" t="s">
        <v>1110</v>
      </c>
      <c r="E34" s="28" t="s">
        <v>519</v>
      </c>
      <c r="F34" s="85">
        <v>65000</v>
      </c>
      <c r="G34" s="29">
        <v>94.05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45070</v>
      </c>
      <c r="B35" s="29">
        <v>539041</v>
      </c>
      <c r="C35" s="28" t="s">
        <v>1040</v>
      </c>
      <c r="D35" s="28" t="s">
        <v>1110</v>
      </c>
      <c r="E35" s="28" t="s">
        <v>520</v>
      </c>
      <c r="F35" s="85">
        <v>90000</v>
      </c>
      <c r="G35" s="29">
        <v>93.86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45070</v>
      </c>
      <c r="B36" s="29">
        <v>539041</v>
      </c>
      <c r="C36" s="28" t="s">
        <v>1040</v>
      </c>
      <c r="D36" s="28" t="s">
        <v>1111</v>
      </c>
      <c r="E36" s="28" t="s">
        <v>519</v>
      </c>
      <c r="F36" s="85">
        <v>100000</v>
      </c>
      <c r="G36" s="29">
        <v>91.6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45070</v>
      </c>
      <c r="B37" s="29">
        <v>539041</v>
      </c>
      <c r="C37" s="28" t="s">
        <v>1040</v>
      </c>
      <c r="D37" s="28" t="s">
        <v>966</v>
      </c>
      <c r="E37" s="28" t="s">
        <v>519</v>
      </c>
      <c r="F37" s="85">
        <v>7500</v>
      </c>
      <c r="G37" s="29">
        <v>93.45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45070</v>
      </c>
      <c r="B38" s="29">
        <v>539041</v>
      </c>
      <c r="C38" s="28" t="s">
        <v>1040</v>
      </c>
      <c r="D38" s="28" t="s">
        <v>1112</v>
      </c>
      <c r="E38" s="28" t="s">
        <v>519</v>
      </c>
      <c r="F38" s="85">
        <v>177500</v>
      </c>
      <c r="G38" s="29">
        <v>93.18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45070</v>
      </c>
      <c r="B39" s="29">
        <v>539041</v>
      </c>
      <c r="C39" s="28" t="s">
        <v>1040</v>
      </c>
      <c r="D39" s="28" t="s">
        <v>966</v>
      </c>
      <c r="E39" s="28" t="s">
        <v>520</v>
      </c>
      <c r="F39" s="85">
        <v>185000</v>
      </c>
      <c r="G39" s="29">
        <v>93.24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45070</v>
      </c>
      <c r="B40" s="29">
        <v>539041</v>
      </c>
      <c r="C40" s="28" t="s">
        <v>1040</v>
      </c>
      <c r="D40" s="28" t="s">
        <v>1112</v>
      </c>
      <c r="E40" s="28" t="s">
        <v>520</v>
      </c>
      <c r="F40" s="85">
        <v>177500</v>
      </c>
      <c r="G40" s="29">
        <v>94.17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45070</v>
      </c>
      <c r="B41" s="29">
        <v>542765</v>
      </c>
      <c r="C41" s="28" t="s">
        <v>1057</v>
      </c>
      <c r="D41" s="28" t="s">
        <v>1058</v>
      </c>
      <c r="E41" s="28" t="s">
        <v>520</v>
      </c>
      <c r="F41" s="85">
        <v>2000</v>
      </c>
      <c r="G41" s="29">
        <v>143.30000000000001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45070</v>
      </c>
      <c r="B42" s="29">
        <v>542765</v>
      </c>
      <c r="C42" s="28" t="s">
        <v>1057</v>
      </c>
      <c r="D42" s="28" t="s">
        <v>1113</v>
      </c>
      <c r="E42" s="28" t="s">
        <v>519</v>
      </c>
      <c r="F42" s="85">
        <v>2000</v>
      </c>
      <c r="G42" s="29">
        <v>137.65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45070</v>
      </c>
      <c r="B43" s="29">
        <v>542765</v>
      </c>
      <c r="C43" s="28" t="s">
        <v>1057</v>
      </c>
      <c r="D43" s="28" t="s">
        <v>1114</v>
      </c>
      <c r="E43" s="28" t="s">
        <v>520</v>
      </c>
      <c r="F43" s="85">
        <v>4000</v>
      </c>
      <c r="G43" s="29">
        <v>132.03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45070</v>
      </c>
      <c r="B44" s="29">
        <v>542923</v>
      </c>
      <c r="C44" s="28" t="s">
        <v>1115</v>
      </c>
      <c r="D44" s="28" t="s">
        <v>1116</v>
      </c>
      <c r="E44" s="28" t="s">
        <v>519</v>
      </c>
      <c r="F44" s="85">
        <v>70000</v>
      </c>
      <c r="G44" s="29">
        <v>9.67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45070</v>
      </c>
      <c r="B45" s="29">
        <v>543545</v>
      </c>
      <c r="C45" s="28" t="s">
        <v>1117</v>
      </c>
      <c r="D45" s="28" t="s">
        <v>1118</v>
      </c>
      <c r="E45" s="28" t="s">
        <v>519</v>
      </c>
      <c r="F45" s="85">
        <v>484300</v>
      </c>
      <c r="G45" s="29">
        <v>3.47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45070</v>
      </c>
      <c r="B46" s="29" t="s">
        <v>1059</v>
      </c>
      <c r="C46" s="28" t="s">
        <v>1060</v>
      </c>
      <c r="D46" s="28" t="s">
        <v>1119</v>
      </c>
      <c r="E46" s="28" t="s">
        <v>519</v>
      </c>
      <c r="F46" s="85">
        <v>67200</v>
      </c>
      <c r="G46" s="29">
        <v>73.45</v>
      </c>
      <c r="H46" s="29" t="s">
        <v>865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45070</v>
      </c>
      <c r="B47" s="29" t="s">
        <v>1120</v>
      </c>
      <c r="C47" s="28" t="s">
        <v>1121</v>
      </c>
      <c r="D47" s="28" t="s">
        <v>1122</v>
      </c>
      <c r="E47" s="28" t="s">
        <v>519</v>
      </c>
      <c r="F47" s="85">
        <v>104750</v>
      </c>
      <c r="G47" s="29">
        <v>995.31</v>
      </c>
      <c r="H47" s="29" t="s">
        <v>865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45070</v>
      </c>
      <c r="B48" s="29" t="s">
        <v>1123</v>
      </c>
      <c r="C48" s="28" t="s">
        <v>1124</v>
      </c>
      <c r="D48" s="28" t="s">
        <v>1125</v>
      </c>
      <c r="E48" s="28" t="s">
        <v>519</v>
      </c>
      <c r="F48" s="85">
        <v>444900</v>
      </c>
      <c r="G48" s="29">
        <v>27.15</v>
      </c>
      <c r="H48" s="29" t="s">
        <v>865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45070</v>
      </c>
      <c r="B49" s="29" t="s">
        <v>1126</v>
      </c>
      <c r="C49" s="28" t="s">
        <v>1127</v>
      </c>
      <c r="D49" s="28" t="s">
        <v>1128</v>
      </c>
      <c r="E49" s="28" t="s">
        <v>519</v>
      </c>
      <c r="F49" s="85">
        <v>2172037</v>
      </c>
      <c r="G49" s="29">
        <v>1.55</v>
      </c>
      <c r="H49" s="29" t="s">
        <v>865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45070</v>
      </c>
      <c r="B50" s="29" t="s">
        <v>383</v>
      </c>
      <c r="C50" s="28" t="s">
        <v>1129</v>
      </c>
      <c r="D50" s="28" t="s">
        <v>1130</v>
      </c>
      <c r="E50" s="28" t="s">
        <v>519</v>
      </c>
      <c r="F50" s="85">
        <v>3000000</v>
      </c>
      <c r="G50" s="29">
        <v>62.56</v>
      </c>
      <c r="H50" s="29" t="s">
        <v>865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45070</v>
      </c>
      <c r="B51" s="29" t="s">
        <v>1131</v>
      </c>
      <c r="C51" s="28" t="s">
        <v>1132</v>
      </c>
      <c r="D51" s="28" t="s">
        <v>1133</v>
      </c>
      <c r="E51" s="28" t="s">
        <v>519</v>
      </c>
      <c r="F51" s="85">
        <v>3400000</v>
      </c>
      <c r="G51" s="29">
        <v>2.71</v>
      </c>
      <c r="H51" s="29" t="s">
        <v>865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45070</v>
      </c>
      <c r="B52" s="29" t="s">
        <v>1134</v>
      </c>
      <c r="C52" s="28" t="s">
        <v>1135</v>
      </c>
      <c r="D52" s="28" t="s">
        <v>1064</v>
      </c>
      <c r="E52" s="28" t="s">
        <v>519</v>
      </c>
      <c r="F52" s="85">
        <v>36000</v>
      </c>
      <c r="G52" s="29">
        <v>86.78</v>
      </c>
      <c r="H52" s="29" t="s">
        <v>865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45070</v>
      </c>
      <c r="B53" s="29" t="s">
        <v>1136</v>
      </c>
      <c r="C53" s="28" t="s">
        <v>1137</v>
      </c>
      <c r="D53" s="28" t="s">
        <v>1138</v>
      </c>
      <c r="E53" s="28" t="s">
        <v>519</v>
      </c>
      <c r="F53" s="85">
        <v>52649</v>
      </c>
      <c r="G53" s="29">
        <v>719.49</v>
      </c>
      <c r="H53" s="29" t="s">
        <v>865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45070</v>
      </c>
      <c r="B54" s="29" t="s">
        <v>1061</v>
      </c>
      <c r="C54" s="28" t="s">
        <v>1062</v>
      </c>
      <c r="D54" s="28" t="s">
        <v>1063</v>
      </c>
      <c r="E54" s="28" t="s">
        <v>519</v>
      </c>
      <c r="F54" s="85">
        <v>8625995</v>
      </c>
      <c r="G54" s="29">
        <v>12.65</v>
      </c>
      <c r="H54" s="29" t="s">
        <v>865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45070</v>
      </c>
      <c r="B55" s="29" t="s">
        <v>1065</v>
      </c>
      <c r="C55" s="28" t="s">
        <v>1066</v>
      </c>
      <c r="D55" s="28" t="s">
        <v>985</v>
      </c>
      <c r="E55" s="28" t="s">
        <v>519</v>
      </c>
      <c r="F55" s="85">
        <v>93061</v>
      </c>
      <c r="G55" s="29">
        <v>283.49</v>
      </c>
      <c r="H55" s="29" t="s">
        <v>865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45070</v>
      </c>
      <c r="B56" s="29" t="s">
        <v>1065</v>
      </c>
      <c r="C56" s="28" t="s">
        <v>1066</v>
      </c>
      <c r="D56" s="28" t="s">
        <v>1139</v>
      </c>
      <c r="E56" s="28" t="s">
        <v>519</v>
      </c>
      <c r="F56" s="85">
        <v>88357</v>
      </c>
      <c r="G56" s="29">
        <v>282.89999999999998</v>
      </c>
      <c r="H56" s="29" t="s">
        <v>865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45070</v>
      </c>
      <c r="B57" s="29" t="s">
        <v>1065</v>
      </c>
      <c r="C57" s="28" t="s">
        <v>1066</v>
      </c>
      <c r="D57" s="28" t="s">
        <v>1140</v>
      </c>
      <c r="E57" s="28" t="s">
        <v>519</v>
      </c>
      <c r="F57" s="85">
        <v>86000</v>
      </c>
      <c r="G57" s="29">
        <v>284.97000000000003</v>
      </c>
      <c r="H57" s="29" t="s">
        <v>865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45070</v>
      </c>
      <c r="B58" s="29" t="s">
        <v>1141</v>
      </c>
      <c r="C58" s="28" t="s">
        <v>1142</v>
      </c>
      <c r="D58" s="28" t="s">
        <v>1143</v>
      </c>
      <c r="E58" s="28" t="s">
        <v>519</v>
      </c>
      <c r="F58" s="85">
        <v>300000</v>
      </c>
      <c r="G58" s="29">
        <v>25</v>
      </c>
      <c r="H58" s="29" t="s">
        <v>865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45070</v>
      </c>
      <c r="B59" s="29" t="s">
        <v>1141</v>
      </c>
      <c r="C59" s="28" t="s">
        <v>1142</v>
      </c>
      <c r="D59" s="28" t="s">
        <v>1144</v>
      </c>
      <c r="E59" s="28" t="s">
        <v>519</v>
      </c>
      <c r="F59" s="85">
        <v>700000</v>
      </c>
      <c r="G59" s="29">
        <v>24.91</v>
      </c>
      <c r="H59" s="29" t="s">
        <v>865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45070</v>
      </c>
      <c r="B60" s="29" t="s">
        <v>467</v>
      </c>
      <c r="C60" s="28" t="s">
        <v>1145</v>
      </c>
      <c r="D60" s="28" t="s">
        <v>985</v>
      </c>
      <c r="E60" s="28" t="s">
        <v>519</v>
      </c>
      <c r="F60" s="85">
        <v>359603</v>
      </c>
      <c r="G60" s="29">
        <v>437.45</v>
      </c>
      <c r="H60" s="29" t="s">
        <v>865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45070</v>
      </c>
      <c r="B61" s="29" t="s">
        <v>1059</v>
      </c>
      <c r="C61" s="28" t="s">
        <v>1060</v>
      </c>
      <c r="D61" s="28" t="s">
        <v>966</v>
      </c>
      <c r="E61" s="28" t="s">
        <v>520</v>
      </c>
      <c r="F61" s="85">
        <v>65600</v>
      </c>
      <c r="G61" s="29">
        <v>71.95</v>
      </c>
      <c r="H61" s="29" t="s">
        <v>865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45070</v>
      </c>
      <c r="B62" s="29" t="s">
        <v>1120</v>
      </c>
      <c r="C62" s="28" t="s">
        <v>1121</v>
      </c>
      <c r="D62" s="28" t="s">
        <v>1146</v>
      </c>
      <c r="E62" s="28" t="s">
        <v>520</v>
      </c>
      <c r="F62" s="85">
        <v>105000</v>
      </c>
      <c r="G62" s="29">
        <v>995.29</v>
      </c>
      <c r="H62" s="29" t="s">
        <v>865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45070</v>
      </c>
      <c r="B63" s="29" t="s">
        <v>1126</v>
      </c>
      <c r="C63" s="28" t="s">
        <v>1127</v>
      </c>
      <c r="D63" s="28" t="s">
        <v>1128</v>
      </c>
      <c r="E63" s="28" t="s">
        <v>520</v>
      </c>
      <c r="F63" s="85">
        <v>1672042</v>
      </c>
      <c r="G63" s="29">
        <v>1.55</v>
      </c>
      <c r="H63" s="29" t="s">
        <v>865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45070</v>
      </c>
      <c r="B64" s="29" t="s">
        <v>383</v>
      </c>
      <c r="C64" s="28" t="s">
        <v>1129</v>
      </c>
      <c r="D64" s="28" t="s">
        <v>1130</v>
      </c>
      <c r="E64" s="28" t="s">
        <v>520</v>
      </c>
      <c r="F64" s="85">
        <v>239115</v>
      </c>
      <c r="G64" s="29">
        <v>63</v>
      </c>
      <c r="H64" s="29" t="s">
        <v>865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45070</v>
      </c>
      <c r="B65" s="29" t="s">
        <v>1147</v>
      </c>
      <c r="C65" s="28" t="s">
        <v>1148</v>
      </c>
      <c r="D65" s="28" t="s">
        <v>1138</v>
      </c>
      <c r="E65" s="28" t="s">
        <v>520</v>
      </c>
      <c r="F65" s="85">
        <v>83220</v>
      </c>
      <c r="G65" s="29">
        <v>307.77</v>
      </c>
      <c r="H65" s="29" t="s">
        <v>865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45070</v>
      </c>
      <c r="B66" s="29" t="s">
        <v>414</v>
      </c>
      <c r="C66" s="28" t="s">
        <v>1149</v>
      </c>
      <c r="D66" s="28" t="s">
        <v>1150</v>
      </c>
      <c r="E66" s="28" t="s">
        <v>520</v>
      </c>
      <c r="F66" s="85">
        <v>12122068</v>
      </c>
      <c r="G66" s="29">
        <v>447.65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45070</v>
      </c>
      <c r="B67" s="29" t="s">
        <v>1136</v>
      </c>
      <c r="C67" s="28" t="s">
        <v>1137</v>
      </c>
      <c r="D67" s="28" t="s">
        <v>1151</v>
      </c>
      <c r="E67" s="28" t="s">
        <v>520</v>
      </c>
      <c r="F67" s="85">
        <v>60415</v>
      </c>
      <c r="G67" s="29">
        <v>716.69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45070</v>
      </c>
      <c r="B68" s="29" t="s">
        <v>1061</v>
      </c>
      <c r="C68" s="28" t="s">
        <v>1062</v>
      </c>
      <c r="D68" s="28" t="s">
        <v>1063</v>
      </c>
      <c r="E68" s="28" t="s">
        <v>520</v>
      </c>
      <c r="F68" s="85">
        <v>21788781</v>
      </c>
      <c r="G68" s="29">
        <v>12.41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45070</v>
      </c>
      <c r="B69" s="29" t="s">
        <v>1065</v>
      </c>
      <c r="C69" s="28" t="s">
        <v>1066</v>
      </c>
      <c r="D69" s="28" t="s">
        <v>985</v>
      </c>
      <c r="E69" s="28" t="s">
        <v>520</v>
      </c>
      <c r="F69" s="85">
        <v>93061</v>
      </c>
      <c r="G69" s="29">
        <v>284.18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45070</v>
      </c>
      <c r="B70" s="29" t="s">
        <v>1065</v>
      </c>
      <c r="C70" s="28" t="s">
        <v>1066</v>
      </c>
      <c r="D70" s="28" t="s">
        <v>1139</v>
      </c>
      <c r="E70" s="28" t="s">
        <v>520</v>
      </c>
      <c r="F70" s="85">
        <v>94185</v>
      </c>
      <c r="G70" s="29">
        <v>284.70999999999998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45070</v>
      </c>
      <c r="B71" s="29" t="s">
        <v>1141</v>
      </c>
      <c r="C71" s="28" t="s">
        <v>1142</v>
      </c>
      <c r="D71" s="28" t="s">
        <v>1152</v>
      </c>
      <c r="E71" s="28" t="s">
        <v>520</v>
      </c>
      <c r="F71" s="85">
        <v>599333</v>
      </c>
      <c r="G71" s="29">
        <v>25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45070</v>
      </c>
      <c r="B72" s="29" t="s">
        <v>1153</v>
      </c>
      <c r="C72" s="28" t="s">
        <v>1154</v>
      </c>
      <c r="D72" s="28" t="s">
        <v>1155</v>
      </c>
      <c r="E72" s="28" t="s">
        <v>520</v>
      </c>
      <c r="F72" s="85">
        <v>87979</v>
      </c>
      <c r="G72" s="29">
        <v>70.900000000000006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45070</v>
      </c>
      <c r="B73" s="29" t="s">
        <v>1156</v>
      </c>
      <c r="C73" s="28" t="s">
        <v>1157</v>
      </c>
      <c r="D73" s="28" t="s">
        <v>1158</v>
      </c>
      <c r="E73" s="28" t="s">
        <v>520</v>
      </c>
      <c r="F73" s="85">
        <v>138840</v>
      </c>
      <c r="G73" s="29">
        <v>174.61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45070</v>
      </c>
      <c r="B74" s="29" t="s">
        <v>467</v>
      </c>
      <c r="C74" s="28" t="s">
        <v>1145</v>
      </c>
      <c r="D74" s="28" t="s">
        <v>985</v>
      </c>
      <c r="E74" s="28" t="s">
        <v>520</v>
      </c>
      <c r="F74" s="85">
        <v>359603</v>
      </c>
      <c r="G74" s="29">
        <v>437.74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/>
      <c r="B75" s="29"/>
      <c r="C75" s="28"/>
      <c r="D75" s="28"/>
      <c r="E75" s="28"/>
      <c r="F75" s="85"/>
      <c r="G75" s="29"/>
      <c r="H75" s="29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/>
      <c r="B76" s="29"/>
      <c r="C76" s="28"/>
      <c r="D76" s="28"/>
      <c r="E76" s="28"/>
      <c r="F76" s="85"/>
      <c r="G76" s="29"/>
      <c r="H76" s="29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/>
      <c r="B77" s="29"/>
      <c r="C77" s="28"/>
      <c r="D77" s="28"/>
      <c r="E77" s="28"/>
      <c r="F77" s="85"/>
      <c r="G77" s="29"/>
      <c r="H77" s="29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/>
      <c r="B78" s="29"/>
      <c r="C78" s="28"/>
      <c r="D78" s="28"/>
      <c r="E78" s="28"/>
      <c r="F78" s="85"/>
      <c r="G78" s="29"/>
      <c r="H78" s="29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/>
      <c r="B79" s="29"/>
      <c r="C79" s="28"/>
      <c r="D79" s="28"/>
      <c r="E79" s="28"/>
      <c r="F79" s="85"/>
      <c r="G79" s="29"/>
      <c r="H79" s="29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/>
      <c r="B80" s="29"/>
      <c r="C80" s="28"/>
      <c r="D80" s="28"/>
      <c r="E80" s="28"/>
      <c r="F80" s="85"/>
      <c r="G80" s="29"/>
      <c r="H80" s="29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/>
      <c r="B81" s="29"/>
      <c r="C81" s="28"/>
      <c r="D81" s="28"/>
      <c r="E81" s="28"/>
      <c r="F81" s="85"/>
      <c r="G81" s="29"/>
      <c r="H81" s="29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/>
      <c r="B82" s="29"/>
      <c r="C82" s="28"/>
      <c r="D82" s="28"/>
      <c r="E82" s="28"/>
      <c r="F82" s="85"/>
      <c r="G82" s="29"/>
      <c r="H82" s="29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/>
      <c r="B83" s="29"/>
      <c r="C83" s="28"/>
      <c r="D83" s="28"/>
      <c r="E83" s="28"/>
      <c r="F83" s="85"/>
      <c r="G83" s="29"/>
      <c r="H83" s="29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/>
      <c r="B84" s="29"/>
      <c r="C84" s="28"/>
      <c r="D84" s="28"/>
      <c r="E84" s="28"/>
      <c r="F84" s="85"/>
      <c r="G84" s="29"/>
      <c r="H84" s="29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/>
      <c r="B85" s="29"/>
      <c r="C85" s="28"/>
      <c r="D85" s="28"/>
      <c r="E85" s="28"/>
      <c r="F85" s="85"/>
      <c r="G85" s="29"/>
      <c r="H85" s="29"/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17"/>
  <sheetViews>
    <sheetView zoomScale="85" zoomScaleNormal="85" workbookViewId="0">
      <selection activeCell="H17" sqref="H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45071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961</v>
      </c>
      <c r="K10" s="272">
        <f t="shared" ref="K10:K11" si="0">H10-F10</f>
        <v>29</v>
      </c>
      <c r="L10" s="287">
        <f t="shared" ref="L10:L11" si="1">(F10*-0.7)/100</f>
        <v>-3.22</v>
      </c>
      <c r="M10" s="288">
        <f t="shared" ref="M10:M11" si="2">(K10+L10)/F10</f>
        <v>5.604347826086957E-2</v>
      </c>
      <c r="N10" s="272" t="s">
        <v>534</v>
      </c>
      <c r="O10" s="351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331">
        <v>2</v>
      </c>
      <c r="B11" s="332">
        <v>45028</v>
      </c>
      <c r="C11" s="333"/>
      <c r="D11" s="334" t="s">
        <v>467</v>
      </c>
      <c r="E11" s="335" t="s">
        <v>564</v>
      </c>
      <c r="F11" s="331">
        <v>400</v>
      </c>
      <c r="G11" s="331">
        <v>377</v>
      </c>
      <c r="H11" s="331">
        <v>429</v>
      </c>
      <c r="I11" s="336" t="s">
        <v>881</v>
      </c>
      <c r="J11" s="272" t="s">
        <v>961</v>
      </c>
      <c r="K11" s="272">
        <f t="shared" si="0"/>
        <v>29</v>
      </c>
      <c r="L11" s="287">
        <f t="shared" si="1"/>
        <v>-2.8</v>
      </c>
      <c r="M11" s="288">
        <f t="shared" si="2"/>
        <v>6.5500000000000003E-2</v>
      </c>
      <c r="N11" s="272" t="s">
        <v>534</v>
      </c>
      <c r="O11" s="351">
        <v>45070</v>
      </c>
      <c r="P11" s="273"/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883</v>
      </c>
      <c r="J12" s="272" t="s">
        <v>983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1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884</v>
      </c>
      <c r="J13" s="272" t="s">
        <v>961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1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886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885</v>
      </c>
      <c r="J14" s="272" t="s">
        <v>912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564</v>
      </c>
      <c r="F15" s="243" t="s">
        <v>891</v>
      </c>
      <c r="G15" s="243">
        <v>735</v>
      </c>
      <c r="H15" s="243"/>
      <c r="I15" s="251" t="s">
        <v>892</v>
      </c>
      <c r="J15" s="244" t="s">
        <v>537</v>
      </c>
      <c r="K15" s="244"/>
      <c r="L15" s="245"/>
      <c r="M15" s="246"/>
      <c r="N15" s="244"/>
      <c r="O15" s="247"/>
      <c r="P15" s="245">
        <f>VLOOKUP(D15,'MidCap Intra'!B33:C533,2,0)</f>
        <v>801.4</v>
      </c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31">
        <v>7</v>
      </c>
      <c r="B16" s="332">
        <v>45041</v>
      </c>
      <c r="C16" s="333"/>
      <c r="D16" s="334" t="s">
        <v>779</v>
      </c>
      <c r="E16" s="335" t="s">
        <v>564</v>
      </c>
      <c r="F16" s="331">
        <v>1715</v>
      </c>
      <c r="G16" s="331">
        <v>1550</v>
      </c>
      <c r="H16" s="331">
        <v>1817.5</v>
      </c>
      <c r="I16" s="336" t="s">
        <v>889</v>
      </c>
      <c r="J16" s="272" t="s">
        <v>1001</v>
      </c>
      <c r="K16" s="272">
        <f t="shared" ref="K16" si="12">H16-F16</f>
        <v>102.5</v>
      </c>
      <c r="L16" s="287">
        <f t="shared" ref="L16" si="13">(F16*-0.7)/100</f>
        <v>-12.005000000000001</v>
      </c>
      <c r="M16" s="288">
        <f t="shared" ref="M16" si="14">(K16+L16)/F16</f>
        <v>5.2766763848396507E-2</v>
      </c>
      <c r="N16" s="328" t="s">
        <v>534</v>
      </c>
      <c r="O16" s="305">
        <v>45063</v>
      </c>
      <c r="P16" s="273"/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903</v>
      </c>
      <c r="J17" s="272" t="s">
        <v>696</v>
      </c>
      <c r="K17" s="272">
        <f t="shared" ref="K17" si="15">H17-F17</f>
        <v>34</v>
      </c>
      <c r="L17" s="287">
        <f t="shared" ref="L17" si="16">(F17*-0.7)/100</f>
        <v>-4.0599999999999996</v>
      </c>
      <c r="M17" s="288">
        <f t="shared" ref="M17" si="17">(K17+L17)/F17</f>
        <v>5.1620689655172414E-2</v>
      </c>
      <c r="N17" s="272" t="s">
        <v>534</v>
      </c>
      <c r="O17" s="351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921</v>
      </c>
      <c r="J18" s="272" t="s">
        <v>945</v>
      </c>
      <c r="K18" s="272">
        <f t="shared" ref="K18" si="18">H18-F18</f>
        <v>395</v>
      </c>
      <c r="L18" s="287">
        <f t="shared" ref="L18" si="19">(F18*-0.7)/100</f>
        <v>-46.024999999999999</v>
      </c>
      <c r="M18" s="288">
        <f t="shared" ref="M18" si="20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948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411.2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01">
        <v>11</v>
      </c>
      <c r="B20" s="199">
        <v>45058</v>
      </c>
      <c r="C20" s="268"/>
      <c r="D20" s="269" t="s">
        <v>181</v>
      </c>
      <c r="E20" s="270" t="s">
        <v>564</v>
      </c>
      <c r="F20" s="201" t="s">
        <v>976</v>
      </c>
      <c r="G20" s="201">
        <v>119</v>
      </c>
      <c r="H20" s="201"/>
      <c r="I20" s="271" t="s">
        <v>977</v>
      </c>
      <c r="J20" s="225" t="s">
        <v>537</v>
      </c>
      <c r="K20" s="225"/>
      <c r="L20" s="277"/>
      <c r="M20" s="278"/>
      <c r="N20" s="225"/>
      <c r="O20" s="279"/>
      <c r="P20" s="245">
        <f>VLOOKUP(D20,'MidCap Intra'!B38:C538,2,0)</f>
        <v>130.9</v>
      </c>
      <c r="Q20" s="197"/>
      <c r="R20" s="197" t="s">
        <v>535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978</v>
      </c>
      <c r="G21" s="201">
        <v>538</v>
      </c>
      <c r="H21" s="201"/>
      <c r="I21" s="271" t="s">
        <v>979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582.70000000000005</v>
      </c>
      <c r="Q21" s="197"/>
      <c r="R21" s="197" t="s">
        <v>535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01">
        <v>13</v>
      </c>
      <c r="B22" s="199">
        <v>45068</v>
      </c>
      <c r="C22" s="268"/>
      <c r="D22" s="269" t="s">
        <v>139</v>
      </c>
      <c r="E22" s="270" t="s">
        <v>564</v>
      </c>
      <c r="F22" s="201" t="s">
        <v>1034</v>
      </c>
      <c r="G22" s="201">
        <v>637</v>
      </c>
      <c r="H22" s="201"/>
      <c r="I22" s="271" t="s">
        <v>1035</v>
      </c>
      <c r="J22" s="225" t="s">
        <v>537</v>
      </c>
      <c r="K22" s="225"/>
      <c r="L22" s="277"/>
      <c r="M22" s="278"/>
      <c r="N22" s="225"/>
      <c r="O22" s="279"/>
      <c r="P22" s="245">
        <f>VLOOKUP(D22,'MidCap Intra'!B40:C540,2,0)</f>
        <v>696</v>
      </c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352"/>
      <c r="B23" s="353"/>
      <c r="C23" s="354"/>
      <c r="D23" s="355"/>
      <c r="E23" s="356"/>
      <c r="F23" s="356"/>
      <c r="G23" s="216"/>
      <c r="H23" s="356"/>
      <c r="I23" s="357"/>
      <c r="J23" s="358"/>
      <c r="K23" s="358"/>
      <c r="L23" s="359"/>
      <c r="M23" s="360"/>
      <c r="N23" s="361"/>
      <c r="O23" s="362"/>
      <c r="P23" s="363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538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539</v>
      </c>
      <c r="B26" s="109"/>
      <c r="C26" s="109"/>
      <c r="D26" s="109"/>
      <c r="E26" s="41"/>
      <c r="F26" s="116" t="s">
        <v>540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541</v>
      </c>
      <c r="B27" s="109"/>
      <c r="C27" s="109"/>
      <c r="D27" s="109" t="s">
        <v>788</v>
      </c>
      <c r="E27" s="6"/>
      <c r="F27" s="116" t="s">
        <v>542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543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4" t="s">
        <v>16</v>
      </c>
      <c r="B30" s="264" t="s">
        <v>511</v>
      </c>
      <c r="C30" s="264"/>
      <c r="D30" s="227" t="s">
        <v>522</v>
      </c>
      <c r="E30" s="264" t="s">
        <v>523</v>
      </c>
      <c r="F30" s="264" t="s">
        <v>524</v>
      </c>
      <c r="G30" s="264" t="s">
        <v>544</v>
      </c>
      <c r="H30" s="264" t="s">
        <v>526</v>
      </c>
      <c r="I30" s="264" t="s">
        <v>527</v>
      </c>
      <c r="J30" s="96" t="s">
        <v>528</v>
      </c>
      <c r="K30" s="94" t="s">
        <v>545</v>
      </c>
      <c r="L30" s="129" t="s">
        <v>530</v>
      </c>
      <c r="M30" s="96" t="s">
        <v>531</v>
      </c>
      <c r="N30" s="93" t="s">
        <v>532</v>
      </c>
      <c r="O30" s="227" t="s">
        <v>533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267" customFormat="1" ht="13.5" customHeight="1">
      <c r="A31" s="274">
        <v>1</v>
      </c>
      <c r="B31" s="332">
        <v>45040</v>
      </c>
      <c r="C31" s="337"/>
      <c r="D31" s="338" t="s">
        <v>401</v>
      </c>
      <c r="E31" s="339" t="s">
        <v>536</v>
      </c>
      <c r="F31" s="274">
        <v>239.5</v>
      </c>
      <c r="G31" s="274">
        <v>232</v>
      </c>
      <c r="H31" s="274">
        <v>246.5</v>
      </c>
      <c r="I31" s="340" t="s">
        <v>887</v>
      </c>
      <c r="J31" s="272" t="s">
        <v>888</v>
      </c>
      <c r="K31" s="272">
        <f t="shared" ref="K31" si="21">H31-F31</f>
        <v>7</v>
      </c>
      <c r="L31" s="287">
        <f t="shared" ref="L31" si="22">(F31*-0.7)/100</f>
        <v>-1.6764999999999999</v>
      </c>
      <c r="M31" s="288">
        <f t="shared" ref="M31" si="23">(K31+L31)/F31</f>
        <v>2.2227557411273486E-2</v>
      </c>
      <c r="N31" s="272" t="s">
        <v>534</v>
      </c>
      <c r="O31" s="305">
        <v>45055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74">
        <v>2</v>
      </c>
      <c r="B32" s="332">
        <v>45041</v>
      </c>
      <c r="C32" s="337"/>
      <c r="D32" s="338" t="s">
        <v>406</v>
      </c>
      <c r="E32" s="339" t="s">
        <v>536</v>
      </c>
      <c r="F32" s="274">
        <v>378</v>
      </c>
      <c r="G32" s="274">
        <v>367</v>
      </c>
      <c r="H32" s="274">
        <v>390</v>
      </c>
      <c r="I32" s="340" t="s">
        <v>890</v>
      </c>
      <c r="J32" s="272" t="s">
        <v>913</v>
      </c>
      <c r="K32" s="272">
        <f t="shared" ref="K32" si="24">H32-F32</f>
        <v>12</v>
      </c>
      <c r="L32" s="287">
        <f t="shared" ref="L32" si="25">(F32*-0.7)/100</f>
        <v>-2.6459999999999995</v>
      </c>
      <c r="M32" s="288">
        <f t="shared" ref="M32" si="26">(K32+L32)/F32</f>
        <v>2.4746031746031748E-2</v>
      </c>
      <c r="N32" s="328" t="s">
        <v>534</v>
      </c>
      <c r="O32" s="305">
        <v>45049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89">
        <v>3</v>
      </c>
      <c r="B33" s="342">
        <v>45044</v>
      </c>
      <c r="C33" s="343"/>
      <c r="D33" s="344" t="s">
        <v>255</v>
      </c>
      <c r="E33" s="345" t="s">
        <v>536</v>
      </c>
      <c r="F33" s="289">
        <v>284</v>
      </c>
      <c r="G33" s="289">
        <v>274</v>
      </c>
      <c r="H33" s="289">
        <v>274</v>
      </c>
      <c r="I33" s="346">
        <v>300</v>
      </c>
      <c r="J33" s="290" t="s">
        <v>946</v>
      </c>
      <c r="K33" s="290">
        <f t="shared" ref="K33" si="27">H33-F33</f>
        <v>-10</v>
      </c>
      <c r="L33" s="347">
        <f t="shared" ref="L33" si="28">(F33*-0.7)/100</f>
        <v>-1.9879999999999998</v>
      </c>
      <c r="M33" s="348">
        <f t="shared" ref="M33" si="29">(K33+L33)/F33</f>
        <v>-4.2211267605633804E-2</v>
      </c>
      <c r="N33" s="349" t="s">
        <v>546</v>
      </c>
      <c r="O33" s="350">
        <v>45055</v>
      </c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89">
        <v>4</v>
      </c>
      <c r="B34" s="342">
        <v>45050</v>
      </c>
      <c r="C34" s="343"/>
      <c r="D34" s="344" t="s">
        <v>189</v>
      </c>
      <c r="E34" s="345" t="s">
        <v>536</v>
      </c>
      <c r="F34" s="289">
        <v>970</v>
      </c>
      <c r="G34" s="289">
        <v>945</v>
      </c>
      <c r="H34" s="289">
        <v>945</v>
      </c>
      <c r="I34" s="346" t="s">
        <v>922</v>
      </c>
      <c r="J34" s="290" t="s">
        <v>993</v>
      </c>
      <c r="K34" s="290">
        <f t="shared" ref="K34" si="30">H34-F34</f>
        <v>-25</v>
      </c>
      <c r="L34" s="347">
        <f t="shared" ref="L34" si="31">(F34*-0.7)/100</f>
        <v>-6.79</v>
      </c>
      <c r="M34" s="348">
        <f t="shared" ref="M34" si="32">(K34+L34)/F34</f>
        <v>-3.2773195876288658E-2</v>
      </c>
      <c r="N34" s="349" t="s">
        <v>546</v>
      </c>
      <c r="O34" s="350">
        <v>45062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74">
        <v>5</v>
      </c>
      <c r="B35" s="332">
        <v>45057</v>
      </c>
      <c r="C35" s="337"/>
      <c r="D35" s="338" t="s">
        <v>361</v>
      </c>
      <c r="E35" s="339" t="s">
        <v>536</v>
      </c>
      <c r="F35" s="274">
        <v>3225</v>
      </c>
      <c r="G35" s="274">
        <v>3130</v>
      </c>
      <c r="H35" s="274">
        <v>3300</v>
      </c>
      <c r="I35" s="340" t="s">
        <v>965</v>
      </c>
      <c r="J35" s="272" t="s">
        <v>986</v>
      </c>
      <c r="K35" s="272">
        <f t="shared" ref="K35" si="33">H35-F35</f>
        <v>75</v>
      </c>
      <c r="L35" s="287">
        <f t="shared" ref="L35" si="34">(F35*-0.7)/100</f>
        <v>-22.574999999999999</v>
      </c>
      <c r="M35" s="288">
        <f t="shared" ref="M35" si="35">(K35+L35)/F35</f>
        <v>1.6255813953488372E-2</v>
      </c>
      <c r="N35" s="328" t="s">
        <v>534</v>
      </c>
      <c r="O35" s="305">
        <v>45061</v>
      </c>
      <c r="P35" s="265"/>
      <c r="Q35" s="198"/>
      <c r="R35" s="226" t="s">
        <v>535</v>
      </c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89">
        <v>6</v>
      </c>
      <c r="B36" s="342">
        <v>45058</v>
      </c>
      <c r="C36" s="343"/>
      <c r="D36" s="344" t="s">
        <v>272</v>
      </c>
      <c r="E36" s="345" t="s">
        <v>536</v>
      </c>
      <c r="F36" s="289">
        <v>7075</v>
      </c>
      <c r="G36" s="289">
        <v>6890</v>
      </c>
      <c r="H36" s="289">
        <v>6860</v>
      </c>
      <c r="I36" s="346" t="s">
        <v>981</v>
      </c>
      <c r="J36" s="290" t="s">
        <v>704</v>
      </c>
      <c r="K36" s="290">
        <f t="shared" ref="K36" si="36">H36-F36</f>
        <v>-215</v>
      </c>
      <c r="L36" s="347">
        <f t="shared" ref="L36" si="37">(F36*-0.7)/100</f>
        <v>-49.524999999999999</v>
      </c>
      <c r="M36" s="348">
        <f t="shared" ref="M36" si="38">(K36+L36)/F36</f>
        <v>-3.7388692579505299E-2</v>
      </c>
      <c r="N36" s="349" t="s">
        <v>546</v>
      </c>
      <c r="O36" s="350">
        <v>45065</v>
      </c>
      <c r="P36" s="265"/>
      <c r="Q36" s="198"/>
      <c r="R36" s="226" t="s">
        <v>535</v>
      </c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74">
        <v>7</v>
      </c>
      <c r="B37" s="332">
        <v>45058</v>
      </c>
      <c r="C37" s="268"/>
      <c r="D37" s="338" t="s">
        <v>401</v>
      </c>
      <c r="E37" s="339" t="s">
        <v>536</v>
      </c>
      <c r="F37" s="274">
        <v>239.5</v>
      </c>
      <c r="G37" s="274">
        <v>232</v>
      </c>
      <c r="H37" s="274">
        <v>246.5</v>
      </c>
      <c r="I37" s="340" t="s">
        <v>887</v>
      </c>
      <c r="J37" s="272" t="s">
        <v>888</v>
      </c>
      <c r="K37" s="272">
        <f t="shared" ref="K37" si="39">H37-F37</f>
        <v>7</v>
      </c>
      <c r="L37" s="287">
        <f t="shared" ref="L37" si="40">(F37*-0.7)/100</f>
        <v>-1.6764999999999999</v>
      </c>
      <c r="M37" s="288">
        <f t="shared" ref="M37" si="41">(K37+L37)/F37</f>
        <v>2.2227557411273486E-2</v>
      </c>
      <c r="N37" s="272" t="s">
        <v>534</v>
      </c>
      <c r="O37" s="305">
        <v>45061</v>
      </c>
      <c r="P37" s="265"/>
      <c r="Q37" s="198"/>
      <c r="R37" s="226" t="s">
        <v>535</v>
      </c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01">
        <v>8</v>
      </c>
      <c r="B38" s="242">
        <v>45065</v>
      </c>
      <c r="C38" s="268"/>
      <c r="D38" s="269" t="s">
        <v>401</v>
      </c>
      <c r="E38" s="270" t="s">
        <v>536</v>
      </c>
      <c r="F38" s="201" t="s">
        <v>1029</v>
      </c>
      <c r="G38" s="201">
        <v>232</v>
      </c>
      <c r="H38" s="201"/>
      <c r="I38" s="271" t="s">
        <v>887</v>
      </c>
      <c r="J38" s="225" t="s">
        <v>537</v>
      </c>
      <c r="K38" s="225"/>
      <c r="L38" s="277"/>
      <c r="M38" s="278"/>
      <c r="N38" s="225"/>
      <c r="O38" s="279"/>
      <c r="P38" s="265"/>
      <c r="Q38" s="198"/>
      <c r="R38" s="226" t="s">
        <v>798</v>
      </c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74">
        <v>9</v>
      </c>
      <c r="B39" s="332">
        <v>45068</v>
      </c>
      <c r="C39" s="337"/>
      <c r="D39" s="338" t="s">
        <v>43</v>
      </c>
      <c r="E39" s="339" t="s">
        <v>536</v>
      </c>
      <c r="F39" s="274">
        <v>1815</v>
      </c>
      <c r="G39" s="274">
        <v>1760</v>
      </c>
      <c r="H39" s="274">
        <v>1865</v>
      </c>
      <c r="I39" s="340" t="s">
        <v>1039</v>
      </c>
      <c r="J39" s="272" t="s">
        <v>1041</v>
      </c>
      <c r="K39" s="272">
        <f t="shared" ref="K39" si="42">H39-F39</f>
        <v>50</v>
      </c>
      <c r="L39" s="287">
        <f t="shared" ref="L39" si="43">(F39*-0.7)/100</f>
        <v>-12.705</v>
      </c>
      <c r="M39" s="288">
        <f t="shared" ref="M39" si="44">(K39+L39)/F39</f>
        <v>2.0548209366391186E-2</v>
      </c>
      <c r="N39" s="272" t="s">
        <v>534</v>
      </c>
      <c r="O39" s="305">
        <v>45069</v>
      </c>
      <c r="P39" s="265"/>
      <c r="Q39" s="198"/>
      <c r="R39" s="226"/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267" customFormat="1" ht="13.5" customHeight="1">
      <c r="A40" s="201">
        <v>10</v>
      </c>
      <c r="B40" s="242">
        <v>45069</v>
      </c>
      <c r="C40" s="268"/>
      <c r="D40" s="269" t="s">
        <v>43</v>
      </c>
      <c r="E40" s="270" t="s">
        <v>536</v>
      </c>
      <c r="F40" s="201" t="s">
        <v>1042</v>
      </c>
      <c r="G40" s="201">
        <v>1750</v>
      </c>
      <c r="H40" s="201"/>
      <c r="I40" s="271" t="s">
        <v>1039</v>
      </c>
      <c r="J40" s="225" t="s">
        <v>537</v>
      </c>
      <c r="K40" s="225"/>
      <c r="L40" s="277"/>
      <c r="M40" s="278"/>
      <c r="N40" s="225"/>
      <c r="O40" s="279"/>
      <c r="P40" s="265"/>
      <c r="Q40" s="198"/>
      <c r="R40" s="226"/>
      <c r="S40" s="197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</row>
    <row r="41" spans="1:38" s="267" customFormat="1" ht="13.5" customHeight="1">
      <c r="A41" s="201"/>
      <c r="B41" s="242"/>
      <c r="C41" s="268"/>
      <c r="D41" s="269"/>
      <c r="E41" s="270"/>
      <c r="F41" s="201"/>
      <c r="G41" s="201"/>
      <c r="H41" s="201"/>
      <c r="I41" s="271"/>
      <c r="J41" s="225"/>
      <c r="K41" s="225"/>
      <c r="L41" s="277"/>
      <c r="M41" s="278"/>
      <c r="N41" s="225"/>
      <c r="O41" s="279"/>
      <c r="P41" s="265"/>
      <c r="Q41" s="198"/>
      <c r="R41" s="226"/>
      <c r="S41" s="197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</row>
    <row r="42" spans="1:38" s="267" customFormat="1" ht="13.5" customHeight="1">
      <c r="A42" s="201"/>
      <c r="B42" s="242"/>
      <c r="C42" s="268"/>
      <c r="D42" s="269"/>
      <c r="E42" s="270"/>
      <c r="F42" s="201"/>
      <c r="G42" s="201"/>
      <c r="H42" s="201"/>
      <c r="I42" s="271"/>
      <c r="J42" s="225"/>
      <c r="K42" s="225"/>
      <c r="L42" s="277"/>
      <c r="M42" s="278"/>
      <c r="N42" s="225"/>
      <c r="O42" s="279"/>
      <c r="P42" s="265"/>
      <c r="Q42" s="198"/>
      <c r="R42" s="226"/>
      <c r="S42" s="197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</row>
    <row r="43" spans="1:38" s="198" customFormat="1" ht="13.5" customHeight="1">
      <c r="A43" s="303"/>
      <c r="B43" s="303"/>
      <c r="C43" s="268"/>
      <c r="D43" s="269"/>
      <c r="E43" s="270"/>
      <c r="F43" s="201"/>
      <c r="G43" s="201"/>
      <c r="H43" s="201"/>
      <c r="I43" s="271"/>
      <c r="J43" s="225"/>
      <c r="K43" s="225"/>
      <c r="L43" s="277"/>
      <c r="M43" s="278"/>
      <c r="N43" s="225"/>
      <c r="O43" s="279"/>
      <c r="P43" s="265"/>
      <c r="R43" s="226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ht="44.25" customHeight="1">
      <c r="A44" s="109" t="s">
        <v>538</v>
      </c>
      <c r="B44" s="130"/>
      <c r="C44" s="130"/>
      <c r="D44" s="1"/>
      <c r="E44" s="6"/>
      <c r="F44" s="6"/>
      <c r="G44" s="6"/>
      <c r="H44" s="6" t="s">
        <v>550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539</v>
      </c>
      <c r="B45" s="109"/>
      <c r="C45" s="109"/>
      <c r="D45" s="109"/>
      <c r="E45" s="41"/>
      <c r="F45" s="116" t="s">
        <v>540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542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551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511</v>
      </c>
      <c r="C49" s="94"/>
      <c r="D49" s="95" t="s">
        <v>522</v>
      </c>
      <c r="E49" s="94" t="s">
        <v>523</v>
      </c>
      <c r="F49" s="94" t="s">
        <v>524</v>
      </c>
      <c r="G49" s="94" t="s">
        <v>544</v>
      </c>
      <c r="H49" s="94" t="s">
        <v>526</v>
      </c>
      <c r="I49" s="94" t="s">
        <v>527</v>
      </c>
      <c r="J49" s="93" t="s">
        <v>528</v>
      </c>
      <c r="K49" s="136" t="s">
        <v>552</v>
      </c>
      <c r="L49" s="96" t="s">
        <v>530</v>
      </c>
      <c r="M49" s="136" t="s">
        <v>553</v>
      </c>
      <c r="N49" s="94" t="s">
        <v>554</v>
      </c>
      <c r="O49" s="93" t="s">
        <v>532</v>
      </c>
      <c r="P49" s="95" t="s">
        <v>533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286">
        <v>1</v>
      </c>
      <c r="B50" s="304">
        <v>45044</v>
      </c>
      <c r="C50" s="302"/>
      <c r="D50" s="302" t="s">
        <v>896</v>
      </c>
      <c r="E50" s="286" t="s">
        <v>536</v>
      </c>
      <c r="F50" s="286">
        <v>2419</v>
      </c>
      <c r="G50" s="286">
        <v>2370</v>
      </c>
      <c r="H50" s="341">
        <v>2457.5</v>
      </c>
      <c r="I50" s="341" t="s">
        <v>897</v>
      </c>
      <c r="J50" s="272" t="s">
        <v>914</v>
      </c>
      <c r="K50" s="280">
        <f t="shared" ref="K50:K51" si="45">H50-F50</f>
        <v>38.5</v>
      </c>
      <c r="L50" s="291">
        <f t="shared" ref="L50:L51" si="46">(H50*N50)*0.07%</f>
        <v>430.06250000000006</v>
      </c>
      <c r="M50" s="282">
        <f t="shared" ref="M50:M55" si="47">(K50*N50)-L50</f>
        <v>9194.9375</v>
      </c>
      <c r="N50" s="280">
        <v>250</v>
      </c>
      <c r="O50" s="272" t="s">
        <v>534</v>
      </c>
      <c r="P50" s="273">
        <v>45049</v>
      </c>
      <c r="Q50" s="299"/>
      <c r="R50" s="54" t="s">
        <v>535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2</v>
      </c>
      <c r="B51" s="304">
        <v>45049</v>
      </c>
      <c r="C51" s="302"/>
      <c r="D51" s="302" t="s">
        <v>917</v>
      </c>
      <c r="E51" s="286" t="s">
        <v>536</v>
      </c>
      <c r="F51" s="286">
        <v>790</v>
      </c>
      <c r="G51" s="286">
        <v>776</v>
      </c>
      <c r="H51" s="341">
        <v>798.5</v>
      </c>
      <c r="I51" s="341" t="s">
        <v>918</v>
      </c>
      <c r="J51" s="272" t="s">
        <v>934</v>
      </c>
      <c r="K51" s="280">
        <f t="shared" si="45"/>
        <v>8.5</v>
      </c>
      <c r="L51" s="291">
        <f t="shared" si="46"/>
        <v>531.00250000000005</v>
      </c>
      <c r="M51" s="282">
        <f t="shared" si="47"/>
        <v>7543.9974999999995</v>
      </c>
      <c r="N51" s="280">
        <v>950</v>
      </c>
      <c r="O51" s="272" t="s">
        <v>534</v>
      </c>
      <c r="P51" s="273">
        <v>45055</v>
      </c>
      <c r="Q51" s="299"/>
      <c r="R51" s="54" t="s">
        <v>535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3</v>
      </c>
      <c r="B52" s="304">
        <v>45054</v>
      </c>
      <c r="C52" s="302"/>
      <c r="D52" s="302" t="s">
        <v>941</v>
      </c>
      <c r="E52" s="286" t="s">
        <v>536</v>
      </c>
      <c r="F52" s="286">
        <v>1557</v>
      </c>
      <c r="G52" s="286">
        <v>1520</v>
      </c>
      <c r="H52" s="341">
        <v>1580</v>
      </c>
      <c r="I52" s="341" t="s">
        <v>942</v>
      </c>
      <c r="J52" s="272" t="s">
        <v>953</v>
      </c>
      <c r="K52" s="280">
        <f t="shared" ref="K52" si="48">H52-F52</f>
        <v>23</v>
      </c>
      <c r="L52" s="291">
        <f t="shared" ref="L52" si="49">(H52*N52)*0.07%</f>
        <v>387.10000000000008</v>
      </c>
      <c r="M52" s="282">
        <f t="shared" si="47"/>
        <v>7662.9</v>
      </c>
      <c r="N52" s="280">
        <v>350</v>
      </c>
      <c r="O52" s="272" t="s">
        <v>534</v>
      </c>
      <c r="P52" s="273">
        <v>45056</v>
      </c>
      <c r="Q52" s="299"/>
      <c r="R52" s="54" t="s">
        <v>798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86">
        <v>4</v>
      </c>
      <c r="B53" s="304">
        <v>45054</v>
      </c>
      <c r="C53" s="302"/>
      <c r="D53" s="302" t="s">
        <v>943</v>
      </c>
      <c r="E53" s="286" t="s">
        <v>536</v>
      </c>
      <c r="F53" s="286">
        <v>460</v>
      </c>
      <c r="G53" s="286">
        <v>449</v>
      </c>
      <c r="H53" s="341">
        <v>467</v>
      </c>
      <c r="I53" s="341" t="s">
        <v>944</v>
      </c>
      <c r="J53" s="272" t="s">
        <v>888</v>
      </c>
      <c r="K53" s="280">
        <f t="shared" ref="K53" si="50">H53-F53</f>
        <v>7</v>
      </c>
      <c r="L53" s="291">
        <f t="shared" ref="L53" si="51">(H53*N53)*0.07%</f>
        <v>408.62500000000006</v>
      </c>
      <c r="M53" s="282">
        <f t="shared" si="47"/>
        <v>8341.375</v>
      </c>
      <c r="N53" s="280">
        <v>1250</v>
      </c>
      <c r="O53" s="272" t="s">
        <v>534</v>
      </c>
      <c r="P53" s="273">
        <v>45055</v>
      </c>
      <c r="Q53" s="299"/>
      <c r="R53" s="54" t="s">
        <v>798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286">
        <v>5</v>
      </c>
      <c r="B54" s="304">
        <v>45056</v>
      </c>
      <c r="C54" s="302"/>
      <c r="D54" s="302" t="s">
        <v>943</v>
      </c>
      <c r="E54" s="286" t="s">
        <v>536</v>
      </c>
      <c r="F54" s="286">
        <v>459</v>
      </c>
      <c r="G54" s="286">
        <v>448</v>
      </c>
      <c r="H54" s="341">
        <v>482</v>
      </c>
      <c r="I54" s="341" t="s">
        <v>944</v>
      </c>
      <c r="J54" s="272" t="s">
        <v>953</v>
      </c>
      <c r="K54" s="280">
        <f t="shared" ref="K54:K55" si="52">H54-F54</f>
        <v>23</v>
      </c>
      <c r="L54" s="291">
        <f t="shared" ref="L54:L55" si="53">(H54*N54)*0.07%</f>
        <v>421.75000000000006</v>
      </c>
      <c r="M54" s="282">
        <f t="shared" si="47"/>
        <v>28328.25</v>
      </c>
      <c r="N54" s="280">
        <v>1250</v>
      </c>
      <c r="O54" s="272" t="s">
        <v>534</v>
      </c>
      <c r="P54" s="273">
        <v>45057</v>
      </c>
      <c r="Q54" s="299"/>
      <c r="R54" s="54" t="s">
        <v>798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ht="12.75" customHeight="1">
      <c r="A55" s="286">
        <v>6</v>
      </c>
      <c r="B55" s="304">
        <v>45056</v>
      </c>
      <c r="C55" s="302"/>
      <c r="D55" s="302" t="s">
        <v>954</v>
      </c>
      <c r="E55" s="286" t="s">
        <v>536</v>
      </c>
      <c r="F55" s="286">
        <v>569</v>
      </c>
      <c r="G55" s="286">
        <v>559</v>
      </c>
      <c r="H55" s="341">
        <v>576.5</v>
      </c>
      <c r="I55" s="341" t="s">
        <v>955</v>
      </c>
      <c r="J55" s="272" t="s">
        <v>980</v>
      </c>
      <c r="K55" s="280">
        <f t="shared" si="52"/>
        <v>7.5</v>
      </c>
      <c r="L55" s="291">
        <f t="shared" si="53"/>
        <v>605.32500000000005</v>
      </c>
      <c r="M55" s="282">
        <f t="shared" si="47"/>
        <v>10644.674999999999</v>
      </c>
      <c r="N55" s="280">
        <v>1500</v>
      </c>
      <c r="O55" s="272" t="s">
        <v>534</v>
      </c>
      <c r="P55" s="273">
        <v>45057</v>
      </c>
      <c r="Q55" s="299"/>
      <c r="R55" s="54" t="s">
        <v>535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00"/>
      <c r="AG55" s="301"/>
      <c r="AH55" s="299"/>
      <c r="AI55" s="299"/>
      <c r="AJ55" s="300"/>
      <c r="AK55" s="300"/>
      <c r="AL55" s="300"/>
    </row>
    <row r="56" spans="1:38" ht="12.75" customHeight="1">
      <c r="A56" s="308">
        <v>7</v>
      </c>
      <c r="B56" s="320">
        <v>45062</v>
      </c>
      <c r="C56" s="311"/>
      <c r="D56" s="311" t="s">
        <v>999</v>
      </c>
      <c r="E56" s="308" t="s">
        <v>536</v>
      </c>
      <c r="F56" s="308">
        <v>405</v>
      </c>
      <c r="G56" s="308">
        <v>398.5</v>
      </c>
      <c r="H56" s="381">
        <v>398.5</v>
      </c>
      <c r="I56" s="381" t="s">
        <v>1000</v>
      </c>
      <c r="J56" s="290" t="s">
        <v>1021</v>
      </c>
      <c r="K56" s="314">
        <f t="shared" ref="K56" si="54">H56-F56</f>
        <v>-6.5</v>
      </c>
      <c r="L56" s="313">
        <f t="shared" ref="L56" si="55">(H56*N56)*0.07%</f>
        <v>502.11000000000007</v>
      </c>
      <c r="M56" s="316">
        <f t="shared" ref="M56" si="56">(K56*N56)-L56</f>
        <v>-12202.11</v>
      </c>
      <c r="N56" s="314">
        <v>1800</v>
      </c>
      <c r="O56" s="349" t="s">
        <v>546</v>
      </c>
      <c r="P56" s="309">
        <v>45066</v>
      </c>
      <c r="Q56" s="299"/>
      <c r="R56" s="54" t="s">
        <v>535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00"/>
      <c r="AG56" s="301"/>
      <c r="AH56" s="299"/>
      <c r="AI56" s="299"/>
      <c r="AJ56" s="300"/>
      <c r="AK56" s="300"/>
      <c r="AL56" s="300"/>
    </row>
    <row r="57" spans="1:38" ht="12.75" customHeight="1">
      <c r="A57" s="255">
        <v>8</v>
      </c>
      <c r="B57" s="292">
        <v>45065</v>
      </c>
      <c r="C57" s="293"/>
      <c r="D57" s="293" t="s">
        <v>941</v>
      </c>
      <c r="E57" s="255" t="s">
        <v>536</v>
      </c>
      <c r="F57" s="255" t="s">
        <v>1030</v>
      </c>
      <c r="G57" s="255">
        <v>1575</v>
      </c>
      <c r="H57" s="294"/>
      <c r="I57" s="294" t="s">
        <v>1031</v>
      </c>
      <c r="J57" s="295"/>
      <c r="K57" s="296"/>
      <c r="L57" s="297"/>
      <c r="M57" s="298"/>
      <c r="N57" s="296"/>
      <c r="O57" s="294"/>
      <c r="P57" s="256"/>
      <c r="Q57" s="299"/>
      <c r="R57" s="54" t="s">
        <v>798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00"/>
      <c r="AG57" s="301"/>
      <c r="AH57" s="299"/>
      <c r="AI57" s="299"/>
      <c r="AJ57" s="300"/>
      <c r="AK57" s="300"/>
      <c r="AL57" s="300"/>
    </row>
    <row r="58" spans="1:38" ht="12.75" customHeight="1">
      <c r="A58" s="255"/>
      <c r="B58" s="292"/>
      <c r="C58" s="293"/>
      <c r="D58" s="293"/>
      <c r="E58" s="255"/>
      <c r="F58" s="255"/>
      <c r="G58" s="255"/>
      <c r="H58" s="294"/>
      <c r="I58" s="294"/>
      <c r="J58" s="295"/>
      <c r="K58" s="296"/>
      <c r="L58" s="297"/>
      <c r="M58" s="298"/>
      <c r="N58" s="296"/>
      <c r="O58" s="294"/>
      <c r="P58" s="256"/>
      <c r="Q58" s="299"/>
      <c r="R58" s="54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00"/>
      <c r="AG58" s="301"/>
      <c r="AH58" s="299"/>
      <c r="AI58" s="299"/>
      <c r="AJ58" s="300"/>
      <c r="AK58" s="300"/>
      <c r="AL58" s="300"/>
    </row>
    <row r="59" spans="1:38" ht="12.75" customHeight="1">
      <c r="A59" s="255"/>
      <c r="B59" s="292"/>
      <c r="C59" s="293"/>
      <c r="D59" s="293"/>
      <c r="E59" s="255"/>
      <c r="F59" s="255"/>
      <c r="G59" s="255"/>
      <c r="H59" s="294"/>
      <c r="I59" s="294"/>
      <c r="J59" s="295"/>
      <c r="K59" s="296"/>
      <c r="L59" s="297"/>
      <c r="M59" s="298"/>
      <c r="N59" s="296"/>
      <c r="O59" s="294"/>
      <c r="P59" s="256"/>
      <c r="Q59" s="299"/>
      <c r="R59" s="5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00"/>
      <c r="AG59" s="301"/>
      <c r="AH59" s="299"/>
      <c r="AI59" s="299"/>
      <c r="AJ59" s="300"/>
      <c r="AK59" s="300"/>
      <c r="AL59" s="300"/>
    </row>
    <row r="60" spans="1:38" ht="12.75" customHeight="1">
      <c r="A60" s="255"/>
      <c r="B60" s="292"/>
      <c r="C60" s="293"/>
      <c r="D60" s="293"/>
      <c r="E60" s="255"/>
      <c r="F60" s="255"/>
      <c r="G60" s="255"/>
      <c r="H60" s="294"/>
      <c r="I60" s="294"/>
      <c r="J60" s="295"/>
      <c r="K60" s="296"/>
      <c r="L60" s="297"/>
      <c r="M60" s="298"/>
      <c r="N60" s="296"/>
      <c r="O60" s="294"/>
      <c r="P60" s="256"/>
      <c r="Q60" s="299"/>
      <c r="R60" s="54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00"/>
      <c r="AG60" s="301"/>
      <c r="AH60" s="299"/>
      <c r="AI60" s="299"/>
      <c r="AJ60" s="300"/>
      <c r="AK60" s="300"/>
      <c r="AL60" s="300"/>
    </row>
    <row r="61" spans="1:38" ht="12.75" customHeight="1">
      <c r="A61" s="255"/>
      <c r="B61" s="292"/>
      <c r="C61" s="293"/>
      <c r="D61" s="293"/>
      <c r="E61" s="255"/>
      <c r="F61" s="255"/>
      <c r="G61" s="255"/>
      <c r="H61" s="294"/>
      <c r="I61" s="294"/>
      <c r="J61" s="295"/>
      <c r="K61" s="296"/>
      <c r="L61" s="297"/>
      <c r="M61" s="298"/>
      <c r="N61" s="296"/>
      <c r="O61" s="294"/>
      <c r="P61" s="256"/>
      <c r="Q61" s="299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00"/>
      <c r="AG61" s="301"/>
      <c r="AH61" s="299"/>
      <c r="AI61" s="299"/>
      <c r="AJ61" s="300"/>
      <c r="AK61" s="300"/>
      <c r="AL61" s="300"/>
    </row>
    <row r="62" spans="1:38" s="198" customFormat="1" ht="12.75" customHeight="1">
      <c r="A62" s="300"/>
      <c r="B62" s="317"/>
      <c r="C62" s="200"/>
      <c r="D62" s="200"/>
      <c r="E62" s="229"/>
      <c r="F62" s="229"/>
      <c r="G62" s="229"/>
      <c r="H62" s="318"/>
      <c r="I62" s="318"/>
      <c r="J62" s="319"/>
      <c r="K62" s="200"/>
      <c r="L62" s="229"/>
      <c r="M62" s="229"/>
      <c r="N62" s="229"/>
      <c r="O62" s="318"/>
      <c r="P62" s="318"/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29"/>
      <c r="AG62" s="228"/>
      <c r="AH62" s="200"/>
      <c r="AI62" s="200"/>
      <c r="AJ62" s="229"/>
      <c r="AK62" s="229"/>
      <c r="AL62" s="229"/>
    </row>
    <row r="63" spans="1:38" ht="38.25" customHeight="1">
      <c r="A63" s="137" t="s">
        <v>556</v>
      </c>
      <c r="B63" s="137"/>
      <c r="C63" s="137"/>
      <c r="D63" s="137"/>
      <c r="E63" s="138"/>
      <c r="F63" s="102"/>
      <c r="G63" s="102"/>
      <c r="H63" s="102"/>
      <c r="I63" s="102"/>
      <c r="J63" s="1"/>
      <c r="K63" s="6"/>
      <c r="L63" s="6"/>
      <c r="M63" s="6"/>
      <c r="N63" s="1"/>
      <c r="O63" s="1"/>
      <c r="P63" s="41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38.25">
      <c r="A64" s="94" t="s">
        <v>16</v>
      </c>
      <c r="B64" s="94" t="s">
        <v>511</v>
      </c>
      <c r="C64" s="94"/>
      <c r="D64" s="95" t="s">
        <v>522</v>
      </c>
      <c r="E64" s="94" t="s">
        <v>523</v>
      </c>
      <c r="F64" s="94" t="s">
        <v>524</v>
      </c>
      <c r="G64" s="94" t="s">
        <v>544</v>
      </c>
      <c r="H64" s="94" t="s">
        <v>526</v>
      </c>
      <c r="I64" s="94" t="s">
        <v>527</v>
      </c>
      <c r="J64" s="93" t="s">
        <v>528</v>
      </c>
      <c r="K64" s="93" t="s">
        <v>557</v>
      </c>
      <c r="L64" s="96" t="s">
        <v>530</v>
      </c>
      <c r="M64" s="136" t="s">
        <v>553</v>
      </c>
      <c r="N64" s="94" t="s">
        <v>554</v>
      </c>
      <c r="O64" s="94" t="s">
        <v>532</v>
      </c>
      <c r="P64" s="95" t="s">
        <v>533</v>
      </c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s="198" customFormat="1" ht="15.6" customHeight="1">
      <c r="A65" s="286">
        <v>1</v>
      </c>
      <c r="B65" s="304">
        <v>45043</v>
      </c>
      <c r="C65" s="284"/>
      <c r="D65" s="302" t="s">
        <v>894</v>
      </c>
      <c r="E65" s="274" t="s">
        <v>536</v>
      </c>
      <c r="F65" s="274">
        <v>35</v>
      </c>
      <c r="G65" s="274">
        <v>19</v>
      </c>
      <c r="H65" s="283">
        <v>42</v>
      </c>
      <c r="I65" s="291" t="s">
        <v>895</v>
      </c>
      <c r="J65" s="272" t="s">
        <v>888</v>
      </c>
      <c r="K65" s="280">
        <f t="shared" ref="K65" si="57">H65-F65</f>
        <v>7</v>
      </c>
      <c r="L65" s="281">
        <v>100</v>
      </c>
      <c r="M65" s="282">
        <f t="shared" ref="M65" si="58">(K65*N65)-100</f>
        <v>2000</v>
      </c>
      <c r="N65" s="280">
        <v>300</v>
      </c>
      <c r="O65" s="272" t="s">
        <v>534</v>
      </c>
      <c r="P65" s="273">
        <v>45048</v>
      </c>
      <c r="Q65" s="197"/>
      <c r="R65" s="203" t="s">
        <v>798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2</v>
      </c>
      <c r="B66" s="304">
        <v>45044</v>
      </c>
      <c r="C66" s="284"/>
      <c r="D66" s="302" t="s">
        <v>899</v>
      </c>
      <c r="E66" s="274" t="s">
        <v>536</v>
      </c>
      <c r="F66" s="274">
        <v>127</v>
      </c>
      <c r="G66" s="274">
        <v>78</v>
      </c>
      <c r="H66" s="283">
        <v>147</v>
      </c>
      <c r="I66" s="291" t="s">
        <v>868</v>
      </c>
      <c r="J66" s="272" t="s">
        <v>882</v>
      </c>
      <c r="K66" s="280">
        <f t="shared" ref="K66" si="59">H66-F66</f>
        <v>20</v>
      </c>
      <c r="L66" s="281">
        <v>100</v>
      </c>
      <c r="M66" s="282">
        <f t="shared" ref="M66" si="60">(K66*N66)-100</f>
        <v>1900</v>
      </c>
      <c r="N66" s="280">
        <v>100</v>
      </c>
      <c r="O66" s="272" t="s">
        <v>534</v>
      </c>
      <c r="P66" s="273">
        <v>45048</v>
      </c>
      <c r="Q66" s="197"/>
      <c r="R66" s="203" t="s">
        <v>798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3</v>
      </c>
      <c r="B67" s="304">
        <v>45044</v>
      </c>
      <c r="C67" s="284"/>
      <c r="D67" s="302" t="s">
        <v>900</v>
      </c>
      <c r="E67" s="274" t="s">
        <v>536</v>
      </c>
      <c r="F67" s="274">
        <v>39</v>
      </c>
      <c r="G67" s="274">
        <v>25</v>
      </c>
      <c r="H67" s="283">
        <v>45.5</v>
      </c>
      <c r="I67" s="291" t="s">
        <v>901</v>
      </c>
      <c r="J67" s="272" t="s">
        <v>898</v>
      </c>
      <c r="K67" s="280">
        <f t="shared" ref="K67" si="61">H67-F67</f>
        <v>6.5</v>
      </c>
      <c r="L67" s="281">
        <v>100</v>
      </c>
      <c r="M67" s="282">
        <f t="shared" ref="M67" si="62">(K67*N67)-100</f>
        <v>2545.5</v>
      </c>
      <c r="N67" s="280">
        <v>407</v>
      </c>
      <c r="O67" s="272" t="s">
        <v>534</v>
      </c>
      <c r="P67" s="273">
        <v>45048</v>
      </c>
      <c r="Q67" s="197"/>
      <c r="R67" s="203" t="s">
        <v>798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08">
        <v>4</v>
      </c>
      <c r="B68" s="320">
        <v>45044</v>
      </c>
      <c r="C68" s="310"/>
      <c r="D68" s="311" t="s">
        <v>902</v>
      </c>
      <c r="E68" s="289" t="s">
        <v>536</v>
      </c>
      <c r="F68" s="289">
        <v>38</v>
      </c>
      <c r="G68" s="289"/>
      <c r="H68" s="312">
        <v>11</v>
      </c>
      <c r="I68" s="313" t="s">
        <v>893</v>
      </c>
      <c r="J68" s="290" t="s">
        <v>908</v>
      </c>
      <c r="K68" s="314">
        <f t="shared" ref="K68" si="63">H68-F68</f>
        <v>-27</v>
      </c>
      <c r="L68" s="315">
        <v>100</v>
      </c>
      <c r="M68" s="316">
        <f t="shared" ref="M68:M71" si="64">(K68*N68)-100</f>
        <v>-1180</v>
      </c>
      <c r="N68" s="314">
        <v>40</v>
      </c>
      <c r="O68" s="290" t="s">
        <v>546</v>
      </c>
      <c r="P68" s="309">
        <v>45048</v>
      </c>
      <c r="Q68" s="197"/>
      <c r="R68" s="203" t="s">
        <v>798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6">
        <v>5</v>
      </c>
      <c r="B69" s="304">
        <v>45048</v>
      </c>
      <c r="C69" s="284"/>
      <c r="D69" s="302" t="s">
        <v>904</v>
      </c>
      <c r="E69" s="274" t="s">
        <v>877</v>
      </c>
      <c r="F69" s="274">
        <v>66</v>
      </c>
      <c r="G69" s="274">
        <v>115</v>
      </c>
      <c r="H69" s="283">
        <v>42.5</v>
      </c>
      <c r="I69" s="291" t="s">
        <v>905</v>
      </c>
      <c r="J69" s="272" t="s">
        <v>915</v>
      </c>
      <c r="K69" s="280">
        <f>F69-H69</f>
        <v>23.5</v>
      </c>
      <c r="L69" s="281">
        <v>100</v>
      </c>
      <c r="M69" s="282">
        <f t="shared" si="64"/>
        <v>1075</v>
      </c>
      <c r="N69" s="280">
        <v>50</v>
      </c>
      <c r="O69" s="272" t="s">
        <v>534</v>
      </c>
      <c r="P69" s="273">
        <v>45049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86">
        <v>6</v>
      </c>
      <c r="B70" s="304">
        <v>45048</v>
      </c>
      <c r="C70" s="284"/>
      <c r="D70" s="302" t="s">
        <v>909</v>
      </c>
      <c r="E70" s="274" t="s">
        <v>536</v>
      </c>
      <c r="F70" s="274">
        <v>42</v>
      </c>
      <c r="G70" s="274"/>
      <c r="H70" s="283">
        <v>64</v>
      </c>
      <c r="I70" s="291" t="s">
        <v>910</v>
      </c>
      <c r="J70" s="272" t="s">
        <v>916</v>
      </c>
      <c r="K70" s="280">
        <f t="shared" ref="K70:K71" si="65">H70-F70</f>
        <v>22</v>
      </c>
      <c r="L70" s="281">
        <v>100</v>
      </c>
      <c r="M70" s="282">
        <f t="shared" si="64"/>
        <v>1000</v>
      </c>
      <c r="N70" s="280">
        <v>50</v>
      </c>
      <c r="O70" s="272" t="s">
        <v>534</v>
      </c>
      <c r="P70" s="273">
        <v>45049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7</v>
      </c>
      <c r="B71" s="304">
        <v>45048</v>
      </c>
      <c r="C71" s="284"/>
      <c r="D71" s="302" t="s">
        <v>906</v>
      </c>
      <c r="E71" s="274" t="s">
        <v>536</v>
      </c>
      <c r="F71" s="274">
        <v>110</v>
      </c>
      <c r="G71" s="274"/>
      <c r="H71" s="283">
        <v>180</v>
      </c>
      <c r="I71" s="291" t="s">
        <v>907</v>
      </c>
      <c r="J71" s="272" t="s">
        <v>716</v>
      </c>
      <c r="K71" s="280">
        <f t="shared" si="65"/>
        <v>70</v>
      </c>
      <c r="L71" s="281">
        <v>100</v>
      </c>
      <c r="M71" s="282">
        <f t="shared" si="64"/>
        <v>1650</v>
      </c>
      <c r="N71" s="280">
        <v>25</v>
      </c>
      <c r="O71" s="272" t="s">
        <v>534</v>
      </c>
      <c r="P71" s="273">
        <v>45049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6">
        <v>8</v>
      </c>
      <c r="B72" s="304">
        <v>45048</v>
      </c>
      <c r="C72" s="284"/>
      <c r="D72" s="302" t="s">
        <v>900</v>
      </c>
      <c r="E72" s="274" t="s">
        <v>536</v>
      </c>
      <c r="F72" s="274">
        <v>36</v>
      </c>
      <c r="G72" s="274">
        <v>22</v>
      </c>
      <c r="H72" s="283">
        <v>42</v>
      </c>
      <c r="I72" s="291" t="s">
        <v>901</v>
      </c>
      <c r="J72" s="272" t="s">
        <v>931</v>
      </c>
      <c r="K72" s="280">
        <f t="shared" ref="K72" si="66">H72-F72</f>
        <v>6</v>
      </c>
      <c r="L72" s="281">
        <v>100</v>
      </c>
      <c r="M72" s="282">
        <f t="shared" ref="M72" si="67">(K72*N72)-100</f>
        <v>2342</v>
      </c>
      <c r="N72" s="280">
        <v>407</v>
      </c>
      <c r="O72" s="272" t="s">
        <v>534</v>
      </c>
      <c r="P72" s="273">
        <v>45051</v>
      </c>
      <c r="Q72" s="197"/>
      <c r="R72" s="203" t="s">
        <v>798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9</v>
      </c>
      <c r="B73" s="304">
        <v>45049</v>
      </c>
      <c r="C73" s="324"/>
      <c r="D73" s="302" t="s">
        <v>909</v>
      </c>
      <c r="E73" s="274" t="s">
        <v>536</v>
      </c>
      <c r="F73" s="274">
        <v>47.5</v>
      </c>
      <c r="G73" s="274"/>
      <c r="H73" s="283">
        <v>64</v>
      </c>
      <c r="I73" s="291" t="s">
        <v>919</v>
      </c>
      <c r="J73" s="272" t="s">
        <v>920</v>
      </c>
      <c r="K73" s="280">
        <f t="shared" ref="K73" si="68">H73-F73</f>
        <v>16.5</v>
      </c>
      <c r="L73" s="281">
        <v>100</v>
      </c>
      <c r="M73" s="282">
        <f t="shared" ref="M73:M74" si="69">(K73*N73)-100</f>
        <v>725</v>
      </c>
      <c r="N73" s="280">
        <v>50</v>
      </c>
      <c r="O73" s="272" t="s">
        <v>534</v>
      </c>
      <c r="P73" s="273">
        <v>45049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10</v>
      </c>
      <c r="B74" s="332">
        <v>45050</v>
      </c>
      <c r="C74" s="284"/>
      <c r="D74" s="302" t="s">
        <v>904</v>
      </c>
      <c r="E74" s="274" t="s">
        <v>877</v>
      </c>
      <c r="F74" s="274">
        <v>68</v>
      </c>
      <c r="G74" s="274">
        <v>105</v>
      </c>
      <c r="H74" s="283">
        <v>42</v>
      </c>
      <c r="I74" s="291" t="s">
        <v>905</v>
      </c>
      <c r="J74" s="272" t="s">
        <v>932</v>
      </c>
      <c r="K74" s="280">
        <f>F74-H74</f>
        <v>26</v>
      </c>
      <c r="L74" s="281">
        <v>100</v>
      </c>
      <c r="M74" s="282">
        <f t="shared" si="69"/>
        <v>1200</v>
      </c>
      <c r="N74" s="280">
        <v>50</v>
      </c>
      <c r="O74" s="272" t="s">
        <v>534</v>
      </c>
      <c r="P74" s="273">
        <v>45051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08">
        <v>11</v>
      </c>
      <c r="B75" s="342">
        <v>45050</v>
      </c>
      <c r="C75" s="310"/>
      <c r="D75" s="311" t="s">
        <v>923</v>
      </c>
      <c r="E75" s="289" t="s">
        <v>536</v>
      </c>
      <c r="F75" s="289">
        <v>75</v>
      </c>
      <c r="G75" s="289"/>
      <c r="H75" s="312">
        <v>30</v>
      </c>
      <c r="I75" s="313" t="s">
        <v>924</v>
      </c>
      <c r="J75" s="290" t="s">
        <v>925</v>
      </c>
      <c r="K75" s="314">
        <f t="shared" ref="K75:K76" si="70">H75-F75</f>
        <v>-45</v>
      </c>
      <c r="L75" s="315">
        <v>100</v>
      </c>
      <c r="M75" s="316">
        <f t="shared" ref="M75:M76" si="71">(K75*N75)-100</f>
        <v>-1225</v>
      </c>
      <c r="N75" s="314">
        <v>25</v>
      </c>
      <c r="O75" s="290" t="s">
        <v>546</v>
      </c>
      <c r="P75" s="309">
        <v>45050</v>
      </c>
      <c r="Q75" s="197"/>
      <c r="R75" s="203" t="s">
        <v>535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6">
        <v>12</v>
      </c>
      <c r="B76" s="332">
        <v>45050</v>
      </c>
      <c r="C76" s="284"/>
      <c r="D76" s="302" t="s">
        <v>927</v>
      </c>
      <c r="E76" s="274" t="s">
        <v>536</v>
      </c>
      <c r="F76" s="274">
        <v>45</v>
      </c>
      <c r="G76" s="274">
        <v>30</v>
      </c>
      <c r="H76" s="283">
        <v>53.5</v>
      </c>
      <c r="I76" s="291" t="s">
        <v>928</v>
      </c>
      <c r="J76" s="272" t="s">
        <v>934</v>
      </c>
      <c r="K76" s="280">
        <f t="shared" si="70"/>
        <v>8.5</v>
      </c>
      <c r="L76" s="281">
        <v>100</v>
      </c>
      <c r="M76" s="282">
        <f t="shared" si="71"/>
        <v>2025</v>
      </c>
      <c r="N76" s="280">
        <v>250</v>
      </c>
      <c r="O76" s="272" t="s">
        <v>534</v>
      </c>
      <c r="P76" s="273">
        <v>45049</v>
      </c>
      <c r="Q76" s="197"/>
      <c r="R76" s="203" t="s">
        <v>535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08">
        <v>13</v>
      </c>
      <c r="B77" s="342">
        <v>45050</v>
      </c>
      <c r="C77" s="310"/>
      <c r="D77" s="311" t="s">
        <v>929</v>
      </c>
      <c r="E77" s="289" t="s">
        <v>536</v>
      </c>
      <c r="F77" s="289">
        <v>22.5</v>
      </c>
      <c r="G77" s="289">
        <v>14</v>
      </c>
      <c r="H77" s="312">
        <v>5.5</v>
      </c>
      <c r="I77" s="313" t="s">
        <v>930</v>
      </c>
      <c r="J77" s="290" t="s">
        <v>933</v>
      </c>
      <c r="K77" s="314">
        <f t="shared" ref="K77:K78" si="72">H77-F77</f>
        <v>-17</v>
      </c>
      <c r="L77" s="315">
        <v>100</v>
      </c>
      <c r="M77" s="316">
        <f t="shared" ref="M77:M78" si="73">(K77*N77)-100</f>
        <v>-9450</v>
      </c>
      <c r="N77" s="314">
        <v>550</v>
      </c>
      <c r="O77" s="290" t="s">
        <v>546</v>
      </c>
      <c r="P77" s="309">
        <v>45051</v>
      </c>
      <c r="Q77" s="197"/>
      <c r="R77" s="203" t="s">
        <v>535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14</v>
      </c>
      <c r="B78" s="332">
        <v>45051</v>
      </c>
      <c r="C78" s="284"/>
      <c r="D78" s="302" t="s">
        <v>935</v>
      </c>
      <c r="E78" s="274" t="s">
        <v>536</v>
      </c>
      <c r="F78" s="274">
        <v>6.5</v>
      </c>
      <c r="G78" s="274">
        <v>1.8</v>
      </c>
      <c r="H78" s="283">
        <v>9</v>
      </c>
      <c r="I78" s="291" t="s">
        <v>936</v>
      </c>
      <c r="J78" s="272" t="s">
        <v>940</v>
      </c>
      <c r="K78" s="280">
        <f t="shared" si="72"/>
        <v>2.5</v>
      </c>
      <c r="L78" s="281">
        <v>100</v>
      </c>
      <c r="M78" s="282">
        <f t="shared" si="73"/>
        <v>2275</v>
      </c>
      <c r="N78" s="280">
        <v>950</v>
      </c>
      <c r="O78" s="272" t="s">
        <v>534</v>
      </c>
      <c r="P78" s="273">
        <v>45054</v>
      </c>
      <c r="Q78" s="197"/>
      <c r="R78" s="203" t="s">
        <v>535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6">
        <v>15</v>
      </c>
      <c r="B79" s="332">
        <v>45051</v>
      </c>
      <c r="C79" s="284"/>
      <c r="D79" s="302" t="s">
        <v>937</v>
      </c>
      <c r="E79" s="274" t="s">
        <v>536</v>
      </c>
      <c r="F79" s="274">
        <v>122.5</v>
      </c>
      <c r="G79" s="274">
        <v>75</v>
      </c>
      <c r="H79" s="283">
        <v>142.5</v>
      </c>
      <c r="I79" s="291" t="s">
        <v>868</v>
      </c>
      <c r="J79" s="272" t="s">
        <v>882</v>
      </c>
      <c r="K79" s="280">
        <f t="shared" ref="K79" si="74">H79-F79</f>
        <v>20</v>
      </c>
      <c r="L79" s="281">
        <v>100</v>
      </c>
      <c r="M79" s="282">
        <f t="shared" ref="M79" si="75">(K79*N79)-100</f>
        <v>1900</v>
      </c>
      <c r="N79" s="280">
        <v>100</v>
      </c>
      <c r="O79" s="272" t="s">
        <v>534</v>
      </c>
      <c r="P79" s="273">
        <v>45054</v>
      </c>
      <c r="Q79" s="197"/>
      <c r="R79" s="203" t="s">
        <v>535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6">
        <v>16</v>
      </c>
      <c r="B80" s="332">
        <v>45051</v>
      </c>
      <c r="C80" s="284"/>
      <c r="D80" s="302" t="s">
        <v>927</v>
      </c>
      <c r="E80" s="274" t="s">
        <v>536</v>
      </c>
      <c r="F80" s="274">
        <v>43.5</v>
      </c>
      <c r="G80" s="274">
        <v>29</v>
      </c>
      <c r="H80" s="283">
        <v>51.5</v>
      </c>
      <c r="I80" s="291" t="s">
        <v>928</v>
      </c>
      <c r="J80" s="272" t="s">
        <v>874</v>
      </c>
      <c r="K80" s="280">
        <f t="shared" ref="K80" si="76">H80-F80</f>
        <v>8</v>
      </c>
      <c r="L80" s="281">
        <v>100</v>
      </c>
      <c r="M80" s="282">
        <f t="shared" ref="M80:M81" si="77">(K80*N80)-100</f>
        <v>1900</v>
      </c>
      <c r="N80" s="280">
        <v>250</v>
      </c>
      <c r="O80" s="272" t="s">
        <v>534</v>
      </c>
      <c r="P80" s="273">
        <v>45054</v>
      </c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6">
        <v>17</v>
      </c>
      <c r="B81" s="332">
        <v>45054</v>
      </c>
      <c r="C81" s="284"/>
      <c r="D81" s="302" t="s">
        <v>904</v>
      </c>
      <c r="E81" s="274" t="s">
        <v>877</v>
      </c>
      <c r="F81" s="274">
        <v>72.5</v>
      </c>
      <c r="G81" s="274">
        <v>110</v>
      </c>
      <c r="H81" s="283">
        <v>48.5</v>
      </c>
      <c r="I81" s="291" t="s">
        <v>905</v>
      </c>
      <c r="J81" s="272" t="s">
        <v>967</v>
      </c>
      <c r="K81" s="280">
        <f>F81-H81</f>
        <v>24</v>
      </c>
      <c r="L81" s="281">
        <v>100</v>
      </c>
      <c r="M81" s="282">
        <f t="shared" si="77"/>
        <v>1100</v>
      </c>
      <c r="N81" s="280">
        <v>50</v>
      </c>
      <c r="O81" s="272" t="s">
        <v>534</v>
      </c>
      <c r="P81" s="273">
        <v>45058</v>
      </c>
      <c r="Q81" s="197"/>
      <c r="R81" s="203" t="s">
        <v>535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6">
        <v>18</v>
      </c>
      <c r="B82" s="332">
        <v>45054</v>
      </c>
      <c r="C82" s="284"/>
      <c r="D82" s="302" t="s">
        <v>900</v>
      </c>
      <c r="E82" s="274" t="s">
        <v>536</v>
      </c>
      <c r="F82" s="274">
        <v>40</v>
      </c>
      <c r="G82" s="274">
        <v>26</v>
      </c>
      <c r="H82" s="283">
        <v>46</v>
      </c>
      <c r="I82" s="291" t="s">
        <v>901</v>
      </c>
      <c r="J82" s="272" t="s">
        <v>931</v>
      </c>
      <c r="K82" s="280">
        <f t="shared" ref="K82:K83" si="78">H82-F82</f>
        <v>6</v>
      </c>
      <c r="L82" s="281">
        <v>100</v>
      </c>
      <c r="M82" s="282">
        <f t="shared" ref="M82:M83" si="79">(K82*N82)-100</f>
        <v>2342</v>
      </c>
      <c r="N82" s="280">
        <v>407</v>
      </c>
      <c r="O82" s="272" t="s">
        <v>534</v>
      </c>
      <c r="P82" s="273">
        <v>45054</v>
      </c>
      <c r="Q82" s="197"/>
      <c r="R82" s="203" t="s">
        <v>798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8">
        <v>19</v>
      </c>
      <c r="B83" s="342">
        <v>45054</v>
      </c>
      <c r="C83" s="310"/>
      <c r="D83" s="311" t="s">
        <v>939</v>
      </c>
      <c r="E83" s="289" t="s">
        <v>536</v>
      </c>
      <c r="F83" s="289">
        <v>34.5</v>
      </c>
      <c r="G83" s="289"/>
      <c r="H83" s="312">
        <v>0</v>
      </c>
      <c r="I83" s="313" t="s">
        <v>938</v>
      </c>
      <c r="J83" s="290" t="s">
        <v>952</v>
      </c>
      <c r="K83" s="314">
        <f t="shared" si="78"/>
        <v>-34.5</v>
      </c>
      <c r="L83" s="315">
        <v>100</v>
      </c>
      <c r="M83" s="316">
        <f t="shared" si="79"/>
        <v>-1480</v>
      </c>
      <c r="N83" s="314">
        <v>40</v>
      </c>
      <c r="O83" s="290" t="s">
        <v>546</v>
      </c>
      <c r="P83" s="309">
        <v>45055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20</v>
      </c>
      <c r="B84" s="332">
        <v>45055</v>
      </c>
      <c r="C84" s="284"/>
      <c r="D84" s="302" t="s">
        <v>947</v>
      </c>
      <c r="E84" s="274" t="s">
        <v>536</v>
      </c>
      <c r="F84" s="274">
        <v>38.5</v>
      </c>
      <c r="G84" s="274"/>
      <c r="H84" s="283">
        <v>62</v>
      </c>
      <c r="I84" s="291" t="s">
        <v>910</v>
      </c>
      <c r="J84" s="272" t="s">
        <v>915</v>
      </c>
      <c r="K84" s="280">
        <f t="shared" ref="K84:K86" si="80">H84-F84</f>
        <v>23.5</v>
      </c>
      <c r="L84" s="281">
        <v>100</v>
      </c>
      <c r="M84" s="282">
        <f t="shared" ref="M84:M86" si="81">(K84*N84)-100</f>
        <v>1075</v>
      </c>
      <c r="N84" s="280">
        <v>50</v>
      </c>
      <c r="O84" s="272" t="s">
        <v>534</v>
      </c>
      <c r="P84" s="273">
        <v>45055</v>
      </c>
      <c r="Q84" s="197"/>
      <c r="R84" s="203" t="s">
        <v>535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21</v>
      </c>
      <c r="B85" s="332">
        <v>45055</v>
      </c>
      <c r="C85" s="284"/>
      <c r="D85" s="302" t="s">
        <v>900</v>
      </c>
      <c r="E85" s="274" t="s">
        <v>536</v>
      </c>
      <c r="F85" s="274">
        <v>39</v>
      </c>
      <c r="G85" s="274">
        <v>25</v>
      </c>
      <c r="H85" s="283">
        <v>45.5</v>
      </c>
      <c r="I85" s="291" t="s">
        <v>901</v>
      </c>
      <c r="J85" s="272" t="s">
        <v>898</v>
      </c>
      <c r="K85" s="280">
        <f t="shared" si="80"/>
        <v>6.5</v>
      </c>
      <c r="L85" s="281">
        <v>100</v>
      </c>
      <c r="M85" s="282">
        <f t="shared" si="81"/>
        <v>2545.5</v>
      </c>
      <c r="N85" s="280">
        <v>407</v>
      </c>
      <c r="O85" s="272" t="s">
        <v>534</v>
      </c>
      <c r="P85" s="273">
        <v>45055</v>
      </c>
      <c r="Q85" s="197"/>
      <c r="R85" s="203" t="s">
        <v>798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8">
        <v>22</v>
      </c>
      <c r="B86" s="342">
        <v>45055</v>
      </c>
      <c r="C86" s="310"/>
      <c r="D86" s="311" t="s">
        <v>949</v>
      </c>
      <c r="E86" s="289" t="s">
        <v>536</v>
      </c>
      <c r="F86" s="289">
        <v>9</v>
      </c>
      <c r="G86" s="289">
        <v>2</v>
      </c>
      <c r="H86" s="312">
        <v>2</v>
      </c>
      <c r="I86" s="313" t="s">
        <v>950</v>
      </c>
      <c r="J86" s="290" t="s">
        <v>1033</v>
      </c>
      <c r="K86" s="314">
        <f t="shared" si="80"/>
        <v>-7</v>
      </c>
      <c r="L86" s="315">
        <v>100</v>
      </c>
      <c r="M86" s="316">
        <f t="shared" si="81"/>
        <v>-5000</v>
      </c>
      <c r="N86" s="314">
        <v>700</v>
      </c>
      <c r="O86" s="290" t="s">
        <v>546</v>
      </c>
      <c r="P86" s="309">
        <v>45065</v>
      </c>
      <c r="Q86" s="197"/>
      <c r="R86" s="203" t="s">
        <v>535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86">
        <v>23</v>
      </c>
      <c r="B87" s="332">
        <v>45055</v>
      </c>
      <c r="C87" s="284"/>
      <c r="D87" s="302" t="s">
        <v>947</v>
      </c>
      <c r="E87" s="274" t="s">
        <v>536</v>
      </c>
      <c r="F87" s="274">
        <v>46.5</v>
      </c>
      <c r="G87" s="274">
        <v>9</v>
      </c>
      <c r="H87" s="283">
        <v>65</v>
      </c>
      <c r="I87" s="291" t="s">
        <v>951</v>
      </c>
      <c r="J87" s="272" t="s">
        <v>956</v>
      </c>
      <c r="K87" s="280">
        <f t="shared" ref="K87" si="82">H87-F87</f>
        <v>18.5</v>
      </c>
      <c r="L87" s="281">
        <v>100</v>
      </c>
      <c r="M87" s="282">
        <f t="shared" ref="M87" si="83">(K87*N87)-100</f>
        <v>825</v>
      </c>
      <c r="N87" s="280">
        <v>50</v>
      </c>
      <c r="O87" s="272" t="s">
        <v>534</v>
      </c>
      <c r="P87" s="273">
        <v>45056</v>
      </c>
      <c r="Q87" s="197"/>
      <c r="R87" s="203" t="s">
        <v>535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86">
        <v>24</v>
      </c>
      <c r="B88" s="332">
        <v>45056</v>
      </c>
      <c r="C88" s="284"/>
      <c r="D88" s="302" t="s">
        <v>937</v>
      </c>
      <c r="E88" s="274" t="s">
        <v>536</v>
      </c>
      <c r="F88" s="274">
        <v>182.5</v>
      </c>
      <c r="G88" s="274">
        <v>135</v>
      </c>
      <c r="H88" s="283">
        <v>200</v>
      </c>
      <c r="I88" s="291" t="s">
        <v>957</v>
      </c>
      <c r="J88" s="272" t="s">
        <v>920</v>
      </c>
      <c r="K88" s="280">
        <f t="shared" ref="K88:K90" si="84">H88-F88</f>
        <v>17.5</v>
      </c>
      <c r="L88" s="281">
        <v>100</v>
      </c>
      <c r="M88" s="282">
        <f t="shared" ref="M88:M90" si="85">(K88*N88)-100</f>
        <v>1650</v>
      </c>
      <c r="N88" s="280">
        <v>100</v>
      </c>
      <c r="O88" s="272" t="s">
        <v>534</v>
      </c>
      <c r="P88" s="273">
        <v>45056</v>
      </c>
      <c r="Q88" s="197"/>
      <c r="R88" s="203" t="s">
        <v>798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8">
        <v>25</v>
      </c>
      <c r="B89" s="342">
        <v>45056</v>
      </c>
      <c r="C89" s="310"/>
      <c r="D89" s="311" t="s">
        <v>947</v>
      </c>
      <c r="E89" s="289" t="s">
        <v>536</v>
      </c>
      <c r="F89" s="289">
        <v>38</v>
      </c>
      <c r="G89" s="289"/>
      <c r="H89" s="312">
        <v>0</v>
      </c>
      <c r="I89" s="313" t="s">
        <v>951</v>
      </c>
      <c r="J89" s="290" t="s">
        <v>958</v>
      </c>
      <c r="K89" s="314">
        <f t="shared" si="84"/>
        <v>-38</v>
      </c>
      <c r="L89" s="315">
        <v>100</v>
      </c>
      <c r="M89" s="316">
        <f t="shared" si="85"/>
        <v>-2000</v>
      </c>
      <c r="N89" s="314">
        <v>50</v>
      </c>
      <c r="O89" s="290" t="s">
        <v>546</v>
      </c>
      <c r="P89" s="309">
        <v>45057</v>
      </c>
      <c r="Q89" s="197"/>
      <c r="R89" s="203" t="s">
        <v>798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86">
        <v>26</v>
      </c>
      <c r="B90" s="304">
        <v>45057</v>
      </c>
      <c r="C90" s="284"/>
      <c r="D90" s="302" t="s">
        <v>959</v>
      </c>
      <c r="E90" s="274" t="s">
        <v>536</v>
      </c>
      <c r="F90" s="274">
        <v>6.5</v>
      </c>
      <c r="G90" s="274">
        <v>1.8</v>
      </c>
      <c r="H90" s="283">
        <v>9</v>
      </c>
      <c r="I90" s="291" t="s">
        <v>960</v>
      </c>
      <c r="J90" s="272" t="s">
        <v>940</v>
      </c>
      <c r="K90" s="280">
        <f t="shared" si="84"/>
        <v>2.5</v>
      </c>
      <c r="L90" s="281">
        <v>100</v>
      </c>
      <c r="M90" s="282">
        <f t="shared" si="85"/>
        <v>2275</v>
      </c>
      <c r="N90" s="280">
        <v>950</v>
      </c>
      <c r="O90" s="272" t="s">
        <v>534</v>
      </c>
      <c r="P90" s="273">
        <v>45061</v>
      </c>
      <c r="Q90" s="197"/>
      <c r="R90" s="203" t="s">
        <v>798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86">
        <v>27</v>
      </c>
      <c r="B91" s="304">
        <v>45057</v>
      </c>
      <c r="C91" s="284"/>
      <c r="D91" s="302" t="s">
        <v>962</v>
      </c>
      <c r="E91" s="274" t="s">
        <v>536</v>
      </c>
      <c r="F91" s="274">
        <v>37</v>
      </c>
      <c r="G91" s="274">
        <v>23</v>
      </c>
      <c r="H91" s="283">
        <v>43</v>
      </c>
      <c r="I91" s="291" t="s">
        <v>895</v>
      </c>
      <c r="J91" s="272" t="s">
        <v>931</v>
      </c>
      <c r="K91" s="280">
        <f t="shared" ref="K91:K92" si="86">H91-F91</f>
        <v>6</v>
      </c>
      <c r="L91" s="281">
        <v>100</v>
      </c>
      <c r="M91" s="282">
        <f t="shared" ref="M91:M92" si="87">(K91*N91)-100</f>
        <v>2342</v>
      </c>
      <c r="N91" s="280">
        <v>407</v>
      </c>
      <c r="O91" s="272" t="s">
        <v>534</v>
      </c>
      <c r="P91" s="273">
        <v>45058</v>
      </c>
      <c r="Q91" s="197"/>
      <c r="R91" s="203" t="s">
        <v>798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8">
        <v>28</v>
      </c>
      <c r="B92" s="320">
        <v>45057</v>
      </c>
      <c r="C92" s="310"/>
      <c r="D92" s="311" t="s">
        <v>963</v>
      </c>
      <c r="E92" s="289" t="s">
        <v>536</v>
      </c>
      <c r="F92" s="289">
        <v>37</v>
      </c>
      <c r="G92" s="289">
        <v>15</v>
      </c>
      <c r="H92" s="312">
        <v>15</v>
      </c>
      <c r="I92" s="313" t="s">
        <v>964</v>
      </c>
      <c r="J92" s="290" t="s">
        <v>1002</v>
      </c>
      <c r="K92" s="314">
        <f t="shared" si="86"/>
        <v>-22</v>
      </c>
      <c r="L92" s="315">
        <v>100</v>
      </c>
      <c r="M92" s="316">
        <f t="shared" si="87"/>
        <v>-3400</v>
      </c>
      <c r="N92" s="314">
        <v>150</v>
      </c>
      <c r="O92" s="290" t="s">
        <v>546</v>
      </c>
      <c r="P92" s="309">
        <v>45063</v>
      </c>
      <c r="Q92" s="197"/>
      <c r="R92" s="203" t="s">
        <v>535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08">
        <v>29</v>
      </c>
      <c r="B93" s="320">
        <v>45058</v>
      </c>
      <c r="C93" s="310"/>
      <c r="D93" s="311" t="s">
        <v>968</v>
      </c>
      <c r="E93" s="289" t="s">
        <v>536</v>
      </c>
      <c r="F93" s="289">
        <v>125</v>
      </c>
      <c r="G93" s="289">
        <v>76</v>
      </c>
      <c r="H93" s="312">
        <v>76</v>
      </c>
      <c r="I93" s="313" t="s">
        <v>969</v>
      </c>
      <c r="J93" s="290" t="s">
        <v>996</v>
      </c>
      <c r="K93" s="314">
        <f t="shared" ref="K93" si="88">H93-F93</f>
        <v>-49</v>
      </c>
      <c r="L93" s="315">
        <v>100</v>
      </c>
      <c r="M93" s="316">
        <f t="shared" ref="M93" si="89">(K93*N93)-100</f>
        <v>-5000</v>
      </c>
      <c r="N93" s="314">
        <v>100</v>
      </c>
      <c r="O93" s="290" t="s">
        <v>546</v>
      </c>
      <c r="P93" s="309">
        <v>45062</v>
      </c>
      <c r="Q93" s="197"/>
      <c r="R93" s="203" t="s">
        <v>798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414">
        <v>30</v>
      </c>
      <c r="B94" s="416">
        <v>45058</v>
      </c>
      <c r="C94" s="324"/>
      <c r="D94" s="325" t="s">
        <v>970</v>
      </c>
      <c r="E94" s="201" t="s">
        <v>536</v>
      </c>
      <c r="F94" s="201" t="s">
        <v>972</v>
      </c>
      <c r="G94" s="201"/>
      <c r="H94" s="202"/>
      <c r="I94" s="217"/>
      <c r="J94" s="418" t="s">
        <v>537</v>
      </c>
      <c r="K94" s="254"/>
      <c r="L94" s="326"/>
      <c r="M94" s="327"/>
      <c r="N94" s="254"/>
      <c r="O94" s="225"/>
      <c r="P94" s="199"/>
      <c r="Q94" s="197"/>
      <c r="R94" s="203" t="s">
        <v>535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15"/>
      <c r="B95" s="417"/>
      <c r="C95" s="324"/>
      <c r="D95" s="325" t="s">
        <v>971</v>
      </c>
      <c r="E95" s="201" t="s">
        <v>877</v>
      </c>
      <c r="F95" s="201" t="s">
        <v>973</v>
      </c>
      <c r="G95" s="201"/>
      <c r="H95" s="202"/>
      <c r="I95" s="217"/>
      <c r="J95" s="419"/>
      <c r="K95" s="254"/>
      <c r="L95" s="326"/>
      <c r="M95" s="327"/>
      <c r="N95" s="254"/>
      <c r="O95" s="225"/>
      <c r="P95" s="199"/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286">
        <v>31</v>
      </c>
      <c r="B96" s="304">
        <v>45058</v>
      </c>
      <c r="C96" s="284"/>
      <c r="D96" s="302" t="s">
        <v>904</v>
      </c>
      <c r="E96" s="274" t="s">
        <v>877</v>
      </c>
      <c r="F96" s="274">
        <v>68</v>
      </c>
      <c r="G96" s="274">
        <v>110</v>
      </c>
      <c r="H96" s="283">
        <v>55</v>
      </c>
      <c r="I96" s="291" t="s">
        <v>974</v>
      </c>
      <c r="J96" s="272" t="s">
        <v>994</v>
      </c>
      <c r="K96" s="280">
        <f>F96-H96</f>
        <v>13</v>
      </c>
      <c r="L96" s="281">
        <v>100</v>
      </c>
      <c r="M96" s="282">
        <f t="shared" ref="M96" si="90">(K96*N96)-100</f>
        <v>550</v>
      </c>
      <c r="N96" s="280">
        <v>50</v>
      </c>
      <c r="O96" s="272" t="s">
        <v>534</v>
      </c>
      <c r="P96" s="273">
        <v>45062</v>
      </c>
      <c r="Q96" s="197"/>
      <c r="R96" s="203" t="s">
        <v>535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08">
        <v>32</v>
      </c>
      <c r="B97" s="320">
        <v>45058</v>
      </c>
      <c r="C97" s="310"/>
      <c r="D97" s="311" t="s">
        <v>975</v>
      </c>
      <c r="E97" s="289" t="s">
        <v>877</v>
      </c>
      <c r="F97" s="289">
        <v>130</v>
      </c>
      <c r="G97" s="289">
        <v>210</v>
      </c>
      <c r="H97" s="312">
        <v>195</v>
      </c>
      <c r="I97" s="313" t="s">
        <v>974</v>
      </c>
      <c r="J97" s="290" t="s">
        <v>982</v>
      </c>
      <c r="K97" s="314">
        <f>F97-H97</f>
        <v>-65</v>
      </c>
      <c r="L97" s="315">
        <v>100</v>
      </c>
      <c r="M97" s="316">
        <f t="shared" ref="M97:M99" si="91">(K97*N97)-100</f>
        <v>-1725</v>
      </c>
      <c r="N97" s="314">
        <v>25</v>
      </c>
      <c r="O97" s="290" t="s">
        <v>546</v>
      </c>
      <c r="P97" s="309">
        <v>45058</v>
      </c>
      <c r="Q97" s="197"/>
      <c r="R97" s="203" t="s">
        <v>535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6">
        <v>33</v>
      </c>
      <c r="B98" s="304">
        <v>45061</v>
      </c>
      <c r="C98" s="284"/>
      <c r="D98" s="302" t="s">
        <v>987</v>
      </c>
      <c r="E98" s="274" t="s">
        <v>536</v>
      </c>
      <c r="F98" s="274">
        <v>29</v>
      </c>
      <c r="G98" s="274">
        <v>12</v>
      </c>
      <c r="H98" s="283">
        <v>35</v>
      </c>
      <c r="I98" s="291" t="s">
        <v>988</v>
      </c>
      <c r="J98" s="272" t="s">
        <v>931</v>
      </c>
      <c r="K98" s="280">
        <f t="shared" ref="K98" si="92">H98-F98</f>
        <v>6</v>
      </c>
      <c r="L98" s="281">
        <v>100</v>
      </c>
      <c r="M98" s="282">
        <f t="shared" si="91"/>
        <v>1700</v>
      </c>
      <c r="N98" s="280">
        <v>300</v>
      </c>
      <c r="O98" s="272" t="s">
        <v>534</v>
      </c>
      <c r="P98" s="273">
        <v>45061</v>
      </c>
      <c r="Q98" s="197"/>
      <c r="R98" s="203" t="s">
        <v>798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64">
        <v>34</v>
      </c>
      <c r="B99" s="365">
        <v>45061</v>
      </c>
      <c r="C99" s="366"/>
      <c r="D99" s="367" t="s">
        <v>989</v>
      </c>
      <c r="E99" s="368" t="s">
        <v>536</v>
      </c>
      <c r="F99" s="368">
        <v>38</v>
      </c>
      <c r="G99" s="368"/>
      <c r="H99" s="369">
        <v>38</v>
      </c>
      <c r="I99" s="370" t="s">
        <v>990</v>
      </c>
      <c r="J99" s="371" t="s">
        <v>995</v>
      </c>
      <c r="K99" s="372">
        <f>F99-H99</f>
        <v>0</v>
      </c>
      <c r="L99" s="373">
        <v>100</v>
      </c>
      <c r="M99" s="374">
        <f t="shared" si="91"/>
        <v>-100</v>
      </c>
      <c r="N99" s="372">
        <v>50</v>
      </c>
      <c r="O99" s="371" t="s">
        <v>655</v>
      </c>
      <c r="P99" s="375">
        <v>45062</v>
      </c>
      <c r="Q99" s="197"/>
      <c r="R99" s="203" t="s">
        <v>798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422">
        <v>35</v>
      </c>
      <c r="B100" s="420">
        <v>45061</v>
      </c>
      <c r="C100" s="284"/>
      <c r="D100" s="302" t="s">
        <v>991</v>
      </c>
      <c r="E100" s="274" t="s">
        <v>536</v>
      </c>
      <c r="F100" s="274">
        <v>84</v>
      </c>
      <c r="G100" s="274"/>
      <c r="H100" s="283">
        <v>147</v>
      </c>
      <c r="I100" s="291"/>
      <c r="J100" s="410" t="s">
        <v>1003</v>
      </c>
      <c r="K100" s="280">
        <f>H100-F100</f>
        <v>63</v>
      </c>
      <c r="L100" s="281">
        <v>100</v>
      </c>
      <c r="M100" s="408">
        <f>(32*50)-200</f>
        <v>1400</v>
      </c>
      <c r="N100" s="280">
        <v>50</v>
      </c>
      <c r="O100" s="410" t="s">
        <v>534</v>
      </c>
      <c r="P100" s="412">
        <v>45063</v>
      </c>
      <c r="Q100" s="197"/>
      <c r="R100" s="203" t="s">
        <v>535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423"/>
      <c r="B101" s="421"/>
      <c r="C101" s="284"/>
      <c r="D101" s="302" t="s">
        <v>992</v>
      </c>
      <c r="E101" s="274" t="s">
        <v>877</v>
      </c>
      <c r="F101" s="274">
        <v>49</v>
      </c>
      <c r="G101" s="274"/>
      <c r="H101" s="283">
        <v>80</v>
      </c>
      <c r="I101" s="291"/>
      <c r="J101" s="411"/>
      <c r="K101" s="280">
        <f>49-80</f>
        <v>-31</v>
      </c>
      <c r="L101" s="281">
        <v>100</v>
      </c>
      <c r="M101" s="409"/>
      <c r="N101" s="280">
        <v>50</v>
      </c>
      <c r="O101" s="411"/>
      <c r="P101" s="413"/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8">
        <v>36</v>
      </c>
      <c r="B102" s="320">
        <v>45062</v>
      </c>
      <c r="C102" s="310"/>
      <c r="D102" s="311" t="s">
        <v>997</v>
      </c>
      <c r="E102" s="289" t="s">
        <v>536</v>
      </c>
      <c r="F102" s="289">
        <v>33</v>
      </c>
      <c r="G102" s="289">
        <v>16</v>
      </c>
      <c r="H102" s="312">
        <v>16</v>
      </c>
      <c r="I102" s="313" t="s">
        <v>998</v>
      </c>
      <c r="J102" s="290" t="s">
        <v>933</v>
      </c>
      <c r="K102" s="314">
        <f t="shared" ref="K102:K103" si="93">H102-F102</f>
        <v>-17</v>
      </c>
      <c r="L102" s="315">
        <v>100</v>
      </c>
      <c r="M102" s="316">
        <f t="shared" ref="M102:M103" si="94">(K102*N102)-100</f>
        <v>-6050</v>
      </c>
      <c r="N102" s="314">
        <v>350</v>
      </c>
      <c r="O102" s="290" t="s">
        <v>546</v>
      </c>
      <c r="P102" s="309">
        <v>45063</v>
      </c>
      <c r="Q102" s="197"/>
      <c r="R102" s="203" t="s">
        <v>798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86">
        <v>37</v>
      </c>
      <c r="B103" s="304">
        <v>45062</v>
      </c>
      <c r="C103" s="284"/>
      <c r="D103" s="302" t="s">
        <v>1004</v>
      </c>
      <c r="E103" s="274" t="s">
        <v>536</v>
      </c>
      <c r="F103" s="274">
        <v>32</v>
      </c>
      <c r="G103" s="274">
        <v>19</v>
      </c>
      <c r="H103" s="283">
        <v>37</v>
      </c>
      <c r="I103" s="291" t="s">
        <v>1005</v>
      </c>
      <c r="J103" s="272" t="s">
        <v>1006</v>
      </c>
      <c r="K103" s="280">
        <f t="shared" si="93"/>
        <v>5</v>
      </c>
      <c r="L103" s="281">
        <v>100</v>
      </c>
      <c r="M103" s="282">
        <f t="shared" si="94"/>
        <v>1935</v>
      </c>
      <c r="N103" s="280">
        <v>407</v>
      </c>
      <c r="O103" s="272" t="s">
        <v>534</v>
      </c>
      <c r="P103" s="273">
        <v>45063</v>
      </c>
      <c r="Q103" s="197"/>
      <c r="R103" s="203" t="s">
        <v>798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6">
        <v>38</v>
      </c>
      <c r="B104" s="304">
        <v>45063</v>
      </c>
      <c r="C104" s="284"/>
      <c r="D104" s="302" t="s">
        <v>1007</v>
      </c>
      <c r="E104" s="274" t="s">
        <v>536</v>
      </c>
      <c r="F104" s="274">
        <v>6.5</v>
      </c>
      <c r="G104" s="274">
        <v>3.4</v>
      </c>
      <c r="H104" s="283">
        <v>7.9</v>
      </c>
      <c r="I104" s="291" t="s">
        <v>1008</v>
      </c>
      <c r="J104" s="272" t="s">
        <v>1012</v>
      </c>
      <c r="K104" s="280">
        <f t="shared" ref="K104" si="95">H104-F104</f>
        <v>1.4000000000000004</v>
      </c>
      <c r="L104" s="281">
        <v>100</v>
      </c>
      <c r="M104" s="282">
        <f t="shared" ref="M104" si="96">(K104*N104)-100</f>
        <v>2000.0000000000005</v>
      </c>
      <c r="N104" s="280">
        <v>1500</v>
      </c>
      <c r="O104" s="272" t="s">
        <v>534</v>
      </c>
      <c r="P104" s="273">
        <v>45064</v>
      </c>
      <c r="Q104" s="197"/>
      <c r="R104" s="203" t="s">
        <v>535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86">
        <v>39</v>
      </c>
      <c r="B105" s="304">
        <v>45063</v>
      </c>
      <c r="C105" s="284"/>
      <c r="D105" s="302" t="s">
        <v>935</v>
      </c>
      <c r="E105" s="274" t="s">
        <v>536</v>
      </c>
      <c r="F105" s="274">
        <v>7.5</v>
      </c>
      <c r="G105" s="274">
        <v>2.8</v>
      </c>
      <c r="H105" s="283">
        <v>9.75</v>
      </c>
      <c r="I105" s="291" t="s">
        <v>1009</v>
      </c>
      <c r="J105" s="272" t="s">
        <v>1013</v>
      </c>
      <c r="K105" s="280">
        <f t="shared" ref="K105" si="97">H105-F105</f>
        <v>2.25</v>
      </c>
      <c r="L105" s="281">
        <v>100</v>
      </c>
      <c r="M105" s="282">
        <f t="shared" ref="M105" si="98">(K105*N105)-100</f>
        <v>2037.5</v>
      </c>
      <c r="N105" s="280">
        <v>950</v>
      </c>
      <c r="O105" s="272" t="s">
        <v>534</v>
      </c>
      <c r="P105" s="273">
        <v>45064</v>
      </c>
      <c r="Q105" s="197"/>
      <c r="R105" s="203" t="s">
        <v>798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86">
        <v>40</v>
      </c>
      <c r="B106" s="304">
        <v>45063</v>
      </c>
      <c r="C106" s="284"/>
      <c r="D106" s="302" t="s">
        <v>1010</v>
      </c>
      <c r="E106" s="274" t="s">
        <v>536</v>
      </c>
      <c r="F106" s="274">
        <v>48</v>
      </c>
      <c r="G106" s="274">
        <v>14</v>
      </c>
      <c r="H106" s="283">
        <v>69</v>
      </c>
      <c r="I106" s="291" t="s">
        <v>1011</v>
      </c>
      <c r="J106" s="272" t="s">
        <v>547</v>
      </c>
      <c r="K106" s="280">
        <f t="shared" ref="K106:K107" si="99">H106-F106</f>
        <v>21</v>
      </c>
      <c r="L106" s="281">
        <v>100</v>
      </c>
      <c r="M106" s="282">
        <f t="shared" ref="M106:M107" si="100">(K106*N106)-100</f>
        <v>950</v>
      </c>
      <c r="N106" s="280">
        <v>50</v>
      </c>
      <c r="O106" s="272" t="s">
        <v>534</v>
      </c>
      <c r="P106" s="273">
        <v>45063</v>
      </c>
      <c r="Q106" s="197"/>
      <c r="R106" s="203" t="s">
        <v>535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08">
        <v>41</v>
      </c>
      <c r="B107" s="320">
        <v>45064</v>
      </c>
      <c r="C107" s="310"/>
      <c r="D107" s="311" t="s">
        <v>1014</v>
      </c>
      <c r="E107" s="289" t="s">
        <v>536</v>
      </c>
      <c r="F107" s="289">
        <v>23.5</v>
      </c>
      <c r="G107" s="289">
        <v>8</v>
      </c>
      <c r="H107" s="312">
        <v>7</v>
      </c>
      <c r="I107" s="313" t="s">
        <v>1015</v>
      </c>
      <c r="J107" s="290" t="s">
        <v>1022</v>
      </c>
      <c r="K107" s="314">
        <f t="shared" si="99"/>
        <v>-16.5</v>
      </c>
      <c r="L107" s="315">
        <v>100</v>
      </c>
      <c r="M107" s="316">
        <f t="shared" si="100"/>
        <v>-5050</v>
      </c>
      <c r="N107" s="314">
        <v>300</v>
      </c>
      <c r="O107" s="290" t="s">
        <v>546</v>
      </c>
      <c r="P107" s="309">
        <v>45065</v>
      </c>
      <c r="Q107" s="197"/>
      <c r="R107" s="203" t="s">
        <v>798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86">
        <v>42</v>
      </c>
      <c r="B108" s="304">
        <v>45064</v>
      </c>
      <c r="C108" s="284"/>
      <c r="D108" s="302" t="s">
        <v>1016</v>
      </c>
      <c r="E108" s="274" t="s">
        <v>536</v>
      </c>
      <c r="F108" s="274">
        <v>21</v>
      </c>
      <c r="G108" s="274">
        <v>0</v>
      </c>
      <c r="H108" s="283">
        <v>31</v>
      </c>
      <c r="I108" s="291" t="s">
        <v>1017</v>
      </c>
      <c r="J108" s="272" t="s">
        <v>983</v>
      </c>
      <c r="K108" s="280">
        <f t="shared" ref="K108" si="101">H108-F108</f>
        <v>10</v>
      </c>
      <c r="L108" s="281">
        <v>100</v>
      </c>
      <c r="M108" s="282">
        <f t="shared" ref="M108" si="102">(K108*N108)-100</f>
        <v>400</v>
      </c>
      <c r="N108" s="280">
        <v>50</v>
      </c>
      <c r="O108" s="272" t="s">
        <v>534</v>
      </c>
      <c r="P108" s="273">
        <v>45064</v>
      </c>
      <c r="Q108" s="197"/>
      <c r="R108" s="203" t="s">
        <v>798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6">
        <v>43</v>
      </c>
      <c r="B109" s="332">
        <v>45065</v>
      </c>
      <c r="C109" s="284"/>
      <c r="D109" s="302" t="s">
        <v>1023</v>
      </c>
      <c r="E109" s="274" t="s">
        <v>536</v>
      </c>
      <c r="F109" s="274">
        <v>28</v>
      </c>
      <c r="G109" s="274">
        <v>10</v>
      </c>
      <c r="H109" s="283">
        <v>31.5</v>
      </c>
      <c r="I109" s="291" t="s">
        <v>998</v>
      </c>
      <c r="J109" s="272" t="s">
        <v>1036</v>
      </c>
      <c r="K109" s="280">
        <f t="shared" ref="K109" si="103">H109-F109</f>
        <v>3.5</v>
      </c>
      <c r="L109" s="281">
        <v>100</v>
      </c>
      <c r="M109" s="282">
        <f t="shared" ref="M109" si="104">(K109*N109)-100</f>
        <v>512.5</v>
      </c>
      <c r="N109" s="280">
        <v>175</v>
      </c>
      <c r="O109" s="272" t="s">
        <v>534</v>
      </c>
      <c r="P109" s="273">
        <v>45068</v>
      </c>
      <c r="Q109" s="197"/>
      <c r="R109" s="203" t="s">
        <v>798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6">
        <v>44</v>
      </c>
      <c r="B110" s="304">
        <v>45065</v>
      </c>
      <c r="C110" s="284"/>
      <c r="D110" s="302" t="s">
        <v>935</v>
      </c>
      <c r="E110" s="274" t="s">
        <v>536</v>
      </c>
      <c r="F110" s="274">
        <v>4.5</v>
      </c>
      <c r="G110" s="274"/>
      <c r="H110" s="283">
        <v>6.75</v>
      </c>
      <c r="I110" s="291" t="s">
        <v>1028</v>
      </c>
      <c r="J110" s="272" t="s">
        <v>1013</v>
      </c>
      <c r="K110" s="280">
        <f t="shared" ref="K110" si="105">H110-F110</f>
        <v>2.25</v>
      </c>
      <c r="L110" s="281">
        <v>100</v>
      </c>
      <c r="M110" s="282">
        <f t="shared" ref="M110:M111" si="106">(K110*N110)-100</f>
        <v>2037.5</v>
      </c>
      <c r="N110" s="280">
        <v>950</v>
      </c>
      <c r="O110" s="272" t="s">
        <v>534</v>
      </c>
      <c r="P110" s="273">
        <v>45065</v>
      </c>
      <c r="Q110" s="197"/>
      <c r="R110" s="203" t="s">
        <v>798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64">
        <v>45</v>
      </c>
      <c r="B111" s="365">
        <v>45069</v>
      </c>
      <c r="C111" s="366"/>
      <c r="D111" s="367" t="s">
        <v>935</v>
      </c>
      <c r="E111" s="364" t="s">
        <v>536</v>
      </c>
      <c r="F111" s="364">
        <v>3.25</v>
      </c>
      <c r="G111" s="364"/>
      <c r="H111" s="382">
        <v>3.25</v>
      </c>
      <c r="I111" s="384" t="s">
        <v>1046</v>
      </c>
      <c r="J111" s="371" t="s">
        <v>995</v>
      </c>
      <c r="K111" s="372">
        <f>F111-H111</f>
        <v>0</v>
      </c>
      <c r="L111" s="373">
        <v>100</v>
      </c>
      <c r="M111" s="374">
        <f t="shared" si="106"/>
        <v>-100</v>
      </c>
      <c r="N111" s="372">
        <v>50</v>
      </c>
      <c r="O111" s="371" t="s">
        <v>655</v>
      </c>
      <c r="P111" s="375">
        <v>45070</v>
      </c>
      <c r="Q111" s="197"/>
      <c r="R111" s="203"/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308">
        <v>46</v>
      </c>
      <c r="B112" s="320">
        <v>45069</v>
      </c>
      <c r="C112" s="310"/>
      <c r="D112" s="311" t="s">
        <v>1047</v>
      </c>
      <c r="E112" s="308" t="s">
        <v>536</v>
      </c>
      <c r="F112" s="308">
        <v>26</v>
      </c>
      <c r="G112" s="308"/>
      <c r="H112" s="381">
        <v>0</v>
      </c>
      <c r="I112" s="381" t="s">
        <v>964</v>
      </c>
      <c r="J112" s="290" t="s">
        <v>1048</v>
      </c>
      <c r="K112" s="314">
        <f t="shared" ref="K112:K113" si="107">H112-F112</f>
        <v>-26</v>
      </c>
      <c r="L112" s="315">
        <v>100</v>
      </c>
      <c r="M112" s="316">
        <f t="shared" ref="M112:M113" si="108">(K112*N112)-100</f>
        <v>-1140</v>
      </c>
      <c r="N112" s="314">
        <v>40</v>
      </c>
      <c r="O112" s="290" t="s">
        <v>546</v>
      </c>
      <c r="P112" s="309">
        <v>45069</v>
      </c>
      <c r="Q112" s="197"/>
      <c r="R112" s="203"/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286">
        <v>47</v>
      </c>
      <c r="B113" s="304">
        <v>45069</v>
      </c>
      <c r="C113" s="284"/>
      <c r="D113" s="302" t="s">
        <v>1049</v>
      </c>
      <c r="E113" s="286" t="s">
        <v>536</v>
      </c>
      <c r="F113" s="286">
        <v>41.5</v>
      </c>
      <c r="G113" s="286"/>
      <c r="H113" s="341">
        <v>77.5</v>
      </c>
      <c r="I113" s="341" t="s">
        <v>990</v>
      </c>
      <c r="J113" s="272" t="s">
        <v>1067</v>
      </c>
      <c r="K113" s="280">
        <f t="shared" si="107"/>
        <v>36</v>
      </c>
      <c r="L113" s="281">
        <v>100</v>
      </c>
      <c r="M113" s="282">
        <f t="shared" si="108"/>
        <v>1700</v>
      </c>
      <c r="N113" s="280">
        <v>50</v>
      </c>
      <c r="O113" s="272" t="s">
        <v>534</v>
      </c>
      <c r="P113" s="273">
        <v>45070</v>
      </c>
      <c r="Q113" s="197"/>
      <c r="R113" s="203"/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86">
        <v>48</v>
      </c>
      <c r="B114" s="304">
        <v>45069</v>
      </c>
      <c r="C114" s="284"/>
      <c r="D114" s="302" t="s">
        <v>1050</v>
      </c>
      <c r="E114" s="286" t="s">
        <v>877</v>
      </c>
      <c r="F114" s="286">
        <v>45</v>
      </c>
      <c r="G114" s="286">
        <v>85</v>
      </c>
      <c r="H114" s="341">
        <v>25</v>
      </c>
      <c r="I114" s="383" t="s">
        <v>1051</v>
      </c>
      <c r="J114" s="272" t="s">
        <v>882</v>
      </c>
      <c r="K114" s="280">
        <f>F114-H114</f>
        <v>20</v>
      </c>
      <c r="L114" s="281">
        <v>100</v>
      </c>
      <c r="M114" s="282">
        <f t="shared" ref="M114:M116" si="109">(K114*N114)-100</f>
        <v>900</v>
      </c>
      <c r="N114" s="280">
        <v>50</v>
      </c>
      <c r="O114" s="272" t="s">
        <v>534</v>
      </c>
      <c r="P114" s="273">
        <v>45069</v>
      </c>
      <c r="Q114" s="197"/>
      <c r="R114" s="203"/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308">
        <v>49</v>
      </c>
      <c r="B115" s="320">
        <v>45069</v>
      </c>
      <c r="C115" s="310"/>
      <c r="D115" s="311" t="s">
        <v>1052</v>
      </c>
      <c r="E115" s="308" t="s">
        <v>536</v>
      </c>
      <c r="F115" s="308">
        <v>15.5</v>
      </c>
      <c r="G115" s="308"/>
      <c r="H115" s="381">
        <v>5.5</v>
      </c>
      <c r="I115" s="381" t="s">
        <v>1053</v>
      </c>
      <c r="J115" s="290" t="s">
        <v>1048</v>
      </c>
      <c r="K115" s="314">
        <f t="shared" ref="K115:K116" si="110">H115-F115</f>
        <v>-10</v>
      </c>
      <c r="L115" s="315">
        <v>100</v>
      </c>
      <c r="M115" s="316">
        <f t="shared" si="109"/>
        <v>-3100</v>
      </c>
      <c r="N115" s="314">
        <v>300</v>
      </c>
      <c r="O115" s="290" t="s">
        <v>546</v>
      </c>
      <c r="P115" s="309">
        <v>45070</v>
      </c>
      <c r="Q115" s="197"/>
      <c r="R115" s="203"/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86">
        <v>50</v>
      </c>
      <c r="B116" s="304">
        <v>45070</v>
      </c>
      <c r="C116" s="284"/>
      <c r="D116" s="302" t="s">
        <v>1049</v>
      </c>
      <c r="E116" s="286" t="s">
        <v>536</v>
      </c>
      <c r="F116" s="286">
        <v>37</v>
      </c>
      <c r="G116" s="286"/>
      <c r="H116" s="341">
        <v>54.5</v>
      </c>
      <c r="I116" s="341" t="s">
        <v>990</v>
      </c>
      <c r="J116" s="272" t="s">
        <v>1068</v>
      </c>
      <c r="K116" s="280">
        <f t="shared" si="110"/>
        <v>17.5</v>
      </c>
      <c r="L116" s="281">
        <v>100</v>
      </c>
      <c r="M116" s="282">
        <f t="shared" si="109"/>
        <v>775</v>
      </c>
      <c r="N116" s="280">
        <v>50</v>
      </c>
      <c r="O116" s="272" t="s">
        <v>534</v>
      </c>
      <c r="P116" s="273">
        <v>45070</v>
      </c>
      <c r="Q116" s="197"/>
      <c r="R116" s="203"/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322"/>
      <c r="B117" s="323"/>
      <c r="C117" s="324"/>
      <c r="D117" s="325"/>
      <c r="E117" s="201"/>
      <c r="F117" s="201"/>
      <c r="G117" s="201"/>
      <c r="H117" s="202"/>
      <c r="I117" s="217"/>
      <c r="J117" s="225"/>
      <c r="K117" s="254"/>
      <c r="L117" s="326"/>
      <c r="M117" s="327"/>
      <c r="N117" s="254"/>
      <c r="O117" s="225"/>
      <c r="P117" s="199"/>
      <c r="Q117" s="197"/>
      <c r="R117" s="203"/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322"/>
      <c r="B118" s="323"/>
      <c r="C118" s="324"/>
      <c r="D118" s="325"/>
      <c r="E118" s="201"/>
      <c r="F118" s="201"/>
      <c r="G118" s="201"/>
      <c r="H118" s="202"/>
      <c r="I118" s="217"/>
      <c r="J118" s="225"/>
      <c r="K118" s="254"/>
      <c r="L118" s="326"/>
      <c r="M118" s="327"/>
      <c r="N118" s="254"/>
      <c r="O118" s="225"/>
      <c r="P118" s="199"/>
      <c r="Q118" s="197"/>
      <c r="R118" s="203"/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322"/>
      <c r="B119" s="323"/>
      <c r="C119" s="324"/>
      <c r="D119" s="325"/>
      <c r="E119" s="201"/>
      <c r="F119" s="201"/>
      <c r="G119" s="201"/>
      <c r="H119" s="202"/>
      <c r="I119" s="217"/>
      <c r="J119" s="225"/>
      <c r="K119" s="254"/>
      <c r="L119" s="326"/>
      <c r="M119" s="327"/>
      <c r="N119" s="254"/>
      <c r="O119" s="225"/>
      <c r="P119" s="199"/>
      <c r="Q119" s="197"/>
      <c r="R119" s="203"/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322"/>
      <c r="B120" s="323"/>
      <c r="C120" s="324"/>
      <c r="D120" s="325"/>
      <c r="E120" s="201"/>
      <c r="F120" s="201"/>
      <c r="G120" s="201"/>
      <c r="H120" s="202"/>
      <c r="I120" s="217"/>
      <c r="J120" s="225"/>
      <c r="K120" s="254"/>
      <c r="L120" s="326"/>
      <c r="M120" s="327"/>
      <c r="N120" s="254"/>
      <c r="O120" s="225"/>
      <c r="P120" s="199"/>
      <c r="Q120" s="197"/>
      <c r="R120" s="203"/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322"/>
      <c r="B121" s="323"/>
      <c r="C121" s="324"/>
      <c r="D121" s="325"/>
      <c r="E121" s="201"/>
      <c r="F121" s="201"/>
      <c r="G121" s="201"/>
      <c r="H121" s="202"/>
      <c r="I121" s="217"/>
      <c r="J121" s="225"/>
      <c r="K121" s="254"/>
      <c r="L121" s="326"/>
      <c r="M121" s="327"/>
      <c r="N121" s="254"/>
      <c r="O121" s="225"/>
      <c r="P121" s="199"/>
      <c r="Q121" s="197"/>
      <c r="R121" s="203"/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322"/>
      <c r="B122" s="323"/>
      <c r="C122" s="324"/>
      <c r="D122" s="325"/>
      <c r="E122" s="201"/>
      <c r="F122" s="201"/>
      <c r="G122" s="201"/>
      <c r="H122" s="202"/>
      <c r="I122" s="217"/>
      <c r="J122" s="225"/>
      <c r="K122" s="254"/>
      <c r="L122" s="326"/>
      <c r="M122" s="327"/>
      <c r="N122" s="254"/>
      <c r="O122" s="225"/>
      <c r="P122" s="199"/>
      <c r="Q122" s="197"/>
      <c r="R122" s="203"/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303"/>
      <c r="B123" s="303"/>
      <c r="C123" s="303"/>
      <c r="D123" s="303"/>
      <c r="E123" s="303"/>
      <c r="F123" s="303"/>
      <c r="G123" s="303"/>
      <c r="H123" s="303"/>
      <c r="I123" s="303"/>
      <c r="J123" s="225"/>
      <c r="K123" s="202"/>
      <c r="L123" s="217"/>
      <c r="M123" s="218"/>
      <c r="N123" s="202"/>
      <c r="O123" s="225"/>
      <c r="P123" s="199"/>
      <c r="Q123" s="1"/>
      <c r="R123" s="6"/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97"/>
      <c r="AI123" s="197"/>
      <c r="AJ123" s="203"/>
      <c r="AK123" s="197"/>
      <c r="AL123" s="197"/>
    </row>
    <row r="124" spans="1:38" ht="38.25" customHeight="1">
      <c r="A124" s="92" t="s">
        <v>558</v>
      </c>
      <c r="B124" s="139"/>
      <c r="C124" s="139"/>
      <c r="D124" s="140"/>
      <c r="E124" s="124"/>
      <c r="F124" s="6"/>
      <c r="G124" s="6"/>
      <c r="H124" s="125"/>
      <c r="I124" s="141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</row>
    <row r="125" spans="1:38" s="198" customFormat="1" ht="38.25">
      <c r="A125" s="93" t="s">
        <v>16</v>
      </c>
      <c r="B125" s="94" t="s">
        <v>511</v>
      </c>
      <c r="C125" s="94"/>
      <c r="D125" s="95" t="s">
        <v>522</v>
      </c>
      <c r="E125" s="94" t="s">
        <v>523</v>
      </c>
      <c r="F125" s="94" t="s">
        <v>524</v>
      </c>
      <c r="G125" s="94" t="s">
        <v>525</v>
      </c>
      <c r="H125" s="94" t="s">
        <v>526</v>
      </c>
      <c r="I125" s="94" t="s">
        <v>527</v>
      </c>
      <c r="J125" s="93" t="s">
        <v>528</v>
      </c>
      <c r="K125" s="128" t="s">
        <v>545</v>
      </c>
      <c r="L125" s="129" t="s">
        <v>530</v>
      </c>
      <c r="M125" s="96" t="s">
        <v>531</v>
      </c>
      <c r="N125" s="94" t="s">
        <v>532</v>
      </c>
      <c r="O125" s="95" t="s">
        <v>533</v>
      </c>
      <c r="P125" s="94" t="s">
        <v>762</v>
      </c>
      <c r="Q125" s="197"/>
      <c r="R125" s="6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197"/>
      <c r="AH125" s="197"/>
      <c r="AI125" s="197"/>
      <c r="AJ125" s="197"/>
      <c r="AK125" s="197"/>
      <c r="AL125" s="197"/>
    </row>
    <row r="126" spans="1:38" ht="14.25" customHeight="1">
      <c r="A126" s="255">
        <v>1</v>
      </c>
      <c r="B126" s="256">
        <v>44840</v>
      </c>
      <c r="C126" s="253"/>
      <c r="D126" s="253" t="s">
        <v>834</v>
      </c>
      <c r="E126" s="254" t="s">
        <v>536</v>
      </c>
      <c r="F126" s="254" t="s">
        <v>835</v>
      </c>
      <c r="G126" s="254">
        <v>1220</v>
      </c>
      <c r="H126" s="254"/>
      <c r="I126" s="254" t="s">
        <v>836</v>
      </c>
      <c r="J126" s="225" t="s">
        <v>537</v>
      </c>
      <c r="K126" s="202"/>
      <c r="L126" s="217"/>
      <c r="M126" s="218"/>
      <c r="N126" s="202"/>
      <c r="O126" s="225"/>
      <c r="P126" s="277" t="e">
        <f>VLOOKUP(D126,'MidCap Intra'!B98:C598,2,0)</f>
        <v>#N/A</v>
      </c>
      <c r="Q126" s="197"/>
      <c r="R126" s="197" t="s">
        <v>535</v>
      </c>
      <c r="S126" s="41"/>
      <c r="T126" s="1"/>
      <c r="U126" s="1"/>
      <c r="V126" s="1"/>
      <c r="W126" s="1"/>
      <c r="X126" s="1"/>
      <c r="Y126" s="1"/>
      <c r="Z126" s="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</row>
    <row r="127" spans="1:38" ht="14.25" customHeight="1">
      <c r="A127" s="286">
        <v>2</v>
      </c>
      <c r="B127" s="329">
        <v>45019</v>
      </c>
      <c r="C127" s="330"/>
      <c r="D127" s="330" t="s">
        <v>71</v>
      </c>
      <c r="E127" s="280" t="s">
        <v>536</v>
      </c>
      <c r="F127" s="280">
        <v>96.5</v>
      </c>
      <c r="G127" s="280">
        <v>88</v>
      </c>
      <c r="H127" s="280">
        <v>104.5</v>
      </c>
      <c r="I127" s="280" t="s">
        <v>876</v>
      </c>
      <c r="J127" s="272" t="s">
        <v>874</v>
      </c>
      <c r="K127" s="272">
        <f t="shared" ref="K127" si="111">H127-F127</f>
        <v>8</v>
      </c>
      <c r="L127" s="287">
        <f t="shared" ref="L127" si="112">(F127*-0.7)/100</f>
        <v>-0.67549999999999999</v>
      </c>
      <c r="M127" s="288">
        <f t="shared" ref="M127" si="113">(K127+L127)/F127</f>
        <v>7.5901554404145088E-2</v>
      </c>
      <c r="N127" s="328" t="s">
        <v>534</v>
      </c>
      <c r="O127" s="305">
        <v>45048</v>
      </c>
      <c r="P127" s="273"/>
      <c r="Q127" s="197"/>
      <c r="R127" s="197" t="s">
        <v>535</v>
      </c>
      <c r="S127" s="41"/>
      <c r="T127" s="1"/>
      <c r="U127" s="1"/>
      <c r="V127" s="1"/>
      <c r="W127" s="1"/>
      <c r="X127" s="1"/>
      <c r="Y127" s="1"/>
      <c r="Z127" s="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</row>
    <row r="128" spans="1:38" s="198" customFormat="1" ht="14.25" customHeight="1">
      <c r="A128" s="385">
        <v>3</v>
      </c>
      <c r="B128" s="386">
        <v>45050</v>
      </c>
      <c r="C128" s="387"/>
      <c r="D128" s="387" t="s">
        <v>135</v>
      </c>
      <c r="E128" s="388" t="s">
        <v>536</v>
      </c>
      <c r="F128" s="388">
        <v>84</v>
      </c>
      <c r="G128" s="388">
        <v>74.900000000000006</v>
      </c>
      <c r="H128" s="388">
        <v>89.75</v>
      </c>
      <c r="I128" s="388" t="s">
        <v>572</v>
      </c>
      <c r="J128" s="389" t="s">
        <v>1073</v>
      </c>
      <c r="K128" s="389">
        <f t="shared" ref="K128" si="114">H128-F128</f>
        <v>5.75</v>
      </c>
      <c r="L128" s="390">
        <f t="shared" ref="L128" si="115">(F128*-0.7)/100</f>
        <v>-0.58799999999999997</v>
      </c>
      <c r="M128" s="391">
        <f t="shared" ref="M128" si="116">(K128+L128)/F128</f>
        <v>6.1452380952380953E-2</v>
      </c>
      <c r="N128" s="392" t="s">
        <v>534</v>
      </c>
      <c r="O128" s="393">
        <v>45070</v>
      </c>
      <c r="P128" s="394"/>
      <c r="Q128" s="197"/>
      <c r="R128" s="197" t="s">
        <v>535</v>
      </c>
      <c r="S128" s="265"/>
      <c r="T128" s="197"/>
      <c r="U128" s="197"/>
      <c r="V128" s="197"/>
      <c r="W128" s="197"/>
      <c r="X128" s="197"/>
      <c r="Y128" s="197"/>
      <c r="Z128" s="197"/>
      <c r="AA128" s="265"/>
      <c r="AB128" s="265"/>
      <c r="AC128" s="265"/>
      <c r="AD128" s="265"/>
      <c r="AE128" s="265"/>
      <c r="AF128" s="265"/>
      <c r="AG128" s="265"/>
      <c r="AH128" s="265"/>
      <c r="AI128" s="265"/>
      <c r="AJ128" s="265"/>
      <c r="AK128" s="265"/>
      <c r="AL128" s="265"/>
    </row>
    <row r="129" spans="1:38" ht="12.75" customHeight="1">
      <c r="A129" s="254"/>
      <c r="B129" s="252"/>
      <c r="C129" s="253"/>
      <c r="D129" s="253"/>
      <c r="E129" s="254"/>
      <c r="F129" s="254"/>
      <c r="G129" s="254"/>
      <c r="H129" s="254"/>
      <c r="I129" s="254"/>
      <c r="J129" s="225"/>
      <c r="K129" s="202"/>
      <c r="L129" s="217"/>
      <c r="M129" s="218"/>
      <c r="N129" s="202"/>
      <c r="O129" s="225"/>
      <c r="P129" s="199"/>
      <c r="R129" s="6"/>
      <c r="S129" s="1"/>
      <c r="T129" s="1"/>
      <c r="U129" s="1"/>
      <c r="V129" s="1"/>
      <c r="W129" s="1"/>
      <c r="X129" s="1"/>
      <c r="Y129" s="1"/>
    </row>
    <row r="130" spans="1:38" ht="12.75" customHeight="1">
      <c r="A130" s="109" t="s">
        <v>538</v>
      </c>
      <c r="B130" s="109"/>
      <c r="C130" s="109"/>
      <c r="D130" s="109"/>
      <c r="E130" s="41"/>
      <c r="F130" s="116" t="s">
        <v>540</v>
      </c>
      <c r="G130" s="54"/>
      <c r="H130" s="54"/>
      <c r="I130" s="54"/>
      <c r="J130" s="6"/>
      <c r="K130" s="132"/>
      <c r="L130" s="133"/>
      <c r="M130" s="6"/>
      <c r="N130" s="99"/>
      <c r="O130" s="142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38" ht="12.75" customHeight="1">
      <c r="A131" s="115" t="s">
        <v>539</v>
      </c>
      <c r="B131" s="109"/>
      <c r="C131" s="109"/>
      <c r="D131" s="109"/>
      <c r="E131" s="6"/>
      <c r="F131" s="116" t="s">
        <v>542</v>
      </c>
      <c r="G131" s="6"/>
      <c r="H131" s="6" t="s">
        <v>758</v>
      </c>
      <c r="I131" s="6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15"/>
      <c r="B132" s="109"/>
      <c r="C132" s="109"/>
      <c r="D132" s="109"/>
      <c r="E132" s="6"/>
      <c r="F132" s="116"/>
      <c r="G132" s="6"/>
      <c r="H132" s="6"/>
      <c r="I132" s="6"/>
      <c r="J132" s="1"/>
      <c r="K132" s="6"/>
      <c r="L132" s="6"/>
      <c r="M132" s="6"/>
      <c r="N132" s="1"/>
      <c r="O132" s="1"/>
      <c r="Q132" s="1"/>
      <c r="R132" s="54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15"/>
      <c r="B133" s="109"/>
      <c r="C133" s="109"/>
      <c r="D133" s="109"/>
      <c r="E133" s="6"/>
      <c r="F133" s="116"/>
      <c r="G133" s="54"/>
      <c r="H133" s="41"/>
      <c r="I133" s="54"/>
      <c r="J133" s="6"/>
      <c r="K133" s="132"/>
      <c r="L133" s="133"/>
      <c r="M133" s="6"/>
      <c r="N133" s="99"/>
      <c r="O133" s="134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35" t="s">
        <v>1018</v>
      </c>
      <c r="B134" s="109"/>
      <c r="C134" s="109"/>
      <c r="D134" s="109"/>
      <c r="E134" s="6"/>
      <c r="F134" s="116"/>
      <c r="G134" s="54"/>
      <c r="H134" s="41"/>
      <c r="I134" s="54"/>
      <c r="J134" s="6"/>
      <c r="K134" s="132"/>
      <c r="L134" s="133"/>
      <c r="M134" s="6"/>
      <c r="N134" s="99"/>
      <c r="O134" s="134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38.25" customHeight="1">
      <c r="A135" s="94" t="s">
        <v>16</v>
      </c>
      <c r="B135" s="94" t="s">
        <v>511</v>
      </c>
      <c r="C135" s="94"/>
      <c r="D135" s="95" t="s">
        <v>522</v>
      </c>
      <c r="E135" s="94" t="s">
        <v>523</v>
      </c>
      <c r="F135" s="94" t="s">
        <v>524</v>
      </c>
      <c r="G135" s="94" t="s">
        <v>544</v>
      </c>
      <c r="H135" s="94" t="s">
        <v>526</v>
      </c>
      <c r="I135" s="94" t="s">
        <v>527</v>
      </c>
      <c r="J135" s="93" t="s">
        <v>528</v>
      </c>
      <c r="K135" s="136" t="s">
        <v>552</v>
      </c>
      <c r="L135" s="96" t="s">
        <v>530</v>
      </c>
      <c r="M135" s="136" t="s">
        <v>553</v>
      </c>
      <c r="N135" s="94" t="s">
        <v>554</v>
      </c>
      <c r="O135" s="93" t="s">
        <v>532</v>
      </c>
      <c r="P135" s="95" t="s">
        <v>533</v>
      </c>
      <c r="Q135" s="41"/>
      <c r="R135" s="6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</row>
    <row r="136" spans="1:38" ht="12.75" customHeight="1">
      <c r="A136" s="286">
        <v>1</v>
      </c>
      <c r="B136" s="304">
        <v>45064</v>
      </c>
      <c r="C136" s="302"/>
      <c r="D136" s="302" t="s">
        <v>36</v>
      </c>
      <c r="E136" s="286" t="s">
        <v>877</v>
      </c>
      <c r="F136" s="286">
        <v>43980</v>
      </c>
      <c r="G136" s="286">
        <v>44089</v>
      </c>
      <c r="H136" s="341">
        <v>43800</v>
      </c>
      <c r="I136" s="341" t="s">
        <v>1019</v>
      </c>
      <c r="J136" s="272" t="s">
        <v>1020</v>
      </c>
      <c r="K136" s="280">
        <f>F136-H136</f>
        <v>180</v>
      </c>
      <c r="L136" s="291">
        <f t="shared" ref="L136" si="117">(H136*N136)*0.07%</f>
        <v>766.50000000000011</v>
      </c>
      <c r="M136" s="282">
        <f t="shared" ref="M136" si="118">(K136*N136)-L136</f>
        <v>3733.5</v>
      </c>
      <c r="N136" s="280">
        <v>25</v>
      </c>
      <c r="O136" s="272" t="s">
        <v>534</v>
      </c>
      <c r="P136" s="273">
        <v>45064</v>
      </c>
      <c r="Q136" s="299"/>
      <c r="R136" s="54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300"/>
      <c r="AG136" s="301"/>
      <c r="AH136" s="299"/>
      <c r="AI136" s="299"/>
      <c r="AJ136" s="300"/>
      <c r="AK136" s="300"/>
      <c r="AL136" s="300"/>
    </row>
    <row r="137" spans="1:38" s="198" customFormat="1" ht="12.75" customHeight="1">
      <c r="A137" s="286">
        <v>2</v>
      </c>
      <c r="B137" s="304">
        <v>45065</v>
      </c>
      <c r="C137" s="302"/>
      <c r="D137" s="302" t="s">
        <v>1032</v>
      </c>
      <c r="E137" s="274" t="s">
        <v>536</v>
      </c>
      <c r="F137" s="274">
        <v>10.25</v>
      </c>
      <c r="G137" s="274">
        <v>7.7</v>
      </c>
      <c r="H137" s="283">
        <v>14</v>
      </c>
      <c r="I137" s="291">
        <v>17</v>
      </c>
      <c r="J137" s="272" t="s">
        <v>1026</v>
      </c>
      <c r="K137" s="280">
        <f t="shared" ref="K137:K142" si="119">H137-F137</f>
        <v>3.75</v>
      </c>
      <c r="L137" s="291">
        <v>100</v>
      </c>
      <c r="M137" s="282">
        <f t="shared" ref="M137" si="120">(K137*N137)-L137</f>
        <v>2150</v>
      </c>
      <c r="N137" s="280">
        <v>600</v>
      </c>
      <c r="O137" s="272" t="s">
        <v>534</v>
      </c>
      <c r="P137" s="273">
        <v>45065</v>
      </c>
      <c r="Q137" s="377"/>
      <c r="R137" s="378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379"/>
      <c r="AG137" s="380"/>
      <c r="AH137" s="377"/>
      <c r="AI137" s="377"/>
      <c r="AJ137" s="379"/>
      <c r="AK137" s="379"/>
      <c r="AL137" s="379"/>
    </row>
    <row r="138" spans="1:38" s="198" customFormat="1" ht="12.75" customHeight="1">
      <c r="A138" s="308">
        <v>3</v>
      </c>
      <c r="B138" s="320">
        <v>45065</v>
      </c>
      <c r="C138" s="311"/>
      <c r="D138" s="311" t="s">
        <v>1024</v>
      </c>
      <c r="E138" s="308" t="s">
        <v>536</v>
      </c>
      <c r="F138" s="308">
        <v>71</v>
      </c>
      <c r="G138" s="308">
        <v>58</v>
      </c>
      <c r="H138" s="381">
        <v>69.5</v>
      </c>
      <c r="I138" s="381" t="s">
        <v>1025</v>
      </c>
      <c r="J138" s="290" t="s">
        <v>1027</v>
      </c>
      <c r="K138" s="314">
        <f t="shared" si="119"/>
        <v>-1.5</v>
      </c>
      <c r="L138" s="313">
        <v>100</v>
      </c>
      <c r="M138" s="316">
        <f t="shared" ref="M138:M139" si="121">(K138*N138)-L138</f>
        <v>-175</v>
      </c>
      <c r="N138" s="314">
        <v>50</v>
      </c>
      <c r="O138" s="290" t="s">
        <v>546</v>
      </c>
      <c r="P138" s="309">
        <v>45065</v>
      </c>
      <c r="Q138" s="197"/>
      <c r="R138" s="203"/>
      <c r="S138" s="197"/>
      <c r="T138" s="197"/>
      <c r="U138" s="197"/>
      <c r="V138" s="197"/>
      <c r="W138" s="197"/>
      <c r="X138" s="197"/>
      <c r="Y138" s="197"/>
      <c r="Z138" s="197"/>
    </row>
    <row r="139" spans="1:38" s="198" customFormat="1" ht="12.75" customHeight="1">
      <c r="A139" s="308">
        <v>4</v>
      </c>
      <c r="B139" s="320">
        <v>45068</v>
      </c>
      <c r="C139" s="311"/>
      <c r="D139" s="311" t="s">
        <v>1037</v>
      </c>
      <c r="E139" s="308" t="s">
        <v>536</v>
      </c>
      <c r="F139" s="308">
        <v>70</v>
      </c>
      <c r="G139" s="308">
        <v>55</v>
      </c>
      <c r="H139" s="381">
        <v>55</v>
      </c>
      <c r="I139" s="381" t="s">
        <v>1025</v>
      </c>
      <c r="J139" s="290" t="s">
        <v>1038</v>
      </c>
      <c r="K139" s="314">
        <f t="shared" si="119"/>
        <v>-15</v>
      </c>
      <c r="L139" s="313">
        <v>100</v>
      </c>
      <c r="M139" s="316">
        <f t="shared" si="121"/>
        <v>-850</v>
      </c>
      <c r="N139" s="314">
        <v>50</v>
      </c>
      <c r="O139" s="290" t="s">
        <v>546</v>
      </c>
      <c r="P139" s="309">
        <v>45068</v>
      </c>
      <c r="Q139" s="197"/>
      <c r="R139" s="203"/>
      <c r="S139" s="197"/>
      <c r="T139" s="197"/>
      <c r="U139" s="197"/>
      <c r="V139" s="197"/>
      <c r="W139" s="197"/>
      <c r="X139" s="197"/>
      <c r="Y139" s="197"/>
      <c r="Z139" s="197"/>
    </row>
    <row r="140" spans="1:38" s="198" customFormat="1" ht="12.75" customHeight="1">
      <c r="A140" s="308">
        <v>5</v>
      </c>
      <c r="B140" s="320">
        <v>45069</v>
      </c>
      <c r="C140" s="311"/>
      <c r="D140" s="311" t="s">
        <v>1043</v>
      </c>
      <c r="E140" s="308" t="s">
        <v>536</v>
      </c>
      <c r="F140" s="308">
        <v>26</v>
      </c>
      <c r="G140" s="308">
        <v>10</v>
      </c>
      <c r="H140" s="381">
        <v>25.5</v>
      </c>
      <c r="I140" s="381" t="s">
        <v>1044</v>
      </c>
      <c r="J140" s="290" t="s">
        <v>1045</v>
      </c>
      <c r="K140" s="314">
        <f t="shared" si="119"/>
        <v>-0.5</v>
      </c>
      <c r="L140" s="313">
        <v>100</v>
      </c>
      <c r="M140" s="316">
        <f t="shared" ref="M140:M143" si="122">(K140*N140)-L140</f>
        <v>-187.5</v>
      </c>
      <c r="N140" s="314">
        <v>175</v>
      </c>
      <c r="O140" s="290" t="s">
        <v>546</v>
      </c>
      <c r="P140" s="309">
        <v>45069</v>
      </c>
      <c r="Q140" s="197"/>
      <c r="R140" s="203"/>
      <c r="S140" s="197"/>
      <c r="T140" s="197"/>
      <c r="U140" s="197"/>
      <c r="V140" s="197"/>
      <c r="W140" s="197"/>
      <c r="X140" s="197"/>
      <c r="Y140" s="197"/>
      <c r="Z140" s="197"/>
    </row>
    <row r="141" spans="1:38" s="198" customFormat="1" ht="12.75" customHeight="1">
      <c r="A141" s="308">
        <v>6</v>
      </c>
      <c r="B141" s="320">
        <v>45070</v>
      </c>
      <c r="C141" s="311"/>
      <c r="D141" s="311" t="s">
        <v>37</v>
      </c>
      <c r="E141" s="308" t="s">
        <v>536</v>
      </c>
      <c r="F141" s="308">
        <v>18310</v>
      </c>
      <c r="G141" s="308">
        <v>18263</v>
      </c>
      <c r="H141" s="381">
        <v>18300</v>
      </c>
      <c r="I141" s="381" t="s">
        <v>1070</v>
      </c>
      <c r="J141" s="290" t="s">
        <v>946</v>
      </c>
      <c r="K141" s="314">
        <f t="shared" si="119"/>
        <v>-10</v>
      </c>
      <c r="L141" s="313">
        <f t="shared" ref="L141:L143" si="123">(H141*N141)*0.07%</f>
        <v>640.50000000000011</v>
      </c>
      <c r="M141" s="316">
        <f>(K141*N141)-L141</f>
        <v>-1140.5</v>
      </c>
      <c r="N141" s="314">
        <v>50</v>
      </c>
      <c r="O141" s="290" t="s">
        <v>546</v>
      </c>
      <c r="P141" s="309">
        <v>45070</v>
      </c>
      <c r="Q141" s="197"/>
      <c r="R141" s="203"/>
      <c r="S141" s="197"/>
      <c r="T141" s="197"/>
      <c r="U141" s="197"/>
      <c r="V141" s="197"/>
      <c r="W141" s="197"/>
      <c r="X141" s="197"/>
      <c r="Y141" s="197"/>
      <c r="Z141" s="197"/>
    </row>
    <row r="142" spans="1:38" s="198" customFormat="1" ht="12.75" customHeight="1">
      <c r="A142" s="308">
        <v>7</v>
      </c>
      <c r="B142" s="320">
        <v>45070</v>
      </c>
      <c r="C142" s="311"/>
      <c r="D142" s="311" t="s">
        <v>1069</v>
      </c>
      <c r="E142" s="308" t="s">
        <v>536</v>
      </c>
      <c r="F142" s="308">
        <v>81</v>
      </c>
      <c r="G142" s="308">
        <v>70</v>
      </c>
      <c r="H142" s="381">
        <v>79</v>
      </c>
      <c r="I142" s="381">
        <v>118</v>
      </c>
      <c r="J142" s="290" t="s">
        <v>1072</v>
      </c>
      <c r="K142" s="314">
        <f t="shared" si="119"/>
        <v>-2</v>
      </c>
      <c r="L142" s="313">
        <v>100</v>
      </c>
      <c r="M142" s="316">
        <f t="shared" si="122"/>
        <v>-900</v>
      </c>
      <c r="N142" s="314">
        <v>400</v>
      </c>
      <c r="O142" s="290" t="s">
        <v>546</v>
      </c>
      <c r="P142" s="309">
        <v>45070</v>
      </c>
      <c r="Q142" s="197"/>
      <c r="R142" s="203"/>
      <c r="S142" s="197"/>
      <c r="T142" s="197"/>
      <c r="U142" s="197"/>
      <c r="V142" s="197"/>
      <c r="W142" s="197"/>
      <c r="X142" s="197"/>
      <c r="Y142" s="197"/>
      <c r="Z142" s="197"/>
    </row>
    <row r="143" spans="1:38" s="198" customFormat="1" ht="12.75" customHeight="1">
      <c r="A143" s="308">
        <v>8</v>
      </c>
      <c r="B143" s="320">
        <v>45070</v>
      </c>
      <c r="C143" s="311"/>
      <c r="D143" s="311" t="s">
        <v>37</v>
      </c>
      <c r="E143" s="308" t="s">
        <v>877</v>
      </c>
      <c r="F143" s="308">
        <v>18285</v>
      </c>
      <c r="G143" s="308">
        <v>18325</v>
      </c>
      <c r="H143" s="381">
        <v>18295</v>
      </c>
      <c r="I143" s="381" t="s">
        <v>1071</v>
      </c>
      <c r="J143" s="290" t="s">
        <v>946</v>
      </c>
      <c r="K143" s="314">
        <f>F143-H143</f>
        <v>-10</v>
      </c>
      <c r="L143" s="313">
        <f t="shared" si="123"/>
        <v>320.16250000000002</v>
      </c>
      <c r="M143" s="316">
        <f t="shared" si="122"/>
        <v>-570.16250000000002</v>
      </c>
      <c r="N143" s="314">
        <v>25</v>
      </c>
      <c r="O143" s="290" t="s">
        <v>546</v>
      </c>
      <c r="P143" s="309">
        <v>45070</v>
      </c>
      <c r="Q143" s="197"/>
      <c r="R143" s="203"/>
      <c r="S143" s="197"/>
      <c r="T143" s="197"/>
      <c r="U143" s="197"/>
      <c r="V143" s="197"/>
      <c r="W143" s="197"/>
      <c r="X143" s="197"/>
      <c r="Y143" s="197"/>
      <c r="Z143" s="197"/>
    </row>
    <row r="144" spans="1:38" s="198" customFormat="1" ht="12.75" customHeight="1">
      <c r="A144" s="322"/>
      <c r="B144" s="323"/>
      <c r="C144" s="325"/>
      <c r="D144" s="325"/>
      <c r="E144" s="322"/>
      <c r="F144" s="322"/>
      <c r="G144" s="322"/>
      <c r="H144" s="376"/>
      <c r="I144" s="376"/>
      <c r="J144" s="225"/>
      <c r="K144" s="254"/>
      <c r="L144" s="217"/>
      <c r="M144" s="327"/>
      <c r="N144" s="254"/>
      <c r="O144" s="225"/>
      <c r="P144" s="199"/>
      <c r="Q144" s="197"/>
      <c r="R144" s="203"/>
      <c r="S144" s="197"/>
      <c r="T144" s="197"/>
      <c r="U144" s="197"/>
      <c r="V144" s="197"/>
      <c r="W144" s="197"/>
      <c r="X144" s="197"/>
      <c r="Y144" s="197"/>
      <c r="Z144" s="197"/>
    </row>
    <row r="145" spans="1:26" ht="12.75" customHeight="1">
      <c r="A145" s="115"/>
      <c r="B145" s="109"/>
      <c r="C145" s="109"/>
      <c r="D145" s="109"/>
      <c r="E145" s="6"/>
      <c r="F145" s="116"/>
      <c r="G145" s="54"/>
      <c r="H145" s="41"/>
      <c r="I145" s="54"/>
      <c r="J145" s="6"/>
      <c r="K145" s="132"/>
      <c r="L145" s="133"/>
      <c r="M145" s="6"/>
      <c r="N145" s="99"/>
      <c r="O145" s="134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15"/>
      <c r="B146" s="109"/>
      <c r="C146" s="109"/>
      <c r="D146" s="109"/>
      <c r="E146" s="6"/>
      <c r="F146" s="116"/>
      <c r="G146" s="54"/>
      <c r="H146" s="41"/>
      <c r="I146" s="54"/>
      <c r="J146" s="6"/>
      <c r="K146" s="132"/>
      <c r="L146" s="133"/>
      <c r="M146" s="6"/>
      <c r="N146" s="99"/>
      <c r="O146" s="134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15"/>
      <c r="B147" s="109"/>
      <c r="C147" s="109"/>
      <c r="D147" s="109"/>
      <c r="E147" s="6"/>
      <c r="F147" s="116"/>
      <c r="G147" s="54"/>
      <c r="H147" s="41"/>
      <c r="I147" s="54"/>
      <c r="J147" s="6"/>
      <c r="K147" s="132"/>
      <c r="L147" s="133"/>
      <c r="M147" s="6"/>
      <c r="N147" s="99"/>
      <c r="O147" s="134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15"/>
      <c r="B148" s="109"/>
      <c r="C148" s="109"/>
      <c r="D148" s="109"/>
      <c r="E148" s="6"/>
      <c r="F148" s="116"/>
      <c r="G148" s="54"/>
      <c r="H148" s="41"/>
      <c r="I148" s="54"/>
      <c r="J148" s="6"/>
      <c r="K148" s="132"/>
      <c r="L148" s="133"/>
      <c r="M148" s="6"/>
      <c r="N148" s="99"/>
      <c r="O148" s="134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15"/>
      <c r="B149" s="109"/>
      <c r="C149" s="109"/>
      <c r="D149" s="109"/>
      <c r="E149" s="6"/>
      <c r="F149" s="116"/>
      <c r="G149" s="54"/>
      <c r="H149" s="41"/>
      <c r="I149" s="54"/>
      <c r="J149" s="6"/>
      <c r="K149" s="132"/>
      <c r="L149" s="133"/>
      <c r="M149" s="6"/>
      <c r="N149" s="99"/>
      <c r="O149" s="134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54"/>
      <c r="B150" s="98"/>
      <c r="C150" s="98"/>
      <c r="D150" s="41"/>
      <c r="E150" s="54"/>
      <c r="F150" s="54"/>
      <c r="G150" s="54"/>
      <c r="H150" s="41"/>
      <c r="I150" s="54"/>
      <c r="J150" s="6"/>
      <c r="K150" s="132"/>
      <c r="L150" s="133"/>
      <c r="M150" s="6"/>
      <c r="N150" s="99"/>
      <c r="O150" s="134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38.25" customHeight="1">
      <c r="A151" s="41"/>
      <c r="B151" s="143" t="s">
        <v>559</v>
      </c>
      <c r="C151" s="143"/>
      <c r="D151" s="143"/>
      <c r="E151" s="143"/>
      <c r="F151" s="6"/>
      <c r="G151" s="6"/>
      <c r="H151" s="126"/>
      <c r="I151" s="6"/>
      <c r="J151" s="126"/>
      <c r="K151" s="127"/>
      <c r="L151" s="6"/>
      <c r="M151" s="6"/>
      <c r="N151" s="1"/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93" t="s">
        <v>16</v>
      </c>
      <c r="B152" s="94" t="s">
        <v>511</v>
      </c>
      <c r="C152" s="94"/>
      <c r="D152" s="95" t="s">
        <v>522</v>
      </c>
      <c r="E152" s="94" t="s">
        <v>523</v>
      </c>
      <c r="F152" s="94" t="s">
        <v>524</v>
      </c>
      <c r="G152" s="94" t="s">
        <v>560</v>
      </c>
      <c r="H152" s="94" t="s">
        <v>561</v>
      </c>
      <c r="I152" s="94" t="s">
        <v>527</v>
      </c>
      <c r="J152" s="144" t="s">
        <v>528</v>
      </c>
      <c r="K152" s="94" t="s">
        <v>529</v>
      </c>
      <c r="L152" s="94" t="s">
        <v>562</v>
      </c>
      <c r="M152" s="94" t="s">
        <v>532</v>
      </c>
      <c r="N152" s="95" t="s">
        <v>533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1</v>
      </c>
      <c r="B153" s="146">
        <v>41579</v>
      </c>
      <c r="C153" s="146"/>
      <c r="D153" s="147" t="s">
        <v>563</v>
      </c>
      <c r="E153" s="148" t="s">
        <v>564</v>
      </c>
      <c r="F153" s="149">
        <v>82</v>
      </c>
      <c r="G153" s="148" t="s">
        <v>565</v>
      </c>
      <c r="H153" s="148">
        <v>100</v>
      </c>
      <c r="I153" s="150">
        <v>100</v>
      </c>
      <c r="J153" s="151" t="s">
        <v>566</v>
      </c>
      <c r="K153" s="152">
        <f t="shared" ref="K153:K184" si="124">H153-F153</f>
        <v>18</v>
      </c>
      <c r="L153" s="153">
        <f t="shared" ref="L153:L184" si="125">K153/F153</f>
        <v>0.21951219512195122</v>
      </c>
      <c r="M153" s="148" t="s">
        <v>534</v>
      </c>
      <c r="N153" s="154">
        <v>42657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2</v>
      </c>
      <c r="B154" s="146">
        <v>41794</v>
      </c>
      <c r="C154" s="146"/>
      <c r="D154" s="147" t="s">
        <v>567</v>
      </c>
      <c r="E154" s="148" t="s">
        <v>536</v>
      </c>
      <c r="F154" s="149">
        <v>257</v>
      </c>
      <c r="G154" s="148" t="s">
        <v>565</v>
      </c>
      <c r="H154" s="148">
        <v>300</v>
      </c>
      <c r="I154" s="150">
        <v>300</v>
      </c>
      <c r="J154" s="151" t="s">
        <v>566</v>
      </c>
      <c r="K154" s="152">
        <f t="shared" si="124"/>
        <v>43</v>
      </c>
      <c r="L154" s="153">
        <f t="shared" si="125"/>
        <v>0.16731517509727625</v>
      </c>
      <c r="M154" s="148" t="s">
        <v>534</v>
      </c>
      <c r="N154" s="154">
        <v>41822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3</v>
      </c>
      <c r="B155" s="146">
        <v>41828</v>
      </c>
      <c r="C155" s="146"/>
      <c r="D155" s="147" t="s">
        <v>568</v>
      </c>
      <c r="E155" s="148" t="s">
        <v>536</v>
      </c>
      <c r="F155" s="149">
        <v>393</v>
      </c>
      <c r="G155" s="148" t="s">
        <v>565</v>
      </c>
      <c r="H155" s="148">
        <v>468</v>
      </c>
      <c r="I155" s="150">
        <v>468</v>
      </c>
      <c r="J155" s="151" t="s">
        <v>566</v>
      </c>
      <c r="K155" s="152">
        <f t="shared" si="124"/>
        <v>75</v>
      </c>
      <c r="L155" s="153">
        <f t="shared" si="125"/>
        <v>0.19083969465648856</v>
      </c>
      <c r="M155" s="148" t="s">
        <v>534</v>
      </c>
      <c r="N155" s="154">
        <v>41863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</v>
      </c>
      <c r="B156" s="146">
        <v>41857</v>
      </c>
      <c r="C156" s="146"/>
      <c r="D156" s="147" t="s">
        <v>569</v>
      </c>
      <c r="E156" s="148" t="s">
        <v>536</v>
      </c>
      <c r="F156" s="149">
        <v>205</v>
      </c>
      <c r="G156" s="148" t="s">
        <v>565</v>
      </c>
      <c r="H156" s="148">
        <v>275</v>
      </c>
      <c r="I156" s="150">
        <v>250</v>
      </c>
      <c r="J156" s="151" t="s">
        <v>566</v>
      </c>
      <c r="K156" s="152">
        <f t="shared" si="124"/>
        <v>70</v>
      </c>
      <c r="L156" s="153">
        <f t="shared" si="125"/>
        <v>0.34146341463414637</v>
      </c>
      <c r="M156" s="148" t="s">
        <v>534</v>
      </c>
      <c r="N156" s="154">
        <v>41962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</v>
      </c>
      <c r="B157" s="146">
        <v>41886</v>
      </c>
      <c r="C157" s="146"/>
      <c r="D157" s="147" t="s">
        <v>570</v>
      </c>
      <c r="E157" s="148" t="s">
        <v>536</v>
      </c>
      <c r="F157" s="149">
        <v>162</v>
      </c>
      <c r="G157" s="148" t="s">
        <v>565</v>
      </c>
      <c r="H157" s="148">
        <v>190</v>
      </c>
      <c r="I157" s="150">
        <v>190</v>
      </c>
      <c r="J157" s="151" t="s">
        <v>566</v>
      </c>
      <c r="K157" s="152">
        <f t="shared" si="124"/>
        <v>28</v>
      </c>
      <c r="L157" s="153">
        <f t="shared" si="125"/>
        <v>0.1728395061728395</v>
      </c>
      <c r="M157" s="148" t="s">
        <v>534</v>
      </c>
      <c r="N157" s="154">
        <v>42006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6</v>
      </c>
      <c r="B158" s="146">
        <v>41886</v>
      </c>
      <c r="C158" s="146"/>
      <c r="D158" s="147" t="s">
        <v>571</v>
      </c>
      <c r="E158" s="148" t="s">
        <v>536</v>
      </c>
      <c r="F158" s="149">
        <v>75</v>
      </c>
      <c r="G158" s="148" t="s">
        <v>565</v>
      </c>
      <c r="H158" s="148">
        <v>91.5</v>
      </c>
      <c r="I158" s="150" t="s">
        <v>572</v>
      </c>
      <c r="J158" s="151" t="s">
        <v>573</v>
      </c>
      <c r="K158" s="152">
        <f t="shared" si="124"/>
        <v>16.5</v>
      </c>
      <c r="L158" s="153">
        <f t="shared" si="125"/>
        <v>0.22</v>
      </c>
      <c r="M158" s="148" t="s">
        <v>534</v>
      </c>
      <c r="N158" s="154">
        <v>41954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7</v>
      </c>
      <c r="B159" s="146">
        <v>41913</v>
      </c>
      <c r="C159" s="146"/>
      <c r="D159" s="147" t="s">
        <v>574</v>
      </c>
      <c r="E159" s="148" t="s">
        <v>536</v>
      </c>
      <c r="F159" s="149">
        <v>850</v>
      </c>
      <c r="G159" s="148" t="s">
        <v>565</v>
      </c>
      <c r="H159" s="148">
        <v>982.5</v>
      </c>
      <c r="I159" s="150">
        <v>1050</v>
      </c>
      <c r="J159" s="151" t="s">
        <v>575</v>
      </c>
      <c r="K159" s="152">
        <f t="shared" si="124"/>
        <v>132.5</v>
      </c>
      <c r="L159" s="153">
        <f t="shared" si="125"/>
        <v>0.15588235294117647</v>
      </c>
      <c r="M159" s="148" t="s">
        <v>534</v>
      </c>
      <c r="N159" s="154">
        <v>42039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</v>
      </c>
      <c r="B160" s="146">
        <v>41913</v>
      </c>
      <c r="C160" s="146"/>
      <c r="D160" s="147" t="s">
        <v>576</v>
      </c>
      <c r="E160" s="148" t="s">
        <v>536</v>
      </c>
      <c r="F160" s="149">
        <v>475</v>
      </c>
      <c r="G160" s="148" t="s">
        <v>565</v>
      </c>
      <c r="H160" s="148">
        <v>515</v>
      </c>
      <c r="I160" s="150">
        <v>600</v>
      </c>
      <c r="J160" s="151" t="s">
        <v>577</v>
      </c>
      <c r="K160" s="152">
        <f t="shared" si="124"/>
        <v>40</v>
      </c>
      <c r="L160" s="153">
        <f t="shared" si="125"/>
        <v>8.4210526315789472E-2</v>
      </c>
      <c r="M160" s="148" t="s">
        <v>534</v>
      </c>
      <c r="N160" s="154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9</v>
      </c>
      <c r="B161" s="146">
        <v>41913</v>
      </c>
      <c r="C161" s="146"/>
      <c r="D161" s="147" t="s">
        <v>578</v>
      </c>
      <c r="E161" s="148" t="s">
        <v>536</v>
      </c>
      <c r="F161" s="149">
        <v>86</v>
      </c>
      <c r="G161" s="148" t="s">
        <v>565</v>
      </c>
      <c r="H161" s="148">
        <v>99</v>
      </c>
      <c r="I161" s="150">
        <v>140</v>
      </c>
      <c r="J161" s="151" t="s">
        <v>579</v>
      </c>
      <c r="K161" s="152">
        <f t="shared" si="124"/>
        <v>13</v>
      </c>
      <c r="L161" s="153">
        <f t="shared" si="125"/>
        <v>0.15116279069767441</v>
      </c>
      <c r="M161" s="148" t="s">
        <v>534</v>
      </c>
      <c r="N161" s="154">
        <v>41939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10</v>
      </c>
      <c r="B162" s="146">
        <v>41926</v>
      </c>
      <c r="C162" s="146"/>
      <c r="D162" s="147" t="s">
        <v>580</v>
      </c>
      <c r="E162" s="148" t="s">
        <v>536</v>
      </c>
      <c r="F162" s="149">
        <v>496.6</v>
      </c>
      <c r="G162" s="148" t="s">
        <v>565</v>
      </c>
      <c r="H162" s="148">
        <v>621</v>
      </c>
      <c r="I162" s="150">
        <v>580</v>
      </c>
      <c r="J162" s="151" t="s">
        <v>566</v>
      </c>
      <c r="K162" s="152">
        <f t="shared" si="124"/>
        <v>124.39999999999998</v>
      </c>
      <c r="L162" s="153">
        <f t="shared" si="125"/>
        <v>0.25050342327829234</v>
      </c>
      <c r="M162" s="148" t="s">
        <v>534</v>
      </c>
      <c r="N162" s="154">
        <v>42605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11</v>
      </c>
      <c r="B163" s="146">
        <v>41926</v>
      </c>
      <c r="C163" s="146"/>
      <c r="D163" s="147" t="s">
        <v>581</v>
      </c>
      <c r="E163" s="148" t="s">
        <v>536</v>
      </c>
      <c r="F163" s="149">
        <v>2481.9</v>
      </c>
      <c r="G163" s="148" t="s">
        <v>565</v>
      </c>
      <c r="H163" s="148">
        <v>2840</v>
      </c>
      <c r="I163" s="150">
        <v>2870</v>
      </c>
      <c r="J163" s="151" t="s">
        <v>582</v>
      </c>
      <c r="K163" s="152">
        <f t="shared" si="124"/>
        <v>358.09999999999991</v>
      </c>
      <c r="L163" s="153">
        <f t="shared" si="125"/>
        <v>0.14428462065353154</v>
      </c>
      <c r="M163" s="148" t="s">
        <v>534</v>
      </c>
      <c r="N163" s="154">
        <v>42017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12</v>
      </c>
      <c r="B164" s="146">
        <v>41928</v>
      </c>
      <c r="C164" s="146"/>
      <c r="D164" s="147" t="s">
        <v>583</v>
      </c>
      <c r="E164" s="148" t="s">
        <v>536</v>
      </c>
      <c r="F164" s="149">
        <v>84.5</v>
      </c>
      <c r="G164" s="148" t="s">
        <v>565</v>
      </c>
      <c r="H164" s="148">
        <v>93</v>
      </c>
      <c r="I164" s="150">
        <v>110</v>
      </c>
      <c r="J164" s="151" t="s">
        <v>584</v>
      </c>
      <c r="K164" s="152">
        <f t="shared" si="124"/>
        <v>8.5</v>
      </c>
      <c r="L164" s="153">
        <f t="shared" si="125"/>
        <v>0.10059171597633136</v>
      </c>
      <c r="M164" s="148" t="s">
        <v>534</v>
      </c>
      <c r="N164" s="154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13</v>
      </c>
      <c r="B165" s="146">
        <v>41928</v>
      </c>
      <c r="C165" s="146"/>
      <c r="D165" s="147" t="s">
        <v>585</v>
      </c>
      <c r="E165" s="148" t="s">
        <v>536</v>
      </c>
      <c r="F165" s="149">
        <v>401</v>
      </c>
      <c r="G165" s="148" t="s">
        <v>565</v>
      </c>
      <c r="H165" s="148">
        <v>428</v>
      </c>
      <c r="I165" s="150">
        <v>450</v>
      </c>
      <c r="J165" s="151" t="s">
        <v>586</v>
      </c>
      <c r="K165" s="152">
        <f t="shared" si="124"/>
        <v>27</v>
      </c>
      <c r="L165" s="153">
        <f t="shared" si="125"/>
        <v>6.7331670822942641E-2</v>
      </c>
      <c r="M165" s="148" t="s">
        <v>534</v>
      </c>
      <c r="N165" s="154">
        <v>42020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14</v>
      </c>
      <c r="B166" s="146">
        <v>41928</v>
      </c>
      <c r="C166" s="146"/>
      <c r="D166" s="147" t="s">
        <v>587</v>
      </c>
      <c r="E166" s="148" t="s">
        <v>536</v>
      </c>
      <c r="F166" s="149">
        <v>101</v>
      </c>
      <c r="G166" s="148" t="s">
        <v>565</v>
      </c>
      <c r="H166" s="148">
        <v>112</v>
      </c>
      <c r="I166" s="150">
        <v>120</v>
      </c>
      <c r="J166" s="151" t="s">
        <v>588</v>
      </c>
      <c r="K166" s="152">
        <f t="shared" si="124"/>
        <v>11</v>
      </c>
      <c r="L166" s="153">
        <f t="shared" si="125"/>
        <v>0.10891089108910891</v>
      </c>
      <c r="M166" s="148" t="s">
        <v>534</v>
      </c>
      <c r="N166" s="154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15</v>
      </c>
      <c r="B167" s="146">
        <v>41954</v>
      </c>
      <c r="C167" s="146"/>
      <c r="D167" s="147" t="s">
        <v>589</v>
      </c>
      <c r="E167" s="148" t="s">
        <v>536</v>
      </c>
      <c r="F167" s="149">
        <v>59</v>
      </c>
      <c r="G167" s="148" t="s">
        <v>565</v>
      </c>
      <c r="H167" s="148">
        <v>76</v>
      </c>
      <c r="I167" s="150">
        <v>76</v>
      </c>
      <c r="J167" s="151" t="s">
        <v>566</v>
      </c>
      <c r="K167" s="152">
        <f t="shared" si="124"/>
        <v>17</v>
      </c>
      <c r="L167" s="153">
        <f t="shared" si="125"/>
        <v>0.28813559322033899</v>
      </c>
      <c r="M167" s="148" t="s">
        <v>534</v>
      </c>
      <c r="N167" s="154">
        <v>43032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16</v>
      </c>
      <c r="B168" s="146">
        <v>41954</v>
      </c>
      <c r="C168" s="146"/>
      <c r="D168" s="147" t="s">
        <v>578</v>
      </c>
      <c r="E168" s="148" t="s">
        <v>536</v>
      </c>
      <c r="F168" s="149">
        <v>99</v>
      </c>
      <c r="G168" s="148" t="s">
        <v>565</v>
      </c>
      <c r="H168" s="148">
        <v>120</v>
      </c>
      <c r="I168" s="150">
        <v>120</v>
      </c>
      <c r="J168" s="151" t="s">
        <v>547</v>
      </c>
      <c r="K168" s="152">
        <f t="shared" si="124"/>
        <v>21</v>
      </c>
      <c r="L168" s="153">
        <f t="shared" si="125"/>
        <v>0.21212121212121213</v>
      </c>
      <c r="M168" s="148" t="s">
        <v>534</v>
      </c>
      <c r="N168" s="154">
        <v>41960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17</v>
      </c>
      <c r="B169" s="146">
        <v>41956</v>
      </c>
      <c r="C169" s="146"/>
      <c r="D169" s="147" t="s">
        <v>590</v>
      </c>
      <c r="E169" s="148" t="s">
        <v>536</v>
      </c>
      <c r="F169" s="149">
        <v>22</v>
      </c>
      <c r="G169" s="148" t="s">
        <v>565</v>
      </c>
      <c r="H169" s="148">
        <v>33.549999999999997</v>
      </c>
      <c r="I169" s="150">
        <v>32</v>
      </c>
      <c r="J169" s="151" t="s">
        <v>591</v>
      </c>
      <c r="K169" s="152">
        <f t="shared" si="124"/>
        <v>11.549999999999997</v>
      </c>
      <c r="L169" s="153">
        <f t="shared" si="125"/>
        <v>0.52499999999999991</v>
      </c>
      <c r="M169" s="148" t="s">
        <v>534</v>
      </c>
      <c r="N169" s="154">
        <v>42188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18</v>
      </c>
      <c r="B170" s="146">
        <v>41976</v>
      </c>
      <c r="C170" s="146"/>
      <c r="D170" s="147" t="s">
        <v>592</v>
      </c>
      <c r="E170" s="148" t="s">
        <v>536</v>
      </c>
      <c r="F170" s="149">
        <v>440</v>
      </c>
      <c r="G170" s="148" t="s">
        <v>565</v>
      </c>
      <c r="H170" s="148">
        <v>520</v>
      </c>
      <c r="I170" s="150">
        <v>520</v>
      </c>
      <c r="J170" s="151" t="s">
        <v>593</v>
      </c>
      <c r="K170" s="152">
        <f t="shared" si="124"/>
        <v>80</v>
      </c>
      <c r="L170" s="153">
        <f t="shared" si="125"/>
        <v>0.18181818181818182</v>
      </c>
      <c r="M170" s="148" t="s">
        <v>534</v>
      </c>
      <c r="N170" s="154">
        <v>42208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19</v>
      </c>
      <c r="B171" s="146">
        <v>41976</v>
      </c>
      <c r="C171" s="146"/>
      <c r="D171" s="147" t="s">
        <v>594</v>
      </c>
      <c r="E171" s="148" t="s">
        <v>536</v>
      </c>
      <c r="F171" s="149">
        <v>360</v>
      </c>
      <c r="G171" s="148" t="s">
        <v>565</v>
      </c>
      <c r="H171" s="148">
        <v>427</v>
      </c>
      <c r="I171" s="150">
        <v>425</v>
      </c>
      <c r="J171" s="151" t="s">
        <v>595</v>
      </c>
      <c r="K171" s="152">
        <f t="shared" si="124"/>
        <v>67</v>
      </c>
      <c r="L171" s="153">
        <f t="shared" si="125"/>
        <v>0.18611111111111112</v>
      </c>
      <c r="M171" s="148" t="s">
        <v>534</v>
      </c>
      <c r="N171" s="154">
        <v>42058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20</v>
      </c>
      <c r="B172" s="146">
        <v>42012</v>
      </c>
      <c r="C172" s="146"/>
      <c r="D172" s="147" t="s">
        <v>596</v>
      </c>
      <c r="E172" s="148" t="s">
        <v>536</v>
      </c>
      <c r="F172" s="149">
        <v>360</v>
      </c>
      <c r="G172" s="148" t="s">
        <v>565</v>
      </c>
      <c r="H172" s="148">
        <v>455</v>
      </c>
      <c r="I172" s="150">
        <v>420</v>
      </c>
      <c r="J172" s="151" t="s">
        <v>597</v>
      </c>
      <c r="K172" s="152">
        <f t="shared" si="124"/>
        <v>95</v>
      </c>
      <c r="L172" s="153">
        <f t="shared" si="125"/>
        <v>0.2638888888888889</v>
      </c>
      <c r="M172" s="148" t="s">
        <v>534</v>
      </c>
      <c r="N172" s="154">
        <v>42024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21</v>
      </c>
      <c r="B173" s="146">
        <v>42012</v>
      </c>
      <c r="C173" s="146"/>
      <c r="D173" s="147" t="s">
        <v>598</v>
      </c>
      <c r="E173" s="148" t="s">
        <v>536</v>
      </c>
      <c r="F173" s="149">
        <v>130</v>
      </c>
      <c r="G173" s="148"/>
      <c r="H173" s="148">
        <v>175.5</v>
      </c>
      <c r="I173" s="150">
        <v>165</v>
      </c>
      <c r="J173" s="151" t="s">
        <v>599</v>
      </c>
      <c r="K173" s="152">
        <f t="shared" si="124"/>
        <v>45.5</v>
      </c>
      <c r="L173" s="153">
        <f t="shared" si="125"/>
        <v>0.35</v>
      </c>
      <c r="M173" s="148" t="s">
        <v>534</v>
      </c>
      <c r="N173" s="154">
        <v>43088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22</v>
      </c>
      <c r="B174" s="146">
        <v>42040</v>
      </c>
      <c r="C174" s="146"/>
      <c r="D174" s="147" t="s">
        <v>364</v>
      </c>
      <c r="E174" s="148" t="s">
        <v>564</v>
      </c>
      <c r="F174" s="149">
        <v>98</v>
      </c>
      <c r="G174" s="148"/>
      <c r="H174" s="148">
        <v>120</v>
      </c>
      <c r="I174" s="150">
        <v>120</v>
      </c>
      <c r="J174" s="151" t="s">
        <v>566</v>
      </c>
      <c r="K174" s="152">
        <f t="shared" si="124"/>
        <v>22</v>
      </c>
      <c r="L174" s="153">
        <f t="shared" si="125"/>
        <v>0.22448979591836735</v>
      </c>
      <c r="M174" s="148" t="s">
        <v>534</v>
      </c>
      <c r="N174" s="154">
        <v>42753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23</v>
      </c>
      <c r="B175" s="146">
        <v>42040</v>
      </c>
      <c r="C175" s="146"/>
      <c r="D175" s="147" t="s">
        <v>600</v>
      </c>
      <c r="E175" s="148" t="s">
        <v>564</v>
      </c>
      <c r="F175" s="149">
        <v>196</v>
      </c>
      <c r="G175" s="148"/>
      <c r="H175" s="148">
        <v>262</v>
      </c>
      <c r="I175" s="150">
        <v>255</v>
      </c>
      <c r="J175" s="151" t="s">
        <v>566</v>
      </c>
      <c r="K175" s="152">
        <f t="shared" si="124"/>
        <v>66</v>
      </c>
      <c r="L175" s="153">
        <f t="shared" si="125"/>
        <v>0.33673469387755101</v>
      </c>
      <c r="M175" s="148" t="s">
        <v>534</v>
      </c>
      <c r="N175" s="154">
        <v>42599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24</v>
      </c>
      <c r="B176" s="156">
        <v>42067</v>
      </c>
      <c r="C176" s="156"/>
      <c r="D176" s="157" t="s">
        <v>363</v>
      </c>
      <c r="E176" s="158" t="s">
        <v>564</v>
      </c>
      <c r="F176" s="159">
        <v>235</v>
      </c>
      <c r="G176" s="159"/>
      <c r="H176" s="160">
        <v>77</v>
      </c>
      <c r="I176" s="160" t="s">
        <v>601</v>
      </c>
      <c r="J176" s="161" t="s">
        <v>602</v>
      </c>
      <c r="K176" s="162">
        <f t="shared" si="124"/>
        <v>-158</v>
      </c>
      <c r="L176" s="163">
        <f t="shared" si="125"/>
        <v>-0.67234042553191486</v>
      </c>
      <c r="M176" s="159" t="s">
        <v>546</v>
      </c>
      <c r="N176" s="156">
        <v>43522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25</v>
      </c>
      <c r="B177" s="146">
        <v>42067</v>
      </c>
      <c r="C177" s="146"/>
      <c r="D177" s="147" t="s">
        <v>603</v>
      </c>
      <c r="E177" s="148" t="s">
        <v>564</v>
      </c>
      <c r="F177" s="149">
        <v>185</v>
      </c>
      <c r="G177" s="148"/>
      <c r="H177" s="148">
        <v>224</v>
      </c>
      <c r="I177" s="150" t="s">
        <v>604</v>
      </c>
      <c r="J177" s="151" t="s">
        <v>566</v>
      </c>
      <c r="K177" s="152">
        <f t="shared" si="124"/>
        <v>39</v>
      </c>
      <c r="L177" s="153">
        <f t="shared" si="125"/>
        <v>0.21081081081081082</v>
      </c>
      <c r="M177" s="148" t="s">
        <v>534</v>
      </c>
      <c r="N177" s="154">
        <v>42647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26</v>
      </c>
      <c r="B178" s="156">
        <v>42090</v>
      </c>
      <c r="C178" s="156"/>
      <c r="D178" s="164" t="s">
        <v>605</v>
      </c>
      <c r="E178" s="159" t="s">
        <v>564</v>
      </c>
      <c r="F178" s="159">
        <v>49.5</v>
      </c>
      <c r="G178" s="160"/>
      <c r="H178" s="160">
        <v>15.85</v>
      </c>
      <c r="I178" s="160">
        <v>67</v>
      </c>
      <c r="J178" s="161" t="s">
        <v>606</v>
      </c>
      <c r="K178" s="160">
        <f t="shared" si="124"/>
        <v>-33.65</v>
      </c>
      <c r="L178" s="165">
        <f t="shared" si="125"/>
        <v>-0.67979797979797973</v>
      </c>
      <c r="M178" s="159" t="s">
        <v>546</v>
      </c>
      <c r="N178" s="166">
        <v>43627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27</v>
      </c>
      <c r="B179" s="146">
        <v>42093</v>
      </c>
      <c r="C179" s="146"/>
      <c r="D179" s="147" t="s">
        <v>607</v>
      </c>
      <c r="E179" s="148" t="s">
        <v>564</v>
      </c>
      <c r="F179" s="149">
        <v>183.5</v>
      </c>
      <c r="G179" s="148"/>
      <c r="H179" s="148">
        <v>219</v>
      </c>
      <c r="I179" s="150">
        <v>218</v>
      </c>
      <c r="J179" s="151" t="s">
        <v>608</v>
      </c>
      <c r="K179" s="152">
        <f t="shared" si="124"/>
        <v>35.5</v>
      </c>
      <c r="L179" s="153">
        <f t="shared" si="125"/>
        <v>0.19346049046321526</v>
      </c>
      <c r="M179" s="148" t="s">
        <v>534</v>
      </c>
      <c r="N179" s="154">
        <v>42103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28</v>
      </c>
      <c r="B180" s="146">
        <v>42114</v>
      </c>
      <c r="C180" s="146"/>
      <c r="D180" s="147" t="s">
        <v>609</v>
      </c>
      <c r="E180" s="148" t="s">
        <v>564</v>
      </c>
      <c r="F180" s="149">
        <f>(227+237)/2</f>
        <v>232</v>
      </c>
      <c r="G180" s="148"/>
      <c r="H180" s="148">
        <v>298</v>
      </c>
      <c r="I180" s="150">
        <v>298</v>
      </c>
      <c r="J180" s="151" t="s">
        <v>566</v>
      </c>
      <c r="K180" s="152">
        <f t="shared" si="124"/>
        <v>66</v>
      </c>
      <c r="L180" s="153">
        <f t="shared" si="125"/>
        <v>0.28448275862068967</v>
      </c>
      <c r="M180" s="148" t="s">
        <v>534</v>
      </c>
      <c r="N180" s="154">
        <v>42823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29</v>
      </c>
      <c r="B181" s="146">
        <v>42128</v>
      </c>
      <c r="C181" s="146"/>
      <c r="D181" s="147" t="s">
        <v>610</v>
      </c>
      <c r="E181" s="148" t="s">
        <v>536</v>
      </c>
      <c r="F181" s="149">
        <v>385</v>
      </c>
      <c r="G181" s="148"/>
      <c r="H181" s="148">
        <f>212.5+331</f>
        <v>543.5</v>
      </c>
      <c r="I181" s="150">
        <v>510</v>
      </c>
      <c r="J181" s="151" t="s">
        <v>611</v>
      </c>
      <c r="K181" s="152">
        <f t="shared" si="124"/>
        <v>158.5</v>
      </c>
      <c r="L181" s="153">
        <f t="shared" si="125"/>
        <v>0.41168831168831171</v>
      </c>
      <c r="M181" s="148" t="s">
        <v>534</v>
      </c>
      <c r="N181" s="154">
        <v>42235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30</v>
      </c>
      <c r="B182" s="146">
        <v>42128</v>
      </c>
      <c r="C182" s="146"/>
      <c r="D182" s="147" t="s">
        <v>612</v>
      </c>
      <c r="E182" s="148" t="s">
        <v>536</v>
      </c>
      <c r="F182" s="149">
        <v>115.5</v>
      </c>
      <c r="G182" s="148"/>
      <c r="H182" s="148">
        <v>146</v>
      </c>
      <c r="I182" s="150">
        <v>142</v>
      </c>
      <c r="J182" s="151" t="s">
        <v>613</v>
      </c>
      <c r="K182" s="152">
        <f t="shared" si="124"/>
        <v>30.5</v>
      </c>
      <c r="L182" s="153">
        <f t="shared" si="125"/>
        <v>0.26406926406926406</v>
      </c>
      <c r="M182" s="148" t="s">
        <v>534</v>
      </c>
      <c r="N182" s="154">
        <v>42202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31</v>
      </c>
      <c r="B183" s="146">
        <v>42151</v>
      </c>
      <c r="C183" s="146"/>
      <c r="D183" s="147" t="s">
        <v>614</v>
      </c>
      <c r="E183" s="148" t="s">
        <v>536</v>
      </c>
      <c r="F183" s="149">
        <v>237.5</v>
      </c>
      <c r="G183" s="148"/>
      <c r="H183" s="148">
        <v>279.5</v>
      </c>
      <c r="I183" s="150">
        <v>278</v>
      </c>
      <c r="J183" s="151" t="s">
        <v>566</v>
      </c>
      <c r="K183" s="152">
        <f t="shared" si="124"/>
        <v>42</v>
      </c>
      <c r="L183" s="153">
        <f t="shared" si="125"/>
        <v>0.17684210526315788</v>
      </c>
      <c r="M183" s="148" t="s">
        <v>534</v>
      </c>
      <c r="N183" s="154">
        <v>42222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32</v>
      </c>
      <c r="B184" s="146">
        <v>42174</v>
      </c>
      <c r="C184" s="146"/>
      <c r="D184" s="147" t="s">
        <v>585</v>
      </c>
      <c r="E184" s="148" t="s">
        <v>564</v>
      </c>
      <c r="F184" s="149">
        <v>340</v>
      </c>
      <c r="G184" s="148"/>
      <c r="H184" s="148">
        <v>448</v>
      </c>
      <c r="I184" s="150">
        <v>448</v>
      </c>
      <c r="J184" s="151" t="s">
        <v>566</v>
      </c>
      <c r="K184" s="152">
        <f t="shared" si="124"/>
        <v>108</v>
      </c>
      <c r="L184" s="153">
        <f t="shared" si="125"/>
        <v>0.31764705882352939</v>
      </c>
      <c r="M184" s="148" t="s">
        <v>534</v>
      </c>
      <c r="N184" s="154">
        <v>43018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33</v>
      </c>
      <c r="B185" s="146">
        <v>42191</v>
      </c>
      <c r="C185" s="146"/>
      <c r="D185" s="147" t="s">
        <v>615</v>
      </c>
      <c r="E185" s="148" t="s">
        <v>564</v>
      </c>
      <c r="F185" s="149">
        <v>390</v>
      </c>
      <c r="G185" s="148"/>
      <c r="H185" s="148">
        <v>460</v>
      </c>
      <c r="I185" s="150">
        <v>460</v>
      </c>
      <c r="J185" s="151" t="s">
        <v>566</v>
      </c>
      <c r="K185" s="152">
        <f t="shared" ref="K185:K205" si="126">H185-F185</f>
        <v>70</v>
      </c>
      <c r="L185" s="153">
        <f t="shared" ref="L185:L205" si="127">K185/F185</f>
        <v>0.17948717948717949</v>
      </c>
      <c r="M185" s="148" t="s">
        <v>534</v>
      </c>
      <c r="N185" s="154">
        <v>42478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34</v>
      </c>
      <c r="B186" s="156">
        <v>42195</v>
      </c>
      <c r="C186" s="156"/>
      <c r="D186" s="157" t="s">
        <v>616</v>
      </c>
      <c r="E186" s="158" t="s">
        <v>564</v>
      </c>
      <c r="F186" s="159">
        <v>122.5</v>
      </c>
      <c r="G186" s="159"/>
      <c r="H186" s="160">
        <v>61</v>
      </c>
      <c r="I186" s="160">
        <v>172</v>
      </c>
      <c r="J186" s="161" t="s">
        <v>617</v>
      </c>
      <c r="K186" s="162">
        <f t="shared" si="126"/>
        <v>-61.5</v>
      </c>
      <c r="L186" s="163">
        <f t="shared" si="127"/>
        <v>-0.50204081632653064</v>
      </c>
      <c r="M186" s="159" t="s">
        <v>546</v>
      </c>
      <c r="N186" s="156">
        <v>43333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35</v>
      </c>
      <c r="B187" s="146">
        <v>42219</v>
      </c>
      <c r="C187" s="146"/>
      <c r="D187" s="147" t="s">
        <v>618</v>
      </c>
      <c r="E187" s="148" t="s">
        <v>564</v>
      </c>
      <c r="F187" s="149">
        <v>297.5</v>
      </c>
      <c r="G187" s="148"/>
      <c r="H187" s="148">
        <v>350</v>
      </c>
      <c r="I187" s="150">
        <v>360</v>
      </c>
      <c r="J187" s="151" t="s">
        <v>619</v>
      </c>
      <c r="K187" s="152">
        <f t="shared" si="126"/>
        <v>52.5</v>
      </c>
      <c r="L187" s="153">
        <f t="shared" si="127"/>
        <v>0.17647058823529413</v>
      </c>
      <c r="M187" s="148" t="s">
        <v>534</v>
      </c>
      <c r="N187" s="154">
        <v>42232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36</v>
      </c>
      <c r="B188" s="146">
        <v>42219</v>
      </c>
      <c r="C188" s="146"/>
      <c r="D188" s="147" t="s">
        <v>620</v>
      </c>
      <c r="E188" s="148" t="s">
        <v>564</v>
      </c>
      <c r="F188" s="149">
        <v>115.5</v>
      </c>
      <c r="G188" s="148"/>
      <c r="H188" s="148">
        <v>149</v>
      </c>
      <c r="I188" s="150">
        <v>140</v>
      </c>
      <c r="J188" s="151" t="s">
        <v>621</v>
      </c>
      <c r="K188" s="152">
        <f t="shared" si="126"/>
        <v>33.5</v>
      </c>
      <c r="L188" s="153">
        <f t="shared" si="127"/>
        <v>0.29004329004329005</v>
      </c>
      <c r="M188" s="148" t="s">
        <v>534</v>
      </c>
      <c r="N188" s="154">
        <v>42740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37</v>
      </c>
      <c r="B189" s="146">
        <v>42251</v>
      </c>
      <c r="C189" s="146"/>
      <c r="D189" s="147" t="s">
        <v>614</v>
      </c>
      <c r="E189" s="148" t="s">
        <v>564</v>
      </c>
      <c r="F189" s="149">
        <v>226</v>
      </c>
      <c r="G189" s="148"/>
      <c r="H189" s="148">
        <v>292</v>
      </c>
      <c r="I189" s="150">
        <v>292</v>
      </c>
      <c r="J189" s="151" t="s">
        <v>622</v>
      </c>
      <c r="K189" s="152">
        <f t="shared" si="126"/>
        <v>66</v>
      </c>
      <c r="L189" s="153">
        <f t="shared" si="127"/>
        <v>0.29203539823008851</v>
      </c>
      <c r="M189" s="148" t="s">
        <v>534</v>
      </c>
      <c r="N189" s="154">
        <v>42286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38</v>
      </c>
      <c r="B190" s="146">
        <v>42254</v>
      </c>
      <c r="C190" s="146"/>
      <c r="D190" s="147" t="s">
        <v>609</v>
      </c>
      <c r="E190" s="148" t="s">
        <v>564</v>
      </c>
      <c r="F190" s="149">
        <v>232.5</v>
      </c>
      <c r="G190" s="148"/>
      <c r="H190" s="148">
        <v>312.5</v>
      </c>
      <c r="I190" s="150">
        <v>310</v>
      </c>
      <c r="J190" s="151" t="s">
        <v>566</v>
      </c>
      <c r="K190" s="152">
        <f t="shared" si="126"/>
        <v>80</v>
      </c>
      <c r="L190" s="153">
        <f t="shared" si="127"/>
        <v>0.34408602150537637</v>
      </c>
      <c r="M190" s="148" t="s">
        <v>534</v>
      </c>
      <c r="N190" s="154">
        <v>42823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39</v>
      </c>
      <c r="B191" s="146">
        <v>42268</v>
      </c>
      <c r="C191" s="146"/>
      <c r="D191" s="147" t="s">
        <v>623</v>
      </c>
      <c r="E191" s="148" t="s">
        <v>564</v>
      </c>
      <c r="F191" s="149">
        <v>196.5</v>
      </c>
      <c r="G191" s="148"/>
      <c r="H191" s="148">
        <v>238</v>
      </c>
      <c r="I191" s="150">
        <v>238</v>
      </c>
      <c r="J191" s="151" t="s">
        <v>622</v>
      </c>
      <c r="K191" s="152">
        <f t="shared" si="126"/>
        <v>41.5</v>
      </c>
      <c r="L191" s="153">
        <f t="shared" si="127"/>
        <v>0.21119592875318066</v>
      </c>
      <c r="M191" s="148" t="s">
        <v>534</v>
      </c>
      <c r="N191" s="154">
        <v>42291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40</v>
      </c>
      <c r="B192" s="146">
        <v>42271</v>
      </c>
      <c r="C192" s="146"/>
      <c r="D192" s="147" t="s">
        <v>563</v>
      </c>
      <c r="E192" s="148" t="s">
        <v>564</v>
      </c>
      <c r="F192" s="149">
        <v>65</v>
      </c>
      <c r="G192" s="148"/>
      <c r="H192" s="148">
        <v>82</v>
      </c>
      <c r="I192" s="150">
        <v>82</v>
      </c>
      <c r="J192" s="151" t="s">
        <v>622</v>
      </c>
      <c r="K192" s="152">
        <f t="shared" si="126"/>
        <v>17</v>
      </c>
      <c r="L192" s="153">
        <f t="shared" si="127"/>
        <v>0.26153846153846155</v>
      </c>
      <c r="M192" s="148" t="s">
        <v>534</v>
      </c>
      <c r="N192" s="154">
        <v>42578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41</v>
      </c>
      <c r="B193" s="146">
        <v>42291</v>
      </c>
      <c r="C193" s="146"/>
      <c r="D193" s="147" t="s">
        <v>624</v>
      </c>
      <c r="E193" s="148" t="s">
        <v>564</v>
      </c>
      <c r="F193" s="149">
        <v>144</v>
      </c>
      <c r="G193" s="148"/>
      <c r="H193" s="148">
        <v>182.5</v>
      </c>
      <c r="I193" s="150">
        <v>181</v>
      </c>
      <c r="J193" s="151" t="s">
        <v>622</v>
      </c>
      <c r="K193" s="152">
        <f t="shared" si="126"/>
        <v>38.5</v>
      </c>
      <c r="L193" s="153">
        <f t="shared" si="127"/>
        <v>0.2673611111111111</v>
      </c>
      <c r="M193" s="148" t="s">
        <v>534</v>
      </c>
      <c r="N193" s="154">
        <v>42817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42</v>
      </c>
      <c r="B194" s="146">
        <v>42291</v>
      </c>
      <c r="C194" s="146"/>
      <c r="D194" s="147" t="s">
        <v>625</v>
      </c>
      <c r="E194" s="148" t="s">
        <v>564</v>
      </c>
      <c r="F194" s="149">
        <v>264</v>
      </c>
      <c r="G194" s="148"/>
      <c r="H194" s="148">
        <v>311</v>
      </c>
      <c r="I194" s="150">
        <v>311</v>
      </c>
      <c r="J194" s="151" t="s">
        <v>622</v>
      </c>
      <c r="K194" s="152">
        <f t="shared" si="126"/>
        <v>47</v>
      </c>
      <c r="L194" s="153">
        <f t="shared" si="127"/>
        <v>0.17803030303030304</v>
      </c>
      <c r="M194" s="148" t="s">
        <v>534</v>
      </c>
      <c r="N194" s="154">
        <v>42604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43</v>
      </c>
      <c r="B195" s="146">
        <v>42318</v>
      </c>
      <c r="C195" s="146"/>
      <c r="D195" s="147" t="s">
        <v>626</v>
      </c>
      <c r="E195" s="148" t="s">
        <v>536</v>
      </c>
      <c r="F195" s="149">
        <v>549.5</v>
      </c>
      <c r="G195" s="148"/>
      <c r="H195" s="148">
        <v>630</v>
      </c>
      <c r="I195" s="150">
        <v>630</v>
      </c>
      <c r="J195" s="151" t="s">
        <v>622</v>
      </c>
      <c r="K195" s="152">
        <f t="shared" si="126"/>
        <v>80.5</v>
      </c>
      <c r="L195" s="153">
        <f t="shared" si="127"/>
        <v>0.1464968152866242</v>
      </c>
      <c r="M195" s="148" t="s">
        <v>534</v>
      </c>
      <c r="N195" s="154">
        <v>42419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44</v>
      </c>
      <c r="B196" s="146">
        <v>42342</v>
      </c>
      <c r="C196" s="146"/>
      <c r="D196" s="147" t="s">
        <v>627</v>
      </c>
      <c r="E196" s="148" t="s">
        <v>564</v>
      </c>
      <c r="F196" s="149">
        <v>1027.5</v>
      </c>
      <c r="G196" s="148"/>
      <c r="H196" s="148">
        <v>1315</v>
      </c>
      <c r="I196" s="150">
        <v>1250</v>
      </c>
      <c r="J196" s="151" t="s">
        <v>622</v>
      </c>
      <c r="K196" s="152">
        <f t="shared" si="126"/>
        <v>287.5</v>
      </c>
      <c r="L196" s="153">
        <f t="shared" si="127"/>
        <v>0.27980535279805352</v>
      </c>
      <c r="M196" s="148" t="s">
        <v>534</v>
      </c>
      <c r="N196" s="154">
        <v>43244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45</v>
      </c>
      <c r="B197" s="146">
        <v>42367</v>
      </c>
      <c r="C197" s="146"/>
      <c r="D197" s="147" t="s">
        <v>628</v>
      </c>
      <c r="E197" s="148" t="s">
        <v>564</v>
      </c>
      <c r="F197" s="149">
        <v>465</v>
      </c>
      <c r="G197" s="148"/>
      <c r="H197" s="148">
        <v>540</v>
      </c>
      <c r="I197" s="150">
        <v>540</v>
      </c>
      <c r="J197" s="151" t="s">
        <v>622</v>
      </c>
      <c r="K197" s="152">
        <f t="shared" si="126"/>
        <v>75</v>
      </c>
      <c r="L197" s="153">
        <f t="shared" si="127"/>
        <v>0.16129032258064516</v>
      </c>
      <c r="M197" s="148" t="s">
        <v>534</v>
      </c>
      <c r="N197" s="154">
        <v>42530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46</v>
      </c>
      <c r="B198" s="146">
        <v>42380</v>
      </c>
      <c r="C198" s="146"/>
      <c r="D198" s="147" t="s">
        <v>364</v>
      </c>
      <c r="E198" s="148" t="s">
        <v>536</v>
      </c>
      <c r="F198" s="149">
        <v>81</v>
      </c>
      <c r="G198" s="148"/>
      <c r="H198" s="148">
        <v>110</v>
      </c>
      <c r="I198" s="150">
        <v>110</v>
      </c>
      <c r="J198" s="151" t="s">
        <v>622</v>
      </c>
      <c r="K198" s="152">
        <f t="shared" si="126"/>
        <v>29</v>
      </c>
      <c r="L198" s="153">
        <f t="shared" si="127"/>
        <v>0.35802469135802467</v>
      </c>
      <c r="M198" s="148" t="s">
        <v>534</v>
      </c>
      <c r="N198" s="154">
        <v>42745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47</v>
      </c>
      <c r="B199" s="146">
        <v>42382</v>
      </c>
      <c r="C199" s="146"/>
      <c r="D199" s="147" t="s">
        <v>629</v>
      </c>
      <c r="E199" s="148" t="s">
        <v>536</v>
      </c>
      <c r="F199" s="149">
        <v>417.5</v>
      </c>
      <c r="G199" s="148"/>
      <c r="H199" s="148">
        <v>547</v>
      </c>
      <c r="I199" s="150">
        <v>535</v>
      </c>
      <c r="J199" s="151" t="s">
        <v>622</v>
      </c>
      <c r="K199" s="152">
        <f t="shared" si="126"/>
        <v>129.5</v>
      </c>
      <c r="L199" s="153">
        <f t="shared" si="127"/>
        <v>0.31017964071856285</v>
      </c>
      <c r="M199" s="148" t="s">
        <v>534</v>
      </c>
      <c r="N199" s="154">
        <v>42578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48</v>
      </c>
      <c r="B200" s="146">
        <v>42408</v>
      </c>
      <c r="C200" s="146"/>
      <c r="D200" s="147" t="s">
        <v>630</v>
      </c>
      <c r="E200" s="148" t="s">
        <v>564</v>
      </c>
      <c r="F200" s="149">
        <v>650</v>
      </c>
      <c r="G200" s="148"/>
      <c r="H200" s="148">
        <v>800</v>
      </c>
      <c r="I200" s="150">
        <v>800</v>
      </c>
      <c r="J200" s="151" t="s">
        <v>622</v>
      </c>
      <c r="K200" s="152">
        <f t="shared" si="126"/>
        <v>150</v>
      </c>
      <c r="L200" s="153">
        <f t="shared" si="127"/>
        <v>0.23076923076923078</v>
      </c>
      <c r="M200" s="148" t="s">
        <v>534</v>
      </c>
      <c r="N200" s="154">
        <v>43154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49</v>
      </c>
      <c r="B201" s="146">
        <v>42433</v>
      </c>
      <c r="C201" s="146"/>
      <c r="D201" s="147" t="s">
        <v>205</v>
      </c>
      <c r="E201" s="148" t="s">
        <v>564</v>
      </c>
      <c r="F201" s="149">
        <v>437.5</v>
      </c>
      <c r="G201" s="148"/>
      <c r="H201" s="148">
        <v>504.5</v>
      </c>
      <c r="I201" s="150">
        <v>522</v>
      </c>
      <c r="J201" s="151" t="s">
        <v>631</v>
      </c>
      <c r="K201" s="152">
        <f t="shared" si="126"/>
        <v>67</v>
      </c>
      <c r="L201" s="153">
        <f t="shared" si="127"/>
        <v>0.15314285714285714</v>
      </c>
      <c r="M201" s="148" t="s">
        <v>534</v>
      </c>
      <c r="N201" s="154">
        <v>42480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50</v>
      </c>
      <c r="B202" s="146">
        <v>42438</v>
      </c>
      <c r="C202" s="146"/>
      <c r="D202" s="147" t="s">
        <v>632</v>
      </c>
      <c r="E202" s="148" t="s">
        <v>564</v>
      </c>
      <c r="F202" s="149">
        <v>189.5</v>
      </c>
      <c r="G202" s="148"/>
      <c r="H202" s="148">
        <v>218</v>
      </c>
      <c r="I202" s="150">
        <v>218</v>
      </c>
      <c r="J202" s="151" t="s">
        <v>622</v>
      </c>
      <c r="K202" s="152">
        <f t="shared" si="126"/>
        <v>28.5</v>
      </c>
      <c r="L202" s="153">
        <f t="shared" si="127"/>
        <v>0.15039577836411611</v>
      </c>
      <c r="M202" s="148" t="s">
        <v>534</v>
      </c>
      <c r="N202" s="154">
        <v>43034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51</v>
      </c>
      <c r="B203" s="156">
        <v>42471</v>
      </c>
      <c r="C203" s="156"/>
      <c r="D203" s="164" t="s">
        <v>633</v>
      </c>
      <c r="E203" s="159" t="s">
        <v>564</v>
      </c>
      <c r="F203" s="159">
        <v>36.5</v>
      </c>
      <c r="G203" s="160"/>
      <c r="H203" s="160">
        <v>15.85</v>
      </c>
      <c r="I203" s="160">
        <v>60</v>
      </c>
      <c r="J203" s="161" t="s">
        <v>634</v>
      </c>
      <c r="K203" s="162">
        <f t="shared" si="126"/>
        <v>-20.65</v>
      </c>
      <c r="L203" s="163">
        <f t="shared" si="127"/>
        <v>-0.5657534246575342</v>
      </c>
      <c r="M203" s="159" t="s">
        <v>546</v>
      </c>
      <c r="N203" s="167">
        <v>43627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52</v>
      </c>
      <c r="B204" s="146">
        <v>42472</v>
      </c>
      <c r="C204" s="146"/>
      <c r="D204" s="147" t="s">
        <v>635</v>
      </c>
      <c r="E204" s="148" t="s">
        <v>564</v>
      </c>
      <c r="F204" s="149">
        <v>93</v>
      </c>
      <c r="G204" s="148"/>
      <c r="H204" s="148">
        <v>149</v>
      </c>
      <c r="I204" s="150">
        <v>140</v>
      </c>
      <c r="J204" s="151" t="s">
        <v>636</v>
      </c>
      <c r="K204" s="152">
        <f t="shared" si="126"/>
        <v>56</v>
      </c>
      <c r="L204" s="153">
        <f t="shared" si="127"/>
        <v>0.60215053763440862</v>
      </c>
      <c r="M204" s="148" t="s">
        <v>534</v>
      </c>
      <c r="N204" s="154">
        <v>42740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53</v>
      </c>
      <c r="B205" s="146">
        <v>42472</v>
      </c>
      <c r="C205" s="146"/>
      <c r="D205" s="147" t="s">
        <v>637</v>
      </c>
      <c r="E205" s="148" t="s">
        <v>564</v>
      </c>
      <c r="F205" s="149">
        <v>130</v>
      </c>
      <c r="G205" s="148"/>
      <c r="H205" s="148">
        <v>150</v>
      </c>
      <c r="I205" s="150" t="s">
        <v>638</v>
      </c>
      <c r="J205" s="151" t="s">
        <v>622</v>
      </c>
      <c r="K205" s="152">
        <f t="shared" si="126"/>
        <v>20</v>
      </c>
      <c r="L205" s="153">
        <f t="shared" si="127"/>
        <v>0.15384615384615385</v>
      </c>
      <c r="M205" s="148" t="s">
        <v>534</v>
      </c>
      <c r="N205" s="154">
        <v>42564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54</v>
      </c>
      <c r="B206" s="146">
        <v>42473</v>
      </c>
      <c r="C206" s="146"/>
      <c r="D206" s="147" t="s">
        <v>639</v>
      </c>
      <c r="E206" s="148" t="s">
        <v>564</v>
      </c>
      <c r="F206" s="149">
        <v>196</v>
      </c>
      <c r="G206" s="148"/>
      <c r="H206" s="148">
        <v>299</v>
      </c>
      <c r="I206" s="150">
        <v>299</v>
      </c>
      <c r="J206" s="151" t="s">
        <v>622</v>
      </c>
      <c r="K206" s="152">
        <v>103</v>
      </c>
      <c r="L206" s="153">
        <v>0.52551020408163296</v>
      </c>
      <c r="M206" s="148" t="s">
        <v>534</v>
      </c>
      <c r="N206" s="154">
        <v>42620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55</v>
      </c>
      <c r="B207" s="146">
        <v>42473</v>
      </c>
      <c r="C207" s="146"/>
      <c r="D207" s="147" t="s">
        <v>640</v>
      </c>
      <c r="E207" s="148" t="s">
        <v>564</v>
      </c>
      <c r="F207" s="149">
        <v>88</v>
      </c>
      <c r="G207" s="148"/>
      <c r="H207" s="148">
        <v>103</v>
      </c>
      <c r="I207" s="150">
        <v>103</v>
      </c>
      <c r="J207" s="151" t="s">
        <v>622</v>
      </c>
      <c r="K207" s="152">
        <v>15</v>
      </c>
      <c r="L207" s="153">
        <v>0.170454545454545</v>
      </c>
      <c r="M207" s="148" t="s">
        <v>534</v>
      </c>
      <c r="N207" s="154">
        <v>42530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56</v>
      </c>
      <c r="B208" s="146">
        <v>42492</v>
      </c>
      <c r="C208" s="146"/>
      <c r="D208" s="147" t="s">
        <v>641</v>
      </c>
      <c r="E208" s="148" t="s">
        <v>564</v>
      </c>
      <c r="F208" s="149">
        <v>127.5</v>
      </c>
      <c r="G208" s="148"/>
      <c r="H208" s="148">
        <v>148</v>
      </c>
      <c r="I208" s="150" t="s">
        <v>642</v>
      </c>
      <c r="J208" s="151" t="s">
        <v>622</v>
      </c>
      <c r="K208" s="152">
        <f>H208-F208</f>
        <v>20.5</v>
      </c>
      <c r="L208" s="153">
        <f>K208/F208</f>
        <v>0.16078431372549021</v>
      </c>
      <c r="M208" s="148" t="s">
        <v>534</v>
      </c>
      <c r="N208" s="154">
        <v>42564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57</v>
      </c>
      <c r="B209" s="146">
        <v>42493</v>
      </c>
      <c r="C209" s="146"/>
      <c r="D209" s="147" t="s">
        <v>643</v>
      </c>
      <c r="E209" s="148" t="s">
        <v>564</v>
      </c>
      <c r="F209" s="149">
        <v>675</v>
      </c>
      <c r="G209" s="148"/>
      <c r="H209" s="148">
        <v>815</v>
      </c>
      <c r="I209" s="150" t="s">
        <v>644</v>
      </c>
      <c r="J209" s="151" t="s">
        <v>622</v>
      </c>
      <c r="K209" s="152">
        <f>H209-F209</f>
        <v>140</v>
      </c>
      <c r="L209" s="153">
        <f>K209/F209</f>
        <v>0.2074074074074074</v>
      </c>
      <c r="M209" s="148" t="s">
        <v>534</v>
      </c>
      <c r="N209" s="154">
        <v>43154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58</v>
      </c>
      <c r="B210" s="156">
        <v>42522</v>
      </c>
      <c r="C210" s="156"/>
      <c r="D210" s="157" t="s">
        <v>645</v>
      </c>
      <c r="E210" s="158" t="s">
        <v>564</v>
      </c>
      <c r="F210" s="159">
        <v>500</v>
      </c>
      <c r="G210" s="159"/>
      <c r="H210" s="160">
        <v>232.5</v>
      </c>
      <c r="I210" s="160" t="s">
        <v>646</v>
      </c>
      <c r="J210" s="161" t="s">
        <v>647</v>
      </c>
      <c r="K210" s="162">
        <f>H210-F210</f>
        <v>-267.5</v>
      </c>
      <c r="L210" s="163">
        <f>K210/F210</f>
        <v>-0.53500000000000003</v>
      </c>
      <c r="M210" s="159" t="s">
        <v>546</v>
      </c>
      <c r="N210" s="156">
        <v>43735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59</v>
      </c>
      <c r="B211" s="146">
        <v>42527</v>
      </c>
      <c r="C211" s="146"/>
      <c r="D211" s="147" t="s">
        <v>492</v>
      </c>
      <c r="E211" s="148" t="s">
        <v>564</v>
      </c>
      <c r="F211" s="149">
        <v>110</v>
      </c>
      <c r="G211" s="148"/>
      <c r="H211" s="148">
        <v>126.5</v>
      </c>
      <c r="I211" s="150">
        <v>125</v>
      </c>
      <c r="J211" s="151" t="s">
        <v>573</v>
      </c>
      <c r="K211" s="152">
        <f>H211-F211</f>
        <v>16.5</v>
      </c>
      <c r="L211" s="153">
        <f>K211/F211</f>
        <v>0.15</v>
      </c>
      <c r="M211" s="148" t="s">
        <v>534</v>
      </c>
      <c r="N211" s="154">
        <v>42552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60</v>
      </c>
      <c r="B212" s="146">
        <v>42538</v>
      </c>
      <c r="C212" s="146"/>
      <c r="D212" s="147" t="s">
        <v>648</v>
      </c>
      <c r="E212" s="148" t="s">
        <v>564</v>
      </c>
      <c r="F212" s="149">
        <v>44</v>
      </c>
      <c r="G212" s="148"/>
      <c r="H212" s="148">
        <v>69.5</v>
      </c>
      <c r="I212" s="150">
        <v>69.5</v>
      </c>
      <c r="J212" s="151" t="s">
        <v>649</v>
      </c>
      <c r="K212" s="152">
        <f>H212-F212</f>
        <v>25.5</v>
      </c>
      <c r="L212" s="153">
        <f>K212/F212</f>
        <v>0.57954545454545459</v>
      </c>
      <c r="M212" s="148" t="s">
        <v>534</v>
      </c>
      <c r="N212" s="154">
        <v>42977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61</v>
      </c>
      <c r="B213" s="146">
        <v>42549</v>
      </c>
      <c r="C213" s="146"/>
      <c r="D213" s="147" t="s">
        <v>650</v>
      </c>
      <c r="E213" s="148" t="s">
        <v>564</v>
      </c>
      <c r="F213" s="149">
        <v>262.5</v>
      </c>
      <c r="G213" s="148"/>
      <c r="H213" s="148">
        <v>340</v>
      </c>
      <c r="I213" s="150">
        <v>333</v>
      </c>
      <c r="J213" s="151" t="s">
        <v>651</v>
      </c>
      <c r="K213" s="152">
        <v>77.5</v>
      </c>
      <c r="L213" s="153">
        <v>0.29523809523809502</v>
      </c>
      <c r="M213" s="148" t="s">
        <v>534</v>
      </c>
      <c r="N213" s="154">
        <v>43017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62</v>
      </c>
      <c r="B214" s="146">
        <v>42549</v>
      </c>
      <c r="C214" s="146"/>
      <c r="D214" s="147" t="s">
        <v>652</v>
      </c>
      <c r="E214" s="148" t="s">
        <v>564</v>
      </c>
      <c r="F214" s="149">
        <v>840</v>
      </c>
      <c r="G214" s="148"/>
      <c r="H214" s="148">
        <v>1230</v>
      </c>
      <c r="I214" s="150">
        <v>1230</v>
      </c>
      <c r="J214" s="151" t="s">
        <v>622</v>
      </c>
      <c r="K214" s="152">
        <v>390</v>
      </c>
      <c r="L214" s="153">
        <v>0.46428571428571402</v>
      </c>
      <c r="M214" s="148" t="s">
        <v>534</v>
      </c>
      <c r="N214" s="154">
        <v>42649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8">
        <v>63</v>
      </c>
      <c r="B215" s="169">
        <v>42556</v>
      </c>
      <c r="C215" s="169"/>
      <c r="D215" s="170" t="s">
        <v>653</v>
      </c>
      <c r="E215" s="171" t="s">
        <v>564</v>
      </c>
      <c r="F215" s="171">
        <v>395</v>
      </c>
      <c r="G215" s="172"/>
      <c r="H215" s="172">
        <f>(468.5+342.5)/2</f>
        <v>405.5</v>
      </c>
      <c r="I215" s="172">
        <v>510</v>
      </c>
      <c r="J215" s="173" t="s">
        <v>654</v>
      </c>
      <c r="K215" s="174">
        <f t="shared" ref="K215:K221" si="128">H215-F215</f>
        <v>10.5</v>
      </c>
      <c r="L215" s="175">
        <f t="shared" ref="L215:L221" si="129">K215/F215</f>
        <v>2.6582278481012658E-2</v>
      </c>
      <c r="M215" s="171" t="s">
        <v>655</v>
      </c>
      <c r="N215" s="169">
        <v>43606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64</v>
      </c>
      <c r="B216" s="156">
        <v>42584</v>
      </c>
      <c r="C216" s="156"/>
      <c r="D216" s="157" t="s">
        <v>656</v>
      </c>
      <c r="E216" s="158" t="s">
        <v>536</v>
      </c>
      <c r="F216" s="159">
        <f>169.5-12.8</f>
        <v>156.69999999999999</v>
      </c>
      <c r="G216" s="159"/>
      <c r="H216" s="160">
        <v>77</v>
      </c>
      <c r="I216" s="160" t="s">
        <v>657</v>
      </c>
      <c r="J216" s="161" t="s">
        <v>658</v>
      </c>
      <c r="K216" s="162">
        <f t="shared" si="128"/>
        <v>-79.699999999999989</v>
      </c>
      <c r="L216" s="163">
        <f t="shared" si="129"/>
        <v>-0.50861518825781749</v>
      </c>
      <c r="M216" s="159" t="s">
        <v>546</v>
      </c>
      <c r="N216" s="156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5">
        <v>65</v>
      </c>
      <c r="B217" s="156">
        <v>42586</v>
      </c>
      <c r="C217" s="156"/>
      <c r="D217" s="157" t="s">
        <v>659</v>
      </c>
      <c r="E217" s="158" t="s">
        <v>564</v>
      </c>
      <c r="F217" s="159">
        <v>400</v>
      </c>
      <c r="G217" s="159"/>
      <c r="H217" s="160">
        <v>305</v>
      </c>
      <c r="I217" s="160">
        <v>475</v>
      </c>
      <c r="J217" s="161" t="s">
        <v>660</v>
      </c>
      <c r="K217" s="162">
        <f t="shared" si="128"/>
        <v>-95</v>
      </c>
      <c r="L217" s="163">
        <f t="shared" si="129"/>
        <v>-0.23749999999999999</v>
      </c>
      <c r="M217" s="159" t="s">
        <v>546</v>
      </c>
      <c r="N217" s="156">
        <v>43606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66</v>
      </c>
      <c r="B218" s="146">
        <v>42593</v>
      </c>
      <c r="C218" s="146"/>
      <c r="D218" s="147" t="s">
        <v>661</v>
      </c>
      <c r="E218" s="148" t="s">
        <v>564</v>
      </c>
      <c r="F218" s="149">
        <v>86.5</v>
      </c>
      <c r="G218" s="148"/>
      <c r="H218" s="148">
        <v>130</v>
      </c>
      <c r="I218" s="150">
        <v>130</v>
      </c>
      <c r="J218" s="151" t="s">
        <v>662</v>
      </c>
      <c r="K218" s="152">
        <f t="shared" si="128"/>
        <v>43.5</v>
      </c>
      <c r="L218" s="153">
        <f t="shared" si="129"/>
        <v>0.50289017341040465</v>
      </c>
      <c r="M218" s="148" t="s">
        <v>534</v>
      </c>
      <c r="N218" s="154">
        <v>43091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67</v>
      </c>
      <c r="B219" s="156">
        <v>42600</v>
      </c>
      <c r="C219" s="156"/>
      <c r="D219" s="157" t="s">
        <v>109</v>
      </c>
      <c r="E219" s="158" t="s">
        <v>564</v>
      </c>
      <c r="F219" s="159">
        <v>133.5</v>
      </c>
      <c r="G219" s="159"/>
      <c r="H219" s="160">
        <v>126.5</v>
      </c>
      <c r="I219" s="160">
        <v>178</v>
      </c>
      <c r="J219" s="161" t="s">
        <v>663</v>
      </c>
      <c r="K219" s="162">
        <f t="shared" si="128"/>
        <v>-7</v>
      </c>
      <c r="L219" s="163">
        <f t="shared" si="129"/>
        <v>-5.2434456928838954E-2</v>
      </c>
      <c r="M219" s="159" t="s">
        <v>546</v>
      </c>
      <c r="N219" s="156">
        <v>42615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68</v>
      </c>
      <c r="B220" s="146">
        <v>42613</v>
      </c>
      <c r="C220" s="146"/>
      <c r="D220" s="147" t="s">
        <v>664</v>
      </c>
      <c r="E220" s="148" t="s">
        <v>564</v>
      </c>
      <c r="F220" s="149">
        <v>560</v>
      </c>
      <c r="G220" s="148"/>
      <c r="H220" s="148">
        <v>725</v>
      </c>
      <c r="I220" s="150">
        <v>725</v>
      </c>
      <c r="J220" s="151" t="s">
        <v>566</v>
      </c>
      <c r="K220" s="152">
        <f t="shared" si="128"/>
        <v>165</v>
      </c>
      <c r="L220" s="153">
        <f t="shared" si="129"/>
        <v>0.29464285714285715</v>
      </c>
      <c r="M220" s="148" t="s">
        <v>534</v>
      </c>
      <c r="N220" s="154">
        <v>42456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69</v>
      </c>
      <c r="B221" s="146">
        <v>42614</v>
      </c>
      <c r="C221" s="146"/>
      <c r="D221" s="147" t="s">
        <v>665</v>
      </c>
      <c r="E221" s="148" t="s">
        <v>564</v>
      </c>
      <c r="F221" s="149">
        <v>160.5</v>
      </c>
      <c r="G221" s="148"/>
      <c r="H221" s="148">
        <v>210</v>
      </c>
      <c r="I221" s="150">
        <v>210</v>
      </c>
      <c r="J221" s="151" t="s">
        <v>566</v>
      </c>
      <c r="K221" s="152">
        <f t="shared" si="128"/>
        <v>49.5</v>
      </c>
      <c r="L221" s="153">
        <f t="shared" si="129"/>
        <v>0.30841121495327101</v>
      </c>
      <c r="M221" s="148" t="s">
        <v>534</v>
      </c>
      <c r="N221" s="154">
        <v>42871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70</v>
      </c>
      <c r="B222" s="146">
        <v>42646</v>
      </c>
      <c r="C222" s="146"/>
      <c r="D222" s="147" t="s">
        <v>377</v>
      </c>
      <c r="E222" s="148" t="s">
        <v>564</v>
      </c>
      <c r="F222" s="149">
        <v>430</v>
      </c>
      <c r="G222" s="148"/>
      <c r="H222" s="148">
        <v>596</v>
      </c>
      <c r="I222" s="150">
        <v>575</v>
      </c>
      <c r="J222" s="151" t="s">
        <v>666</v>
      </c>
      <c r="K222" s="152">
        <v>166</v>
      </c>
      <c r="L222" s="153">
        <v>0.38604651162790699</v>
      </c>
      <c r="M222" s="148" t="s">
        <v>534</v>
      </c>
      <c r="N222" s="154">
        <v>42769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71</v>
      </c>
      <c r="B223" s="146">
        <v>42657</v>
      </c>
      <c r="C223" s="146"/>
      <c r="D223" s="147" t="s">
        <v>667</v>
      </c>
      <c r="E223" s="148" t="s">
        <v>564</v>
      </c>
      <c r="F223" s="149">
        <v>280</v>
      </c>
      <c r="G223" s="148"/>
      <c r="H223" s="148">
        <v>345</v>
      </c>
      <c r="I223" s="150">
        <v>345</v>
      </c>
      <c r="J223" s="151" t="s">
        <v>566</v>
      </c>
      <c r="K223" s="152">
        <f t="shared" ref="K223:K228" si="130">H223-F223</f>
        <v>65</v>
      </c>
      <c r="L223" s="153">
        <f>K223/F223</f>
        <v>0.23214285714285715</v>
      </c>
      <c r="M223" s="148" t="s">
        <v>534</v>
      </c>
      <c r="N223" s="154">
        <v>42814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72</v>
      </c>
      <c r="B224" s="146">
        <v>42657</v>
      </c>
      <c r="C224" s="146"/>
      <c r="D224" s="147" t="s">
        <v>668</v>
      </c>
      <c r="E224" s="148" t="s">
        <v>564</v>
      </c>
      <c r="F224" s="149">
        <v>245</v>
      </c>
      <c r="G224" s="148"/>
      <c r="H224" s="148">
        <v>325.5</v>
      </c>
      <c r="I224" s="150">
        <v>330</v>
      </c>
      <c r="J224" s="151" t="s">
        <v>669</v>
      </c>
      <c r="K224" s="152">
        <f t="shared" si="130"/>
        <v>80.5</v>
      </c>
      <c r="L224" s="153">
        <f>K224/F224</f>
        <v>0.32857142857142857</v>
      </c>
      <c r="M224" s="148" t="s">
        <v>534</v>
      </c>
      <c r="N224" s="154">
        <v>42769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73</v>
      </c>
      <c r="B225" s="146">
        <v>42660</v>
      </c>
      <c r="C225" s="146"/>
      <c r="D225" s="147" t="s">
        <v>333</v>
      </c>
      <c r="E225" s="148" t="s">
        <v>564</v>
      </c>
      <c r="F225" s="149">
        <v>125</v>
      </c>
      <c r="G225" s="148"/>
      <c r="H225" s="148">
        <v>160</v>
      </c>
      <c r="I225" s="150">
        <v>160</v>
      </c>
      <c r="J225" s="151" t="s">
        <v>622</v>
      </c>
      <c r="K225" s="152">
        <f t="shared" si="130"/>
        <v>35</v>
      </c>
      <c r="L225" s="153">
        <v>0.28000000000000003</v>
      </c>
      <c r="M225" s="148" t="s">
        <v>534</v>
      </c>
      <c r="N225" s="154">
        <v>42803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74</v>
      </c>
      <c r="B226" s="146">
        <v>42660</v>
      </c>
      <c r="C226" s="146"/>
      <c r="D226" s="147" t="s">
        <v>432</v>
      </c>
      <c r="E226" s="148" t="s">
        <v>564</v>
      </c>
      <c r="F226" s="149">
        <v>114</v>
      </c>
      <c r="G226" s="148"/>
      <c r="H226" s="148">
        <v>145</v>
      </c>
      <c r="I226" s="150">
        <v>145</v>
      </c>
      <c r="J226" s="151" t="s">
        <v>622</v>
      </c>
      <c r="K226" s="152">
        <f t="shared" si="130"/>
        <v>31</v>
      </c>
      <c r="L226" s="153">
        <f>K226/F226</f>
        <v>0.27192982456140352</v>
      </c>
      <c r="M226" s="148" t="s">
        <v>534</v>
      </c>
      <c r="N226" s="154">
        <v>42859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75</v>
      </c>
      <c r="B227" s="146">
        <v>42660</v>
      </c>
      <c r="C227" s="146"/>
      <c r="D227" s="147" t="s">
        <v>670</v>
      </c>
      <c r="E227" s="148" t="s">
        <v>564</v>
      </c>
      <c r="F227" s="149">
        <v>212</v>
      </c>
      <c r="G227" s="148"/>
      <c r="H227" s="148">
        <v>280</v>
      </c>
      <c r="I227" s="150">
        <v>276</v>
      </c>
      <c r="J227" s="151" t="s">
        <v>671</v>
      </c>
      <c r="K227" s="152">
        <f t="shared" si="130"/>
        <v>68</v>
      </c>
      <c r="L227" s="153">
        <f>K227/F227</f>
        <v>0.32075471698113206</v>
      </c>
      <c r="M227" s="148" t="s">
        <v>534</v>
      </c>
      <c r="N227" s="154">
        <v>42858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76</v>
      </c>
      <c r="B228" s="146">
        <v>42678</v>
      </c>
      <c r="C228" s="146"/>
      <c r="D228" s="147" t="s">
        <v>423</v>
      </c>
      <c r="E228" s="148" t="s">
        <v>564</v>
      </c>
      <c r="F228" s="149">
        <v>155</v>
      </c>
      <c r="G228" s="148"/>
      <c r="H228" s="148">
        <v>210</v>
      </c>
      <c r="I228" s="150">
        <v>210</v>
      </c>
      <c r="J228" s="151" t="s">
        <v>672</v>
      </c>
      <c r="K228" s="152">
        <f t="shared" si="130"/>
        <v>55</v>
      </c>
      <c r="L228" s="153">
        <f>K228/F228</f>
        <v>0.35483870967741937</v>
      </c>
      <c r="M228" s="148" t="s">
        <v>534</v>
      </c>
      <c r="N228" s="154">
        <v>42944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5">
        <v>77</v>
      </c>
      <c r="B229" s="156">
        <v>42710</v>
      </c>
      <c r="C229" s="156"/>
      <c r="D229" s="157" t="s">
        <v>673</v>
      </c>
      <c r="E229" s="158" t="s">
        <v>564</v>
      </c>
      <c r="F229" s="159">
        <v>150.5</v>
      </c>
      <c r="G229" s="159"/>
      <c r="H229" s="160">
        <v>72.5</v>
      </c>
      <c r="I229" s="160">
        <v>174</v>
      </c>
      <c r="J229" s="161" t="s">
        <v>674</v>
      </c>
      <c r="K229" s="162">
        <v>-78</v>
      </c>
      <c r="L229" s="163">
        <v>-0.51827242524916906</v>
      </c>
      <c r="M229" s="159" t="s">
        <v>546</v>
      </c>
      <c r="N229" s="156">
        <v>43333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78</v>
      </c>
      <c r="B230" s="146">
        <v>42712</v>
      </c>
      <c r="C230" s="146"/>
      <c r="D230" s="147" t="s">
        <v>675</v>
      </c>
      <c r="E230" s="148" t="s">
        <v>564</v>
      </c>
      <c r="F230" s="149">
        <v>380</v>
      </c>
      <c r="G230" s="148"/>
      <c r="H230" s="148">
        <v>478</v>
      </c>
      <c r="I230" s="150">
        <v>468</v>
      </c>
      <c r="J230" s="151" t="s">
        <v>622</v>
      </c>
      <c r="K230" s="152">
        <f>H230-F230</f>
        <v>98</v>
      </c>
      <c r="L230" s="153">
        <f>K230/F230</f>
        <v>0.25789473684210529</v>
      </c>
      <c r="M230" s="148" t="s">
        <v>534</v>
      </c>
      <c r="N230" s="154">
        <v>43025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79</v>
      </c>
      <c r="B231" s="146">
        <v>42734</v>
      </c>
      <c r="C231" s="146"/>
      <c r="D231" s="147" t="s">
        <v>108</v>
      </c>
      <c r="E231" s="148" t="s">
        <v>564</v>
      </c>
      <c r="F231" s="149">
        <v>305</v>
      </c>
      <c r="G231" s="148"/>
      <c r="H231" s="148">
        <v>375</v>
      </c>
      <c r="I231" s="150">
        <v>375</v>
      </c>
      <c r="J231" s="151" t="s">
        <v>622</v>
      </c>
      <c r="K231" s="152">
        <f>H231-F231</f>
        <v>70</v>
      </c>
      <c r="L231" s="153">
        <f>K231/F231</f>
        <v>0.22950819672131148</v>
      </c>
      <c r="M231" s="148" t="s">
        <v>534</v>
      </c>
      <c r="N231" s="154">
        <v>42768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80</v>
      </c>
      <c r="B232" s="146">
        <v>42739</v>
      </c>
      <c r="C232" s="146"/>
      <c r="D232" s="147" t="s">
        <v>94</v>
      </c>
      <c r="E232" s="148" t="s">
        <v>564</v>
      </c>
      <c r="F232" s="149">
        <v>99.5</v>
      </c>
      <c r="G232" s="148"/>
      <c r="H232" s="148">
        <v>158</v>
      </c>
      <c r="I232" s="150">
        <v>158</v>
      </c>
      <c r="J232" s="151" t="s">
        <v>622</v>
      </c>
      <c r="K232" s="152">
        <f>H232-F232</f>
        <v>58.5</v>
      </c>
      <c r="L232" s="153">
        <f>K232/F232</f>
        <v>0.5879396984924623</v>
      </c>
      <c r="M232" s="148" t="s">
        <v>534</v>
      </c>
      <c r="N232" s="154">
        <v>42898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81</v>
      </c>
      <c r="B233" s="146">
        <v>42739</v>
      </c>
      <c r="C233" s="146"/>
      <c r="D233" s="147" t="s">
        <v>94</v>
      </c>
      <c r="E233" s="148" t="s">
        <v>564</v>
      </c>
      <c r="F233" s="149">
        <v>99.5</v>
      </c>
      <c r="G233" s="148"/>
      <c r="H233" s="148">
        <v>158</v>
      </c>
      <c r="I233" s="150">
        <v>158</v>
      </c>
      <c r="J233" s="151" t="s">
        <v>622</v>
      </c>
      <c r="K233" s="152">
        <v>58.5</v>
      </c>
      <c r="L233" s="153">
        <v>0.58793969849246197</v>
      </c>
      <c r="M233" s="148" t="s">
        <v>534</v>
      </c>
      <c r="N233" s="154">
        <v>42898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82</v>
      </c>
      <c r="B234" s="146">
        <v>42786</v>
      </c>
      <c r="C234" s="146"/>
      <c r="D234" s="147" t="s">
        <v>181</v>
      </c>
      <c r="E234" s="148" t="s">
        <v>564</v>
      </c>
      <c r="F234" s="149">
        <v>140.5</v>
      </c>
      <c r="G234" s="148"/>
      <c r="H234" s="148">
        <v>220</v>
      </c>
      <c r="I234" s="150">
        <v>220</v>
      </c>
      <c r="J234" s="151" t="s">
        <v>622</v>
      </c>
      <c r="K234" s="152">
        <f>H234-F234</f>
        <v>79.5</v>
      </c>
      <c r="L234" s="153">
        <f>K234/F234</f>
        <v>0.5658362989323843</v>
      </c>
      <c r="M234" s="148" t="s">
        <v>534</v>
      </c>
      <c r="N234" s="154">
        <v>42864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83</v>
      </c>
      <c r="B235" s="146">
        <v>42786</v>
      </c>
      <c r="C235" s="146"/>
      <c r="D235" s="147" t="s">
        <v>676</v>
      </c>
      <c r="E235" s="148" t="s">
        <v>564</v>
      </c>
      <c r="F235" s="149">
        <v>202.5</v>
      </c>
      <c r="G235" s="148"/>
      <c r="H235" s="148">
        <v>234</v>
      </c>
      <c r="I235" s="150">
        <v>234</v>
      </c>
      <c r="J235" s="151" t="s">
        <v>622</v>
      </c>
      <c r="K235" s="152">
        <v>31.5</v>
      </c>
      <c r="L235" s="153">
        <v>0.155555555555556</v>
      </c>
      <c r="M235" s="148" t="s">
        <v>534</v>
      </c>
      <c r="N235" s="154">
        <v>42836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84</v>
      </c>
      <c r="B236" s="146">
        <v>42818</v>
      </c>
      <c r="C236" s="146"/>
      <c r="D236" s="147" t="s">
        <v>677</v>
      </c>
      <c r="E236" s="148" t="s">
        <v>564</v>
      </c>
      <c r="F236" s="149">
        <v>300.5</v>
      </c>
      <c r="G236" s="148"/>
      <c r="H236" s="148">
        <v>417.5</v>
      </c>
      <c r="I236" s="150">
        <v>420</v>
      </c>
      <c r="J236" s="151" t="s">
        <v>678</v>
      </c>
      <c r="K236" s="152">
        <f>H236-F236</f>
        <v>117</v>
      </c>
      <c r="L236" s="153">
        <f>K236/F236</f>
        <v>0.38935108153078202</v>
      </c>
      <c r="M236" s="148" t="s">
        <v>534</v>
      </c>
      <c r="N236" s="154">
        <v>43070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85</v>
      </c>
      <c r="B237" s="146">
        <v>42818</v>
      </c>
      <c r="C237" s="146"/>
      <c r="D237" s="147" t="s">
        <v>652</v>
      </c>
      <c r="E237" s="148" t="s">
        <v>564</v>
      </c>
      <c r="F237" s="149">
        <v>850</v>
      </c>
      <c r="G237" s="148"/>
      <c r="H237" s="148">
        <v>1042.5</v>
      </c>
      <c r="I237" s="150">
        <v>1023</v>
      </c>
      <c r="J237" s="151" t="s">
        <v>679</v>
      </c>
      <c r="K237" s="152">
        <v>192.5</v>
      </c>
      <c r="L237" s="153">
        <v>0.22647058823529401</v>
      </c>
      <c r="M237" s="148" t="s">
        <v>534</v>
      </c>
      <c r="N237" s="154">
        <v>42830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86</v>
      </c>
      <c r="B238" s="146">
        <v>42830</v>
      </c>
      <c r="C238" s="146"/>
      <c r="D238" s="147" t="s">
        <v>451</v>
      </c>
      <c r="E238" s="148" t="s">
        <v>564</v>
      </c>
      <c r="F238" s="149">
        <v>785</v>
      </c>
      <c r="G238" s="148"/>
      <c r="H238" s="148">
        <v>930</v>
      </c>
      <c r="I238" s="150">
        <v>920</v>
      </c>
      <c r="J238" s="151" t="s">
        <v>680</v>
      </c>
      <c r="K238" s="152">
        <f>H238-F238</f>
        <v>145</v>
      </c>
      <c r="L238" s="153">
        <f>K238/F238</f>
        <v>0.18471337579617833</v>
      </c>
      <c r="M238" s="148" t="s">
        <v>534</v>
      </c>
      <c r="N238" s="154">
        <v>42976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5">
        <v>87</v>
      </c>
      <c r="B239" s="156">
        <v>42831</v>
      </c>
      <c r="C239" s="156"/>
      <c r="D239" s="157" t="s">
        <v>681</v>
      </c>
      <c r="E239" s="158" t="s">
        <v>564</v>
      </c>
      <c r="F239" s="159">
        <v>40</v>
      </c>
      <c r="G239" s="159"/>
      <c r="H239" s="160">
        <v>13.1</v>
      </c>
      <c r="I239" s="160">
        <v>60</v>
      </c>
      <c r="J239" s="161" t="s">
        <v>682</v>
      </c>
      <c r="K239" s="162">
        <v>-26.9</v>
      </c>
      <c r="L239" s="163">
        <v>-0.67249999999999999</v>
      </c>
      <c r="M239" s="159" t="s">
        <v>546</v>
      </c>
      <c r="N239" s="156">
        <v>43138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88</v>
      </c>
      <c r="B240" s="146">
        <v>42837</v>
      </c>
      <c r="C240" s="146"/>
      <c r="D240" s="147" t="s">
        <v>93</v>
      </c>
      <c r="E240" s="148" t="s">
        <v>564</v>
      </c>
      <c r="F240" s="149">
        <v>289.5</v>
      </c>
      <c r="G240" s="148"/>
      <c r="H240" s="148">
        <v>354</v>
      </c>
      <c r="I240" s="150">
        <v>360</v>
      </c>
      <c r="J240" s="151" t="s">
        <v>683</v>
      </c>
      <c r="K240" s="152">
        <f t="shared" ref="K240:K248" si="131">H240-F240</f>
        <v>64.5</v>
      </c>
      <c r="L240" s="153">
        <f t="shared" ref="L240:L248" si="132">K240/F240</f>
        <v>0.22279792746113988</v>
      </c>
      <c r="M240" s="148" t="s">
        <v>534</v>
      </c>
      <c r="N240" s="154">
        <v>43040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89</v>
      </c>
      <c r="B241" s="146">
        <v>42845</v>
      </c>
      <c r="C241" s="146"/>
      <c r="D241" s="147" t="s">
        <v>399</v>
      </c>
      <c r="E241" s="148" t="s">
        <v>564</v>
      </c>
      <c r="F241" s="149">
        <v>700</v>
      </c>
      <c r="G241" s="148"/>
      <c r="H241" s="148">
        <v>840</v>
      </c>
      <c r="I241" s="150">
        <v>840</v>
      </c>
      <c r="J241" s="151" t="s">
        <v>684</v>
      </c>
      <c r="K241" s="152">
        <f t="shared" si="131"/>
        <v>140</v>
      </c>
      <c r="L241" s="153">
        <f t="shared" si="132"/>
        <v>0.2</v>
      </c>
      <c r="M241" s="148" t="s">
        <v>534</v>
      </c>
      <c r="N241" s="154">
        <v>42893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90</v>
      </c>
      <c r="B242" s="146">
        <v>42887</v>
      </c>
      <c r="C242" s="146"/>
      <c r="D242" s="147" t="s">
        <v>685</v>
      </c>
      <c r="E242" s="148" t="s">
        <v>564</v>
      </c>
      <c r="F242" s="149">
        <v>130</v>
      </c>
      <c r="G242" s="148"/>
      <c r="H242" s="148">
        <v>144.25</v>
      </c>
      <c r="I242" s="150">
        <v>170</v>
      </c>
      <c r="J242" s="151" t="s">
        <v>686</v>
      </c>
      <c r="K242" s="152">
        <f t="shared" si="131"/>
        <v>14.25</v>
      </c>
      <c r="L242" s="153">
        <f t="shared" si="132"/>
        <v>0.10961538461538461</v>
      </c>
      <c r="M242" s="148" t="s">
        <v>534</v>
      </c>
      <c r="N242" s="154">
        <v>43675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91</v>
      </c>
      <c r="B243" s="146">
        <v>42901</v>
      </c>
      <c r="C243" s="146"/>
      <c r="D243" s="147" t="s">
        <v>687</v>
      </c>
      <c r="E243" s="148" t="s">
        <v>564</v>
      </c>
      <c r="F243" s="149">
        <v>214.5</v>
      </c>
      <c r="G243" s="148"/>
      <c r="H243" s="148">
        <v>262</v>
      </c>
      <c r="I243" s="150">
        <v>262</v>
      </c>
      <c r="J243" s="151" t="s">
        <v>688</v>
      </c>
      <c r="K243" s="152">
        <f t="shared" si="131"/>
        <v>47.5</v>
      </c>
      <c r="L243" s="153">
        <f t="shared" si="132"/>
        <v>0.22144522144522144</v>
      </c>
      <c r="M243" s="148" t="s">
        <v>534</v>
      </c>
      <c r="N243" s="154">
        <v>42977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92</v>
      </c>
      <c r="B244" s="177">
        <v>42933</v>
      </c>
      <c r="C244" s="177"/>
      <c r="D244" s="178" t="s">
        <v>689</v>
      </c>
      <c r="E244" s="179" t="s">
        <v>564</v>
      </c>
      <c r="F244" s="180">
        <v>370</v>
      </c>
      <c r="G244" s="179"/>
      <c r="H244" s="179">
        <v>447.5</v>
      </c>
      <c r="I244" s="181">
        <v>450</v>
      </c>
      <c r="J244" s="182" t="s">
        <v>622</v>
      </c>
      <c r="K244" s="152">
        <f t="shared" si="131"/>
        <v>77.5</v>
      </c>
      <c r="L244" s="183">
        <f t="shared" si="132"/>
        <v>0.20945945945945946</v>
      </c>
      <c r="M244" s="179" t="s">
        <v>534</v>
      </c>
      <c r="N244" s="184">
        <v>43035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93</v>
      </c>
      <c r="B245" s="177">
        <v>42943</v>
      </c>
      <c r="C245" s="177"/>
      <c r="D245" s="178" t="s">
        <v>179</v>
      </c>
      <c r="E245" s="179" t="s">
        <v>564</v>
      </c>
      <c r="F245" s="180">
        <v>657.5</v>
      </c>
      <c r="G245" s="179"/>
      <c r="H245" s="179">
        <v>825</v>
      </c>
      <c r="I245" s="181">
        <v>820</v>
      </c>
      <c r="J245" s="182" t="s">
        <v>622</v>
      </c>
      <c r="K245" s="152">
        <f t="shared" si="131"/>
        <v>167.5</v>
      </c>
      <c r="L245" s="183">
        <f t="shared" si="132"/>
        <v>0.25475285171102663</v>
      </c>
      <c r="M245" s="179" t="s">
        <v>534</v>
      </c>
      <c r="N245" s="184">
        <v>43090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94</v>
      </c>
      <c r="B246" s="146">
        <v>42964</v>
      </c>
      <c r="C246" s="146"/>
      <c r="D246" s="147" t="s">
        <v>346</v>
      </c>
      <c r="E246" s="148" t="s">
        <v>564</v>
      </c>
      <c r="F246" s="149">
        <v>605</v>
      </c>
      <c r="G246" s="148"/>
      <c r="H246" s="148">
        <v>750</v>
      </c>
      <c r="I246" s="150">
        <v>750</v>
      </c>
      <c r="J246" s="151" t="s">
        <v>680</v>
      </c>
      <c r="K246" s="152">
        <f t="shared" si="131"/>
        <v>145</v>
      </c>
      <c r="L246" s="153">
        <f t="shared" si="132"/>
        <v>0.23966942148760331</v>
      </c>
      <c r="M246" s="148" t="s">
        <v>534</v>
      </c>
      <c r="N246" s="154">
        <v>43027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5">
        <v>95</v>
      </c>
      <c r="B247" s="156">
        <v>42979</v>
      </c>
      <c r="C247" s="156"/>
      <c r="D247" s="164" t="s">
        <v>690</v>
      </c>
      <c r="E247" s="159" t="s">
        <v>564</v>
      </c>
      <c r="F247" s="159">
        <v>255</v>
      </c>
      <c r="G247" s="160"/>
      <c r="H247" s="160">
        <v>217.25</v>
      </c>
      <c r="I247" s="160">
        <v>320</v>
      </c>
      <c r="J247" s="161" t="s">
        <v>691</v>
      </c>
      <c r="K247" s="162">
        <f t="shared" si="131"/>
        <v>-37.75</v>
      </c>
      <c r="L247" s="165">
        <f t="shared" si="132"/>
        <v>-0.14803921568627451</v>
      </c>
      <c r="M247" s="159" t="s">
        <v>546</v>
      </c>
      <c r="N247" s="156">
        <v>43661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45">
        <v>96</v>
      </c>
      <c r="B248" s="146">
        <v>42997</v>
      </c>
      <c r="C248" s="146"/>
      <c r="D248" s="147" t="s">
        <v>692</v>
      </c>
      <c r="E248" s="148" t="s">
        <v>564</v>
      </c>
      <c r="F248" s="149">
        <v>215</v>
      </c>
      <c r="G248" s="148"/>
      <c r="H248" s="148">
        <v>258</v>
      </c>
      <c r="I248" s="150">
        <v>258</v>
      </c>
      <c r="J248" s="151" t="s">
        <v>622</v>
      </c>
      <c r="K248" s="152">
        <f t="shared" si="131"/>
        <v>43</v>
      </c>
      <c r="L248" s="153">
        <f t="shared" si="132"/>
        <v>0.2</v>
      </c>
      <c r="M248" s="148" t="s">
        <v>534</v>
      </c>
      <c r="N248" s="154">
        <v>43040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97</v>
      </c>
      <c r="B249" s="146">
        <v>42997</v>
      </c>
      <c r="C249" s="146"/>
      <c r="D249" s="147" t="s">
        <v>692</v>
      </c>
      <c r="E249" s="148" t="s">
        <v>564</v>
      </c>
      <c r="F249" s="149">
        <v>215</v>
      </c>
      <c r="G249" s="148"/>
      <c r="H249" s="148">
        <v>258</v>
      </c>
      <c r="I249" s="150">
        <v>258</v>
      </c>
      <c r="J249" s="182" t="s">
        <v>622</v>
      </c>
      <c r="K249" s="152">
        <v>43</v>
      </c>
      <c r="L249" s="153">
        <v>0.2</v>
      </c>
      <c r="M249" s="148" t="s">
        <v>534</v>
      </c>
      <c r="N249" s="154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98</v>
      </c>
      <c r="B250" s="177">
        <v>42998</v>
      </c>
      <c r="C250" s="177"/>
      <c r="D250" s="178" t="s">
        <v>693</v>
      </c>
      <c r="E250" s="179" t="s">
        <v>564</v>
      </c>
      <c r="F250" s="149">
        <v>75</v>
      </c>
      <c r="G250" s="179"/>
      <c r="H250" s="179">
        <v>90</v>
      </c>
      <c r="I250" s="181">
        <v>90</v>
      </c>
      <c r="J250" s="151" t="s">
        <v>694</v>
      </c>
      <c r="K250" s="152">
        <f t="shared" ref="K250:K255" si="133">H250-F250</f>
        <v>15</v>
      </c>
      <c r="L250" s="153">
        <f t="shared" ref="L250:L255" si="134">K250/F250</f>
        <v>0.2</v>
      </c>
      <c r="M250" s="148" t="s">
        <v>534</v>
      </c>
      <c r="N250" s="154">
        <v>43019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99</v>
      </c>
      <c r="B251" s="177">
        <v>43011</v>
      </c>
      <c r="C251" s="177"/>
      <c r="D251" s="178" t="s">
        <v>548</v>
      </c>
      <c r="E251" s="179" t="s">
        <v>564</v>
      </c>
      <c r="F251" s="180">
        <v>315</v>
      </c>
      <c r="G251" s="179"/>
      <c r="H251" s="179">
        <v>392</v>
      </c>
      <c r="I251" s="181">
        <v>384</v>
      </c>
      <c r="J251" s="182" t="s">
        <v>695</v>
      </c>
      <c r="K251" s="152">
        <f t="shared" si="133"/>
        <v>77</v>
      </c>
      <c r="L251" s="183">
        <f t="shared" si="134"/>
        <v>0.24444444444444444</v>
      </c>
      <c r="M251" s="179" t="s">
        <v>534</v>
      </c>
      <c r="N251" s="184">
        <v>43017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100</v>
      </c>
      <c r="B252" s="177">
        <v>43013</v>
      </c>
      <c r="C252" s="177"/>
      <c r="D252" s="178" t="s">
        <v>427</v>
      </c>
      <c r="E252" s="179" t="s">
        <v>564</v>
      </c>
      <c r="F252" s="180">
        <v>145</v>
      </c>
      <c r="G252" s="179"/>
      <c r="H252" s="179">
        <v>179</v>
      </c>
      <c r="I252" s="181">
        <v>180</v>
      </c>
      <c r="J252" s="182" t="s">
        <v>696</v>
      </c>
      <c r="K252" s="152">
        <f t="shared" si="133"/>
        <v>34</v>
      </c>
      <c r="L252" s="183">
        <f t="shared" si="134"/>
        <v>0.23448275862068965</v>
      </c>
      <c r="M252" s="179" t="s">
        <v>534</v>
      </c>
      <c r="N252" s="184">
        <v>43025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101</v>
      </c>
      <c r="B253" s="177">
        <v>43014</v>
      </c>
      <c r="C253" s="177"/>
      <c r="D253" s="178" t="s">
        <v>323</v>
      </c>
      <c r="E253" s="179" t="s">
        <v>564</v>
      </c>
      <c r="F253" s="180">
        <v>256</v>
      </c>
      <c r="G253" s="179"/>
      <c r="H253" s="179">
        <v>323</v>
      </c>
      <c r="I253" s="181">
        <v>320</v>
      </c>
      <c r="J253" s="182" t="s">
        <v>622</v>
      </c>
      <c r="K253" s="152">
        <f t="shared" si="133"/>
        <v>67</v>
      </c>
      <c r="L253" s="183">
        <f t="shared" si="134"/>
        <v>0.26171875</v>
      </c>
      <c r="M253" s="179" t="s">
        <v>534</v>
      </c>
      <c r="N253" s="184">
        <v>43067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102</v>
      </c>
      <c r="B254" s="177">
        <v>43017</v>
      </c>
      <c r="C254" s="177"/>
      <c r="D254" s="178" t="s">
        <v>338</v>
      </c>
      <c r="E254" s="179" t="s">
        <v>564</v>
      </c>
      <c r="F254" s="180">
        <v>137.5</v>
      </c>
      <c r="G254" s="179"/>
      <c r="H254" s="179">
        <v>184</v>
      </c>
      <c r="I254" s="181">
        <v>183</v>
      </c>
      <c r="J254" s="182" t="s">
        <v>697</v>
      </c>
      <c r="K254" s="152">
        <f t="shared" si="133"/>
        <v>46.5</v>
      </c>
      <c r="L254" s="183">
        <f t="shared" si="134"/>
        <v>0.33818181818181819</v>
      </c>
      <c r="M254" s="179" t="s">
        <v>534</v>
      </c>
      <c r="N254" s="184">
        <v>43108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103</v>
      </c>
      <c r="B255" s="177">
        <v>43018</v>
      </c>
      <c r="C255" s="177"/>
      <c r="D255" s="178" t="s">
        <v>698</v>
      </c>
      <c r="E255" s="179" t="s">
        <v>564</v>
      </c>
      <c r="F255" s="180">
        <v>125.5</v>
      </c>
      <c r="G255" s="179"/>
      <c r="H255" s="179">
        <v>158</v>
      </c>
      <c r="I255" s="181">
        <v>155</v>
      </c>
      <c r="J255" s="182" t="s">
        <v>699</v>
      </c>
      <c r="K255" s="152">
        <f t="shared" si="133"/>
        <v>32.5</v>
      </c>
      <c r="L255" s="183">
        <f t="shared" si="134"/>
        <v>0.25896414342629481</v>
      </c>
      <c r="M255" s="179" t="s">
        <v>534</v>
      </c>
      <c r="N255" s="184">
        <v>43067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104</v>
      </c>
      <c r="B256" s="177">
        <v>43018</v>
      </c>
      <c r="C256" s="177"/>
      <c r="D256" s="178" t="s">
        <v>700</v>
      </c>
      <c r="E256" s="179" t="s">
        <v>564</v>
      </c>
      <c r="F256" s="180">
        <v>895</v>
      </c>
      <c r="G256" s="179"/>
      <c r="H256" s="179">
        <v>1122.5</v>
      </c>
      <c r="I256" s="181">
        <v>1078</v>
      </c>
      <c r="J256" s="182" t="s">
        <v>701</v>
      </c>
      <c r="K256" s="152">
        <v>227.5</v>
      </c>
      <c r="L256" s="183">
        <v>0.25418994413407803</v>
      </c>
      <c r="M256" s="179" t="s">
        <v>534</v>
      </c>
      <c r="N256" s="184">
        <v>43117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105</v>
      </c>
      <c r="B257" s="177">
        <v>43020</v>
      </c>
      <c r="C257" s="177"/>
      <c r="D257" s="178" t="s">
        <v>332</v>
      </c>
      <c r="E257" s="179" t="s">
        <v>564</v>
      </c>
      <c r="F257" s="180">
        <v>525</v>
      </c>
      <c r="G257" s="179"/>
      <c r="H257" s="179">
        <v>629</v>
      </c>
      <c r="I257" s="181">
        <v>629</v>
      </c>
      <c r="J257" s="182" t="s">
        <v>622</v>
      </c>
      <c r="K257" s="152">
        <v>104</v>
      </c>
      <c r="L257" s="183">
        <v>0.19809523809523799</v>
      </c>
      <c r="M257" s="179" t="s">
        <v>534</v>
      </c>
      <c r="N257" s="184">
        <v>43119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106</v>
      </c>
      <c r="B258" s="177">
        <v>43046</v>
      </c>
      <c r="C258" s="177"/>
      <c r="D258" s="178" t="s">
        <v>369</v>
      </c>
      <c r="E258" s="179" t="s">
        <v>564</v>
      </c>
      <c r="F258" s="180">
        <v>740</v>
      </c>
      <c r="G258" s="179"/>
      <c r="H258" s="179">
        <v>892.5</v>
      </c>
      <c r="I258" s="181">
        <v>900</v>
      </c>
      <c r="J258" s="182" t="s">
        <v>702</v>
      </c>
      <c r="K258" s="152">
        <f>H258-F258</f>
        <v>152.5</v>
      </c>
      <c r="L258" s="183">
        <f>K258/F258</f>
        <v>0.20608108108108109</v>
      </c>
      <c r="M258" s="179" t="s">
        <v>534</v>
      </c>
      <c r="N258" s="184">
        <v>43052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45">
        <v>107</v>
      </c>
      <c r="B259" s="146">
        <v>43073</v>
      </c>
      <c r="C259" s="146"/>
      <c r="D259" s="147" t="s">
        <v>703</v>
      </c>
      <c r="E259" s="148" t="s">
        <v>564</v>
      </c>
      <c r="F259" s="149">
        <v>118.5</v>
      </c>
      <c r="G259" s="148"/>
      <c r="H259" s="148">
        <v>143.5</v>
      </c>
      <c r="I259" s="150">
        <v>145</v>
      </c>
      <c r="J259" s="151" t="s">
        <v>555</v>
      </c>
      <c r="K259" s="152">
        <f>H259-F259</f>
        <v>25</v>
      </c>
      <c r="L259" s="153">
        <f>K259/F259</f>
        <v>0.2109704641350211</v>
      </c>
      <c r="M259" s="148" t="s">
        <v>534</v>
      </c>
      <c r="N259" s="154">
        <v>43097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5">
        <v>108</v>
      </c>
      <c r="B260" s="156">
        <v>43090</v>
      </c>
      <c r="C260" s="156"/>
      <c r="D260" s="157" t="s">
        <v>404</v>
      </c>
      <c r="E260" s="158" t="s">
        <v>564</v>
      </c>
      <c r="F260" s="159">
        <v>715</v>
      </c>
      <c r="G260" s="159"/>
      <c r="H260" s="160">
        <v>500</v>
      </c>
      <c r="I260" s="160">
        <v>872</v>
      </c>
      <c r="J260" s="161" t="s">
        <v>704</v>
      </c>
      <c r="K260" s="162">
        <f>H260-F260</f>
        <v>-215</v>
      </c>
      <c r="L260" s="163">
        <f>K260/F260</f>
        <v>-0.30069930069930068</v>
      </c>
      <c r="M260" s="159" t="s">
        <v>546</v>
      </c>
      <c r="N260" s="156">
        <v>43670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45">
        <v>109</v>
      </c>
      <c r="B261" s="146">
        <v>43098</v>
      </c>
      <c r="C261" s="146"/>
      <c r="D261" s="147" t="s">
        <v>548</v>
      </c>
      <c r="E261" s="148" t="s">
        <v>564</v>
      </c>
      <c r="F261" s="149">
        <v>435</v>
      </c>
      <c r="G261" s="148"/>
      <c r="H261" s="148">
        <v>542.5</v>
      </c>
      <c r="I261" s="150">
        <v>539</v>
      </c>
      <c r="J261" s="151" t="s">
        <v>622</v>
      </c>
      <c r="K261" s="152">
        <v>107.5</v>
      </c>
      <c r="L261" s="153">
        <v>0.247126436781609</v>
      </c>
      <c r="M261" s="148" t="s">
        <v>534</v>
      </c>
      <c r="N261" s="154">
        <v>43206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45">
        <v>110</v>
      </c>
      <c r="B262" s="146">
        <v>43098</v>
      </c>
      <c r="C262" s="146"/>
      <c r="D262" s="147" t="s">
        <v>506</v>
      </c>
      <c r="E262" s="148" t="s">
        <v>564</v>
      </c>
      <c r="F262" s="149">
        <v>885</v>
      </c>
      <c r="G262" s="148"/>
      <c r="H262" s="148">
        <v>1090</v>
      </c>
      <c r="I262" s="150">
        <v>1084</v>
      </c>
      <c r="J262" s="151" t="s">
        <v>622</v>
      </c>
      <c r="K262" s="152">
        <v>205</v>
      </c>
      <c r="L262" s="153">
        <v>0.23163841807909599</v>
      </c>
      <c r="M262" s="148" t="s">
        <v>534</v>
      </c>
      <c r="N262" s="154">
        <v>43213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111</v>
      </c>
      <c r="B263" s="186">
        <v>43192</v>
      </c>
      <c r="C263" s="186"/>
      <c r="D263" s="164" t="s">
        <v>705</v>
      </c>
      <c r="E263" s="159" t="s">
        <v>564</v>
      </c>
      <c r="F263" s="187">
        <v>478.5</v>
      </c>
      <c r="G263" s="159"/>
      <c r="H263" s="159">
        <v>442</v>
      </c>
      <c r="I263" s="160">
        <v>613</v>
      </c>
      <c r="J263" s="161" t="s">
        <v>706</v>
      </c>
      <c r="K263" s="162">
        <f>H263-F263</f>
        <v>-36.5</v>
      </c>
      <c r="L263" s="163">
        <f>K263/F263</f>
        <v>-7.6280041797283177E-2</v>
      </c>
      <c r="M263" s="159" t="s">
        <v>546</v>
      </c>
      <c r="N263" s="156">
        <v>43762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5">
        <v>112</v>
      </c>
      <c r="B264" s="156">
        <v>43194</v>
      </c>
      <c r="C264" s="156"/>
      <c r="D264" s="157" t="s">
        <v>707</v>
      </c>
      <c r="E264" s="158" t="s">
        <v>564</v>
      </c>
      <c r="F264" s="159">
        <f>141.5-7.3</f>
        <v>134.19999999999999</v>
      </c>
      <c r="G264" s="159"/>
      <c r="H264" s="160">
        <v>77</v>
      </c>
      <c r="I264" s="160">
        <v>180</v>
      </c>
      <c r="J264" s="161" t="s">
        <v>708</v>
      </c>
      <c r="K264" s="162">
        <f>H264-F264</f>
        <v>-57.199999999999989</v>
      </c>
      <c r="L264" s="163">
        <f>K264/F264</f>
        <v>-0.42622950819672129</v>
      </c>
      <c r="M264" s="159" t="s">
        <v>546</v>
      </c>
      <c r="N264" s="156">
        <v>43522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5">
        <v>113</v>
      </c>
      <c r="B265" s="156">
        <v>43209</v>
      </c>
      <c r="C265" s="156"/>
      <c r="D265" s="157" t="s">
        <v>709</v>
      </c>
      <c r="E265" s="158" t="s">
        <v>564</v>
      </c>
      <c r="F265" s="159">
        <v>430</v>
      </c>
      <c r="G265" s="159"/>
      <c r="H265" s="160">
        <v>220</v>
      </c>
      <c r="I265" s="160">
        <v>537</v>
      </c>
      <c r="J265" s="161" t="s">
        <v>710</v>
      </c>
      <c r="K265" s="162">
        <f>H265-F265</f>
        <v>-210</v>
      </c>
      <c r="L265" s="163">
        <f>K265/F265</f>
        <v>-0.48837209302325579</v>
      </c>
      <c r="M265" s="159" t="s">
        <v>546</v>
      </c>
      <c r="N265" s="156">
        <v>43252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114</v>
      </c>
      <c r="B266" s="177">
        <v>43220</v>
      </c>
      <c r="C266" s="177"/>
      <c r="D266" s="178" t="s">
        <v>370</v>
      </c>
      <c r="E266" s="179" t="s">
        <v>564</v>
      </c>
      <c r="F266" s="179">
        <v>153.5</v>
      </c>
      <c r="G266" s="179"/>
      <c r="H266" s="179">
        <v>196</v>
      </c>
      <c r="I266" s="181">
        <v>196</v>
      </c>
      <c r="J266" s="151" t="s">
        <v>711</v>
      </c>
      <c r="K266" s="152">
        <f>H266-F266</f>
        <v>42.5</v>
      </c>
      <c r="L266" s="153">
        <f>K266/F266</f>
        <v>0.27687296416938112</v>
      </c>
      <c r="M266" s="148" t="s">
        <v>534</v>
      </c>
      <c r="N266" s="154">
        <v>43605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5">
        <v>115</v>
      </c>
      <c r="B267" s="156">
        <v>43306</v>
      </c>
      <c r="C267" s="156"/>
      <c r="D267" s="157" t="s">
        <v>681</v>
      </c>
      <c r="E267" s="158" t="s">
        <v>564</v>
      </c>
      <c r="F267" s="159">
        <v>27.5</v>
      </c>
      <c r="G267" s="159"/>
      <c r="H267" s="160">
        <v>13.1</v>
      </c>
      <c r="I267" s="160">
        <v>60</v>
      </c>
      <c r="J267" s="161" t="s">
        <v>712</v>
      </c>
      <c r="K267" s="162">
        <v>-14.4</v>
      </c>
      <c r="L267" s="163">
        <v>-0.52363636363636401</v>
      </c>
      <c r="M267" s="159" t="s">
        <v>546</v>
      </c>
      <c r="N267" s="156">
        <v>43138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116</v>
      </c>
      <c r="B268" s="186">
        <v>43318</v>
      </c>
      <c r="C268" s="186"/>
      <c r="D268" s="164" t="s">
        <v>713</v>
      </c>
      <c r="E268" s="159" t="s">
        <v>564</v>
      </c>
      <c r="F268" s="159">
        <v>148.5</v>
      </c>
      <c r="G268" s="159"/>
      <c r="H268" s="159">
        <v>102</v>
      </c>
      <c r="I268" s="160">
        <v>182</v>
      </c>
      <c r="J268" s="161" t="s">
        <v>714</v>
      </c>
      <c r="K268" s="162">
        <f>H268-F268</f>
        <v>-46.5</v>
      </c>
      <c r="L268" s="163">
        <f>K268/F268</f>
        <v>-0.31313131313131315</v>
      </c>
      <c r="M268" s="159" t="s">
        <v>546</v>
      </c>
      <c r="N268" s="156">
        <v>43661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45">
        <v>117</v>
      </c>
      <c r="B269" s="146">
        <v>43335</v>
      </c>
      <c r="C269" s="146"/>
      <c r="D269" s="147" t="s">
        <v>715</v>
      </c>
      <c r="E269" s="148" t="s">
        <v>564</v>
      </c>
      <c r="F269" s="179">
        <v>285</v>
      </c>
      <c r="G269" s="148"/>
      <c r="H269" s="148">
        <v>355</v>
      </c>
      <c r="I269" s="150">
        <v>364</v>
      </c>
      <c r="J269" s="151" t="s">
        <v>716</v>
      </c>
      <c r="K269" s="152">
        <v>70</v>
      </c>
      <c r="L269" s="153">
        <v>0.24561403508771901</v>
      </c>
      <c r="M269" s="148" t="s">
        <v>534</v>
      </c>
      <c r="N269" s="154">
        <v>43455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45">
        <v>118</v>
      </c>
      <c r="B270" s="146">
        <v>43341</v>
      </c>
      <c r="C270" s="146"/>
      <c r="D270" s="147" t="s">
        <v>358</v>
      </c>
      <c r="E270" s="148" t="s">
        <v>564</v>
      </c>
      <c r="F270" s="179">
        <v>525</v>
      </c>
      <c r="G270" s="148"/>
      <c r="H270" s="148">
        <v>585</v>
      </c>
      <c r="I270" s="150">
        <v>635</v>
      </c>
      <c r="J270" s="151" t="s">
        <v>717</v>
      </c>
      <c r="K270" s="152">
        <f t="shared" ref="K270:K301" si="135">H270-F270</f>
        <v>60</v>
      </c>
      <c r="L270" s="153">
        <f t="shared" ref="L270:L301" si="136">K270/F270</f>
        <v>0.11428571428571428</v>
      </c>
      <c r="M270" s="148" t="s">
        <v>534</v>
      </c>
      <c r="N270" s="154">
        <v>43662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45">
        <v>119</v>
      </c>
      <c r="B271" s="146">
        <v>43395</v>
      </c>
      <c r="C271" s="146"/>
      <c r="D271" s="147" t="s">
        <v>346</v>
      </c>
      <c r="E271" s="148" t="s">
        <v>564</v>
      </c>
      <c r="F271" s="179">
        <v>475</v>
      </c>
      <c r="G271" s="148"/>
      <c r="H271" s="148">
        <v>574</v>
      </c>
      <c r="I271" s="150">
        <v>570</v>
      </c>
      <c r="J271" s="151" t="s">
        <v>622</v>
      </c>
      <c r="K271" s="152">
        <f t="shared" si="135"/>
        <v>99</v>
      </c>
      <c r="L271" s="153">
        <f t="shared" si="136"/>
        <v>0.20842105263157895</v>
      </c>
      <c r="M271" s="148" t="s">
        <v>534</v>
      </c>
      <c r="N271" s="154">
        <v>43403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120</v>
      </c>
      <c r="B272" s="177">
        <v>43397</v>
      </c>
      <c r="C272" s="177"/>
      <c r="D272" s="178" t="s">
        <v>365</v>
      </c>
      <c r="E272" s="179" t="s">
        <v>564</v>
      </c>
      <c r="F272" s="179">
        <v>707.5</v>
      </c>
      <c r="G272" s="179"/>
      <c r="H272" s="179">
        <v>872</v>
      </c>
      <c r="I272" s="181">
        <v>872</v>
      </c>
      <c r="J272" s="182" t="s">
        <v>622</v>
      </c>
      <c r="K272" s="152">
        <f t="shared" si="135"/>
        <v>164.5</v>
      </c>
      <c r="L272" s="183">
        <f t="shared" si="136"/>
        <v>0.23250883392226149</v>
      </c>
      <c r="M272" s="179" t="s">
        <v>534</v>
      </c>
      <c r="N272" s="184">
        <v>43482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121</v>
      </c>
      <c r="B273" s="177">
        <v>43398</v>
      </c>
      <c r="C273" s="177"/>
      <c r="D273" s="178" t="s">
        <v>718</v>
      </c>
      <c r="E273" s="179" t="s">
        <v>564</v>
      </c>
      <c r="F273" s="179">
        <v>162</v>
      </c>
      <c r="G273" s="179"/>
      <c r="H273" s="179">
        <v>204</v>
      </c>
      <c r="I273" s="181">
        <v>209</v>
      </c>
      <c r="J273" s="182" t="s">
        <v>719</v>
      </c>
      <c r="K273" s="152">
        <f t="shared" si="135"/>
        <v>42</v>
      </c>
      <c r="L273" s="183">
        <f t="shared" si="136"/>
        <v>0.25925925925925924</v>
      </c>
      <c r="M273" s="179" t="s">
        <v>534</v>
      </c>
      <c r="N273" s="184">
        <v>43539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122</v>
      </c>
      <c r="B274" s="177">
        <v>43399</v>
      </c>
      <c r="C274" s="177"/>
      <c r="D274" s="178" t="s">
        <v>444</v>
      </c>
      <c r="E274" s="179" t="s">
        <v>564</v>
      </c>
      <c r="F274" s="179">
        <v>240</v>
      </c>
      <c r="G274" s="179"/>
      <c r="H274" s="179">
        <v>297</v>
      </c>
      <c r="I274" s="181">
        <v>297</v>
      </c>
      <c r="J274" s="182" t="s">
        <v>622</v>
      </c>
      <c r="K274" s="188">
        <f t="shared" si="135"/>
        <v>57</v>
      </c>
      <c r="L274" s="183">
        <f t="shared" si="136"/>
        <v>0.23749999999999999</v>
      </c>
      <c r="M274" s="179" t="s">
        <v>534</v>
      </c>
      <c r="N274" s="184">
        <v>43417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45">
        <v>123</v>
      </c>
      <c r="B275" s="146">
        <v>43439</v>
      </c>
      <c r="C275" s="146"/>
      <c r="D275" s="147" t="s">
        <v>720</v>
      </c>
      <c r="E275" s="148" t="s">
        <v>564</v>
      </c>
      <c r="F275" s="148">
        <v>202.5</v>
      </c>
      <c r="G275" s="148"/>
      <c r="H275" s="148">
        <v>255</v>
      </c>
      <c r="I275" s="150">
        <v>252</v>
      </c>
      <c r="J275" s="151" t="s">
        <v>622</v>
      </c>
      <c r="K275" s="152">
        <f t="shared" si="135"/>
        <v>52.5</v>
      </c>
      <c r="L275" s="153">
        <f t="shared" si="136"/>
        <v>0.25925925925925924</v>
      </c>
      <c r="M275" s="148" t="s">
        <v>534</v>
      </c>
      <c r="N275" s="154">
        <v>43542</v>
      </c>
      <c r="O275" s="1"/>
      <c r="P275" s="1"/>
      <c r="Q275" s="1"/>
      <c r="R275" s="6" t="s">
        <v>721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124</v>
      </c>
      <c r="B276" s="177">
        <v>43465</v>
      </c>
      <c r="C276" s="146"/>
      <c r="D276" s="178" t="s">
        <v>391</v>
      </c>
      <c r="E276" s="179" t="s">
        <v>564</v>
      </c>
      <c r="F276" s="179">
        <v>710</v>
      </c>
      <c r="G276" s="179"/>
      <c r="H276" s="179">
        <v>866</v>
      </c>
      <c r="I276" s="181">
        <v>866</v>
      </c>
      <c r="J276" s="182" t="s">
        <v>622</v>
      </c>
      <c r="K276" s="152">
        <f t="shared" si="135"/>
        <v>156</v>
      </c>
      <c r="L276" s="153">
        <f t="shared" si="136"/>
        <v>0.21971830985915494</v>
      </c>
      <c r="M276" s="148" t="s">
        <v>534</v>
      </c>
      <c r="N276" s="154">
        <v>43553</v>
      </c>
      <c r="O276" s="1"/>
      <c r="P276" s="1"/>
      <c r="Q276" s="1"/>
      <c r="R276" s="6" t="s">
        <v>721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125</v>
      </c>
      <c r="B277" s="177">
        <v>43522</v>
      </c>
      <c r="C277" s="177"/>
      <c r="D277" s="178" t="s">
        <v>151</v>
      </c>
      <c r="E277" s="179" t="s">
        <v>564</v>
      </c>
      <c r="F277" s="179">
        <v>337.25</v>
      </c>
      <c r="G277" s="179"/>
      <c r="H277" s="179">
        <v>398.5</v>
      </c>
      <c r="I277" s="181">
        <v>411</v>
      </c>
      <c r="J277" s="151" t="s">
        <v>722</v>
      </c>
      <c r="K277" s="152">
        <f t="shared" si="135"/>
        <v>61.25</v>
      </c>
      <c r="L277" s="153">
        <f t="shared" si="136"/>
        <v>0.1816160118606375</v>
      </c>
      <c r="M277" s="148" t="s">
        <v>534</v>
      </c>
      <c r="N277" s="154">
        <v>43760</v>
      </c>
      <c r="O277" s="1"/>
      <c r="P277" s="1"/>
      <c r="Q277" s="1"/>
      <c r="R277" s="6" t="s">
        <v>721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126</v>
      </c>
      <c r="B278" s="190">
        <v>43559</v>
      </c>
      <c r="C278" s="190"/>
      <c r="D278" s="191" t="s">
        <v>723</v>
      </c>
      <c r="E278" s="192" t="s">
        <v>564</v>
      </c>
      <c r="F278" s="192">
        <v>130</v>
      </c>
      <c r="G278" s="192"/>
      <c r="H278" s="192">
        <v>65</v>
      </c>
      <c r="I278" s="193">
        <v>158</v>
      </c>
      <c r="J278" s="161" t="s">
        <v>724</v>
      </c>
      <c r="K278" s="162">
        <f t="shared" si="135"/>
        <v>-65</v>
      </c>
      <c r="L278" s="163">
        <f t="shared" si="136"/>
        <v>-0.5</v>
      </c>
      <c r="M278" s="159" t="s">
        <v>546</v>
      </c>
      <c r="N278" s="156">
        <v>43726</v>
      </c>
      <c r="O278" s="1"/>
      <c r="P278" s="1"/>
      <c r="Q278" s="1"/>
      <c r="R278" s="6" t="s">
        <v>725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127</v>
      </c>
      <c r="B279" s="177">
        <v>43017</v>
      </c>
      <c r="C279" s="177"/>
      <c r="D279" s="178" t="s">
        <v>181</v>
      </c>
      <c r="E279" s="179" t="s">
        <v>564</v>
      </c>
      <c r="F279" s="179">
        <v>141.5</v>
      </c>
      <c r="G279" s="179"/>
      <c r="H279" s="179">
        <v>183.5</v>
      </c>
      <c r="I279" s="181">
        <v>210</v>
      </c>
      <c r="J279" s="151" t="s">
        <v>719</v>
      </c>
      <c r="K279" s="152">
        <f t="shared" si="135"/>
        <v>42</v>
      </c>
      <c r="L279" s="153">
        <f t="shared" si="136"/>
        <v>0.29681978798586572</v>
      </c>
      <c r="M279" s="148" t="s">
        <v>534</v>
      </c>
      <c r="N279" s="154">
        <v>43042</v>
      </c>
      <c r="O279" s="1"/>
      <c r="P279" s="1"/>
      <c r="Q279" s="1"/>
      <c r="R279" s="6" t="s">
        <v>725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128</v>
      </c>
      <c r="B280" s="190">
        <v>43074</v>
      </c>
      <c r="C280" s="190"/>
      <c r="D280" s="191" t="s">
        <v>726</v>
      </c>
      <c r="E280" s="192" t="s">
        <v>564</v>
      </c>
      <c r="F280" s="187">
        <v>172</v>
      </c>
      <c r="G280" s="192"/>
      <c r="H280" s="192">
        <v>155.25</v>
      </c>
      <c r="I280" s="193">
        <v>230</v>
      </c>
      <c r="J280" s="161" t="s">
        <v>727</v>
      </c>
      <c r="K280" s="162">
        <f t="shared" si="135"/>
        <v>-16.75</v>
      </c>
      <c r="L280" s="163">
        <f t="shared" si="136"/>
        <v>-9.7383720930232565E-2</v>
      </c>
      <c r="M280" s="159" t="s">
        <v>546</v>
      </c>
      <c r="N280" s="156">
        <v>43787</v>
      </c>
      <c r="O280" s="1"/>
      <c r="P280" s="1"/>
      <c r="Q280" s="1"/>
      <c r="R280" s="6" t="s">
        <v>725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129</v>
      </c>
      <c r="B281" s="177">
        <v>43398</v>
      </c>
      <c r="C281" s="177"/>
      <c r="D281" s="178" t="s">
        <v>107</v>
      </c>
      <c r="E281" s="179" t="s">
        <v>564</v>
      </c>
      <c r="F281" s="179">
        <v>698.5</v>
      </c>
      <c r="G281" s="179"/>
      <c r="H281" s="179">
        <v>890</v>
      </c>
      <c r="I281" s="181">
        <v>890</v>
      </c>
      <c r="J281" s="151" t="s">
        <v>787</v>
      </c>
      <c r="K281" s="152">
        <f t="shared" si="135"/>
        <v>191.5</v>
      </c>
      <c r="L281" s="153">
        <f t="shared" si="136"/>
        <v>0.27415891195418757</v>
      </c>
      <c r="M281" s="148" t="s">
        <v>534</v>
      </c>
      <c r="N281" s="154">
        <v>44328</v>
      </c>
      <c r="O281" s="1"/>
      <c r="P281" s="1"/>
      <c r="Q281" s="1"/>
      <c r="R281" s="6" t="s">
        <v>721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130</v>
      </c>
      <c r="B282" s="177">
        <v>42877</v>
      </c>
      <c r="C282" s="177"/>
      <c r="D282" s="178" t="s">
        <v>357</v>
      </c>
      <c r="E282" s="179" t="s">
        <v>564</v>
      </c>
      <c r="F282" s="179">
        <v>127.6</v>
      </c>
      <c r="G282" s="179"/>
      <c r="H282" s="179">
        <v>138</v>
      </c>
      <c r="I282" s="181">
        <v>190</v>
      </c>
      <c r="J282" s="151" t="s">
        <v>728</v>
      </c>
      <c r="K282" s="152">
        <f t="shared" si="135"/>
        <v>10.400000000000006</v>
      </c>
      <c r="L282" s="153">
        <f t="shared" si="136"/>
        <v>8.1504702194357417E-2</v>
      </c>
      <c r="M282" s="148" t="s">
        <v>534</v>
      </c>
      <c r="N282" s="154">
        <v>43774</v>
      </c>
      <c r="O282" s="1"/>
      <c r="P282" s="1"/>
      <c r="Q282" s="1"/>
      <c r="R282" s="6" t="s">
        <v>725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131</v>
      </c>
      <c r="B283" s="177">
        <v>43158</v>
      </c>
      <c r="C283" s="177"/>
      <c r="D283" s="178" t="s">
        <v>729</v>
      </c>
      <c r="E283" s="179" t="s">
        <v>564</v>
      </c>
      <c r="F283" s="179">
        <v>317</v>
      </c>
      <c r="G283" s="179"/>
      <c r="H283" s="179">
        <v>382.5</v>
      </c>
      <c r="I283" s="181">
        <v>398</v>
      </c>
      <c r="J283" s="151" t="s">
        <v>730</v>
      </c>
      <c r="K283" s="152">
        <f t="shared" si="135"/>
        <v>65.5</v>
      </c>
      <c r="L283" s="153">
        <f t="shared" si="136"/>
        <v>0.20662460567823343</v>
      </c>
      <c r="M283" s="148" t="s">
        <v>534</v>
      </c>
      <c r="N283" s="154">
        <v>44238</v>
      </c>
      <c r="O283" s="1"/>
      <c r="P283" s="1"/>
      <c r="Q283" s="1"/>
      <c r="R283" s="6" t="s">
        <v>725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132</v>
      </c>
      <c r="B284" s="190">
        <v>43164</v>
      </c>
      <c r="C284" s="190"/>
      <c r="D284" s="191" t="s">
        <v>144</v>
      </c>
      <c r="E284" s="192" t="s">
        <v>564</v>
      </c>
      <c r="F284" s="187">
        <f>510-14.4</f>
        <v>495.6</v>
      </c>
      <c r="G284" s="192"/>
      <c r="H284" s="192">
        <v>350</v>
      </c>
      <c r="I284" s="193">
        <v>672</v>
      </c>
      <c r="J284" s="161" t="s">
        <v>731</v>
      </c>
      <c r="K284" s="162">
        <f t="shared" si="135"/>
        <v>-145.60000000000002</v>
      </c>
      <c r="L284" s="163">
        <f t="shared" si="136"/>
        <v>-0.29378531073446329</v>
      </c>
      <c r="M284" s="159" t="s">
        <v>546</v>
      </c>
      <c r="N284" s="156">
        <v>43887</v>
      </c>
      <c r="O284" s="1"/>
      <c r="P284" s="1"/>
      <c r="Q284" s="1"/>
      <c r="R284" s="6" t="s">
        <v>721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133</v>
      </c>
      <c r="B285" s="190">
        <v>43237</v>
      </c>
      <c r="C285" s="190"/>
      <c r="D285" s="191" t="s">
        <v>436</v>
      </c>
      <c r="E285" s="192" t="s">
        <v>564</v>
      </c>
      <c r="F285" s="187">
        <v>230.3</v>
      </c>
      <c r="G285" s="192"/>
      <c r="H285" s="192">
        <v>102.5</v>
      </c>
      <c r="I285" s="193">
        <v>348</v>
      </c>
      <c r="J285" s="161" t="s">
        <v>732</v>
      </c>
      <c r="K285" s="162">
        <f t="shared" si="135"/>
        <v>-127.80000000000001</v>
      </c>
      <c r="L285" s="163">
        <f t="shared" si="136"/>
        <v>-0.55492835432045162</v>
      </c>
      <c r="M285" s="159" t="s">
        <v>546</v>
      </c>
      <c r="N285" s="156">
        <v>43896</v>
      </c>
      <c r="O285" s="1"/>
      <c r="P285" s="1"/>
      <c r="Q285" s="1"/>
      <c r="R285" s="6" t="s">
        <v>721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134</v>
      </c>
      <c r="B286" s="177">
        <v>43258</v>
      </c>
      <c r="C286" s="177"/>
      <c r="D286" s="178" t="s">
        <v>408</v>
      </c>
      <c r="E286" s="179" t="s">
        <v>564</v>
      </c>
      <c r="F286" s="179">
        <f>342.5-5.1</f>
        <v>337.4</v>
      </c>
      <c r="G286" s="179"/>
      <c r="H286" s="179">
        <v>412.5</v>
      </c>
      <c r="I286" s="181">
        <v>439</v>
      </c>
      <c r="J286" s="151" t="s">
        <v>733</v>
      </c>
      <c r="K286" s="152">
        <f t="shared" si="135"/>
        <v>75.100000000000023</v>
      </c>
      <c r="L286" s="153">
        <f t="shared" si="136"/>
        <v>0.22258446947243635</v>
      </c>
      <c r="M286" s="148" t="s">
        <v>534</v>
      </c>
      <c r="N286" s="154">
        <v>44230</v>
      </c>
      <c r="O286" s="1"/>
      <c r="P286" s="1"/>
      <c r="Q286" s="1"/>
      <c r="R286" s="6" t="s">
        <v>725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0">
        <v>135</v>
      </c>
      <c r="B287" s="169">
        <v>43285</v>
      </c>
      <c r="C287" s="169"/>
      <c r="D287" s="170" t="s">
        <v>55</v>
      </c>
      <c r="E287" s="171" t="s">
        <v>564</v>
      </c>
      <c r="F287" s="171">
        <f>127.5-5.53</f>
        <v>121.97</v>
      </c>
      <c r="G287" s="172"/>
      <c r="H287" s="172">
        <v>122.5</v>
      </c>
      <c r="I287" s="172">
        <v>170</v>
      </c>
      <c r="J287" s="173" t="s">
        <v>760</v>
      </c>
      <c r="K287" s="174">
        <f t="shared" si="135"/>
        <v>0.53000000000000114</v>
      </c>
      <c r="L287" s="175">
        <f t="shared" si="136"/>
        <v>4.3453308190538747E-3</v>
      </c>
      <c r="M287" s="171" t="s">
        <v>655</v>
      </c>
      <c r="N287" s="169">
        <v>44431</v>
      </c>
      <c r="O287" s="1"/>
      <c r="P287" s="1"/>
      <c r="Q287" s="1"/>
      <c r="R287" s="6" t="s">
        <v>721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136</v>
      </c>
      <c r="B288" s="190">
        <v>43294</v>
      </c>
      <c r="C288" s="190"/>
      <c r="D288" s="191" t="s">
        <v>348</v>
      </c>
      <c r="E288" s="192" t="s">
        <v>564</v>
      </c>
      <c r="F288" s="187">
        <v>46.5</v>
      </c>
      <c r="G288" s="192"/>
      <c r="H288" s="192">
        <v>17</v>
      </c>
      <c r="I288" s="193">
        <v>59</v>
      </c>
      <c r="J288" s="161" t="s">
        <v>734</v>
      </c>
      <c r="K288" s="162">
        <f t="shared" si="135"/>
        <v>-29.5</v>
      </c>
      <c r="L288" s="163">
        <f t="shared" si="136"/>
        <v>-0.63440860215053763</v>
      </c>
      <c r="M288" s="159" t="s">
        <v>546</v>
      </c>
      <c r="N288" s="156">
        <v>43887</v>
      </c>
      <c r="O288" s="1"/>
      <c r="P288" s="1"/>
      <c r="Q288" s="1"/>
      <c r="R288" s="6" t="s">
        <v>721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137</v>
      </c>
      <c r="B289" s="177">
        <v>43396</v>
      </c>
      <c r="C289" s="177"/>
      <c r="D289" s="178" t="s">
        <v>393</v>
      </c>
      <c r="E289" s="179" t="s">
        <v>564</v>
      </c>
      <c r="F289" s="179">
        <v>156.5</v>
      </c>
      <c r="G289" s="179"/>
      <c r="H289" s="179">
        <v>207.5</v>
      </c>
      <c r="I289" s="181">
        <v>191</v>
      </c>
      <c r="J289" s="151" t="s">
        <v>622</v>
      </c>
      <c r="K289" s="152">
        <f t="shared" si="135"/>
        <v>51</v>
      </c>
      <c r="L289" s="153">
        <f t="shared" si="136"/>
        <v>0.32587859424920129</v>
      </c>
      <c r="M289" s="148" t="s">
        <v>534</v>
      </c>
      <c r="N289" s="154">
        <v>44369</v>
      </c>
      <c r="O289" s="1"/>
      <c r="P289" s="1"/>
      <c r="Q289" s="1"/>
      <c r="R289" s="6" t="s">
        <v>721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138</v>
      </c>
      <c r="B290" s="177">
        <v>43439</v>
      </c>
      <c r="C290" s="177"/>
      <c r="D290" s="178" t="s">
        <v>313</v>
      </c>
      <c r="E290" s="179" t="s">
        <v>564</v>
      </c>
      <c r="F290" s="179">
        <v>259.5</v>
      </c>
      <c r="G290" s="179"/>
      <c r="H290" s="179">
        <v>320</v>
      </c>
      <c r="I290" s="181">
        <v>320</v>
      </c>
      <c r="J290" s="151" t="s">
        <v>622</v>
      </c>
      <c r="K290" s="152">
        <f t="shared" si="135"/>
        <v>60.5</v>
      </c>
      <c r="L290" s="153">
        <f t="shared" si="136"/>
        <v>0.23314065510597304</v>
      </c>
      <c r="M290" s="148" t="s">
        <v>534</v>
      </c>
      <c r="N290" s="154">
        <v>44323</v>
      </c>
      <c r="O290" s="1"/>
      <c r="P290" s="1"/>
      <c r="Q290" s="1"/>
      <c r="R290" s="6" t="s">
        <v>721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139</v>
      </c>
      <c r="B291" s="190">
        <v>43439</v>
      </c>
      <c r="C291" s="190"/>
      <c r="D291" s="191" t="s">
        <v>735</v>
      </c>
      <c r="E291" s="192" t="s">
        <v>564</v>
      </c>
      <c r="F291" s="192">
        <v>715</v>
      </c>
      <c r="G291" s="192"/>
      <c r="H291" s="192">
        <v>445</v>
      </c>
      <c r="I291" s="193">
        <v>840</v>
      </c>
      <c r="J291" s="161" t="s">
        <v>736</v>
      </c>
      <c r="K291" s="162">
        <f t="shared" si="135"/>
        <v>-270</v>
      </c>
      <c r="L291" s="163">
        <f t="shared" si="136"/>
        <v>-0.3776223776223776</v>
      </c>
      <c r="M291" s="159" t="s">
        <v>546</v>
      </c>
      <c r="N291" s="156">
        <v>43800</v>
      </c>
      <c r="O291" s="1"/>
      <c r="P291" s="1"/>
      <c r="Q291" s="1"/>
      <c r="R291" s="6" t="s">
        <v>721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140</v>
      </c>
      <c r="B292" s="177">
        <v>43469</v>
      </c>
      <c r="C292" s="177"/>
      <c r="D292" s="178" t="s">
        <v>156</v>
      </c>
      <c r="E292" s="179" t="s">
        <v>564</v>
      </c>
      <c r="F292" s="179">
        <v>875</v>
      </c>
      <c r="G292" s="179"/>
      <c r="H292" s="179">
        <v>1165</v>
      </c>
      <c r="I292" s="181">
        <v>1185</v>
      </c>
      <c r="J292" s="151" t="s">
        <v>737</v>
      </c>
      <c r="K292" s="152">
        <f t="shared" si="135"/>
        <v>290</v>
      </c>
      <c r="L292" s="153">
        <f t="shared" si="136"/>
        <v>0.33142857142857141</v>
      </c>
      <c r="M292" s="148" t="s">
        <v>534</v>
      </c>
      <c r="N292" s="154">
        <v>43847</v>
      </c>
      <c r="O292" s="1"/>
      <c r="P292" s="1"/>
      <c r="Q292" s="1"/>
      <c r="R292" s="6" t="s">
        <v>721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141</v>
      </c>
      <c r="B293" s="177">
        <v>43559</v>
      </c>
      <c r="C293" s="177"/>
      <c r="D293" s="178" t="s">
        <v>329</v>
      </c>
      <c r="E293" s="179" t="s">
        <v>564</v>
      </c>
      <c r="F293" s="179">
        <f>387-14.63</f>
        <v>372.37</v>
      </c>
      <c r="G293" s="179"/>
      <c r="H293" s="179">
        <v>490</v>
      </c>
      <c r="I293" s="181">
        <v>490</v>
      </c>
      <c r="J293" s="151" t="s">
        <v>622</v>
      </c>
      <c r="K293" s="152">
        <f t="shared" si="135"/>
        <v>117.63</v>
      </c>
      <c r="L293" s="153">
        <f t="shared" si="136"/>
        <v>0.31589548030185027</v>
      </c>
      <c r="M293" s="148" t="s">
        <v>534</v>
      </c>
      <c r="N293" s="154">
        <v>43850</v>
      </c>
      <c r="O293" s="1"/>
      <c r="P293" s="1"/>
      <c r="Q293" s="1"/>
      <c r="R293" s="6" t="s">
        <v>721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142</v>
      </c>
      <c r="B294" s="190">
        <v>43578</v>
      </c>
      <c r="C294" s="190"/>
      <c r="D294" s="191" t="s">
        <v>738</v>
      </c>
      <c r="E294" s="192" t="s">
        <v>536</v>
      </c>
      <c r="F294" s="192">
        <v>220</v>
      </c>
      <c r="G294" s="192"/>
      <c r="H294" s="192">
        <v>127.5</v>
      </c>
      <c r="I294" s="193">
        <v>284</v>
      </c>
      <c r="J294" s="161" t="s">
        <v>739</v>
      </c>
      <c r="K294" s="162">
        <f t="shared" si="135"/>
        <v>-92.5</v>
      </c>
      <c r="L294" s="163">
        <f t="shared" si="136"/>
        <v>-0.42045454545454547</v>
      </c>
      <c r="M294" s="159" t="s">
        <v>546</v>
      </c>
      <c r="N294" s="156">
        <v>43896</v>
      </c>
      <c r="O294" s="1"/>
      <c r="P294" s="1"/>
      <c r="Q294" s="1"/>
      <c r="R294" s="6" t="s">
        <v>721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143</v>
      </c>
      <c r="B295" s="177">
        <v>43622</v>
      </c>
      <c r="C295" s="177"/>
      <c r="D295" s="178" t="s">
        <v>445</v>
      </c>
      <c r="E295" s="179" t="s">
        <v>536</v>
      </c>
      <c r="F295" s="179">
        <v>332.8</v>
      </c>
      <c r="G295" s="179"/>
      <c r="H295" s="179">
        <v>405</v>
      </c>
      <c r="I295" s="181">
        <v>419</v>
      </c>
      <c r="J295" s="151" t="s">
        <v>740</v>
      </c>
      <c r="K295" s="152">
        <f t="shared" si="135"/>
        <v>72.199999999999989</v>
      </c>
      <c r="L295" s="153">
        <f t="shared" si="136"/>
        <v>0.21694711538461534</v>
      </c>
      <c r="M295" s="148" t="s">
        <v>534</v>
      </c>
      <c r="N295" s="154">
        <v>43860</v>
      </c>
      <c r="O295" s="1"/>
      <c r="P295" s="1"/>
      <c r="Q295" s="1"/>
      <c r="R295" s="6" t="s">
        <v>725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0">
        <v>144</v>
      </c>
      <c r="B296" s="169">
        <v>43641</v>
      </c>
      <c r="C296" s="169"/>
      <c r="D296" s="170" t="s">
        <v>149</v>
      </c>
      <c r="E296" s="171" t="s">
        <v>564</v>
      </c>
      <c r="F296" s="171">
        <v>386</v>
      </c>
      <c r="G296" s="172"/>
      <c r="H296" s="172">
        <v>395</v>
      </c>
      <c r="I296" s="172">
        <v>452</v>
      </c>
      <c r="J296" s="173" t="s">
        <v>741</v>
      </c>
      <c r="K296" s="174">
        <f t="shared" si="135"/>
        <v>9</v>
      </c>
      <c r="L296" s="175">
        <f t="shared" si="136"/>
        <v>2.3316062176165803E-2</v>
      </c>
      <c r="M296" s="171" t="s">
        <v>655</v>
      </c>
      <c r="N296" s="169">
        <v>43868</v>
      </c>
      <c r="O296" s="1"/>
      <c r="P296" s="1"/>
      <c r="Q296" s="1"/>
      <c r="R296" s="6" t="s">
        <v>725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0">
        <v>145</v>
      </c>
      <c r="B297" s="169">
        <v>43707</v>
      </c>
      <c r="C297" s="169"/>
      <c r="D297" s="170" t="s">
        <v>130</v>
      </c>
      <c r="E297" s="171" t="s">
        <v>564</v>
      </c>
      <c r="F297" s="171">
        <v>137.5</v>
      </c>
      <c r="G297" s="172"/>
      <c r="H297" s="172">
        <v>138.5</v>
      </c>
      <c r="I297" s="172">
        <v>190</v>
      </c>
      <c r="J297" s="173" t="s">
        <v>759</v>
      </c>
      <c r="K297" s="174">
        <f t="shared" si="135"/>
        <v>1</v>
      </c>
      <c r="L297" s="175">
        <f t="shared" si="136"/>
        <v>7.2727272727272727E-3</v>
      </c>
      <c r="M297" s="171" t="s">
        <v>655</v>
      </c>
      <c r="N297" s="169">
        <v>44432</v>
      </c>
      <c r="O297" s="1"/>
      <c r="P297" s="1"/>
      <c r="Q297" s="1"/>
      <c r="R297" s="6" t="s">
        <v>721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146</v>
      </c>
      <c r="B298" s="177">
        <v>43731</v>
      </c>
      <c r="C298" s="177"/>
      <c r="D298" s="178" t="s">
        <v>401</v>
      </c>
      <c r="E298" s="179" t="s">
        <v>564</v>
      </c>
      <c r="F298" s="179">
        <v>235</v>
      </c>
      <c r="G298" s="179"/>
      <c r="H298" s="179">
        <v>295</v>
      </c>
      <c r="I298" s="181">
        <v>296</v>
      </c>
      <c r="J298" s="151" t="s">
        <v>742</v>
      </c>
      <c r="K298" s="152">
        <f t="shared" si="135"/>
        <v>60</v>
      </c>
      <c r="L298" s="153">
        <f t="shared" si="136"/>
        <v>0.25531914893617019</v>
      </c>
      <c r="M298" s="148" t="s">
        <v>534</v>
      </c>
      <c r="N298" s="154">
        <v>43844</v>
      </c>
      <c r="O298" s="1"/>
      <c r="P298" s="1"/>
      <c r="Q298" s="1"/>
      <c r="R298" s="6" t="s">
        <v>725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147</v>
      </c>
      <c r="B299" s="177">
        <v>43752</v>
      </c>
      <c r="C299" s="177"/>
      <c r="D299" s="178" t="s">
        <v>743</v>
      </c>
      <c r="E299" s="179" t="s">
        <v>564</v>
      </c>
      <c r="F299" s="179">
        <v>277.5</v>
      </c>
      <c r="G299" s="179"/>
      <c r="H299" s="179">
        <v>333</v>
      </c>
      <c r="I299" s="181">
        <v>333</v>
      </c>
      <c r="J299" s="151" t="s">
        <v>744</v>
      </c>
      <c r="K299" s="152">
        <f t="shared" si="135"/>
        <v>55.5</v>
      </c>
      <c r="L299" s="153">
        <f t="shared" si="136"/>
        <v>0.2</v>
      </c>
      <c r="M299" s="148" t="s">
        <v>534</v>
      </c>
      <c r="N299" s="154">
        <v>43846</v>
      </c>
      <c r="O299" s="1"/>
      <c r="P299" s="1"/>
      <c r="Q299" s="1"/>
      <c r="R299" s="6" t="s">
        <v>721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6">
        <v>148</v>
      </c>
      <c r="B300" s="177">
        <v>43752</v>
      </c>
      <c r="C300" s="177"/>
      <c r="D300" s="178" t="s">
        <v>745</v>
      </c>
      <c r="E300" s="179" t="s">
        <v>564</v>
      </c>
      <c r="F300" s="179">
        <v>930</v>
      </c>
      <c r="G300" s="179"/>
      <c r="H300" s="179">
        <v>1165</v>
      </c>
      <c r="I300" s="181">
        <v>1200</v>
      </c>
      <c r="J300" s="151" t="s">
        <v>746</v>
      </c>
      <c r="K300" s="152">
        <f t="shared" si="135"/>
        <v>235</v>
      </c>
      <c r="L300" s="153">
        <f t="shared" si="136"/>
        <v>0.25268817204301075</v>
      </c>
      <c r="M300" s="148" t="s">
        <v>534</v>
      </c>
      <c r="N300" s="154">
        <v>43847</v>
      </c>
      <c r="O300" s="1"/>
      <c r="P300" s="1"/>
      <c r="Q300" s="1"/>
      <c r="R300" s="6" t="s">
        <v>725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149</v>
      </c>
      <c r="B301" s="177">
        <v>43753</v>
      </c>
      <c r="C301" s="177"/>
      <c r="D301" s="178" t="s">
        <v>747</v>
      </c>
      <c r="E301" s="179" t="s">
        <v>564</v>
      </c>
      <c r="F301" s="149">
        <v>111</v>
      </c>
      <c r="G301" s="179"/>
      <c r="H301" s="179">
        <v>141</v>
      </c>
      <c r="I301" s="181">
        <v>141</v>
      </c>
      <c r="J301" s="151" t="s">
        <v>549</v>
      </c>
      <c r="K301" s="152">
        <f t="shared" si="135"/>
        <v>30</v>
      </c>
      <c r="L301" s="153">
        <f t="shared" si="136"/>
        <v>0.27027027027027029</v>
      </c>
      <c r="M301" s="148" t="s">
        <v>534</v>
      </c>
      <c r="N301" s="154">
        <v>44328</v>
      </c>
      <c r="O301" s="1"/>
      <c r="P301" s="1"/>
      <c r="Q301" s="1"/>
      <c r="R301" s="6" t="s">
        <v>725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150</v>
      </c>
      <c r="B302" s="177">
        <v>43753</v>
      </c>
      <c r="C302" s="177"/>
      <c r="D302" s="178" t="s">
        <v>748</v>
      </c>
      <c r="E302" s="179" t="s">
        <v>564</v>
      </c>
      <c r="F302" s="149">
        <v>296</v>
      </c>
      <c r="G302" s="179"/>
      <c r="H302" s="179">
        <v>370</v>
      </c>
      <c r="I302" s="181">
        <v>370</v>
      </c>
      <c r="J302" s="151" t="s">
        <v>622</v>
      </c>
      <c r="K302" s="152">
        <f t="shared" ref="K302:K321" si="137">H302-F302</f>
        <v>74</v>
      </c>
      <c r="L302" s="153">
        <f t="shared" ref="L302:L321" si="138">K302/F302</f>
        <v>0.25</v>
      </c>
      <c r="M302" s="148" t="s">
        <v>534</v>
      </c>
      <c r="N302" s="154">
        <v>43853</v>
      </c>
      <c r="O302" s="1"/>
      <c r="P302" s="1"/>
      <c r="Q302" s="1"/>
      <c r="R302" s="6" t="s">
        <v>725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151</v>
      </c>
      <c r="B303" s="177">
        <v>43754</v>
      </c>
      <c r="C303" s="177"/>
      <c r="D303" s="178" t="s">
        <v>749</v>
      </c>
      <c r="E303" s="179" t="s">
        <v>564</v>
      </c>
      <c r="F303" s="149">
        <v>300</v>
      </c>
      <c r="G303" s="179"/>
      <c r="H303" s="179">
        <v>382.5</v>
      </c>
      <c r="I303" s="181">
        <v>344</v>
      </c>
      <c r="J303" s="151" t="s">
        <v>790</v>
      </c>
      <c r="K303" s="152">
        <f t="shared" si="137"/>
        <v>82.5</v>
      </c>
      <c r="L303" s="153">
        <f t="shared" si="138"/>
        <v>0.27500000000000002</v>
      </c>
      <c r="M303" s="148" t="s">
        <v>534</v>
      </c>
      <c r="N303" s="154">
        <v>44238</v>
      </c>
      <c r="O303" s="1"/>
      <c r="P303" s="1"/>
      <c r="Q303" s="1"/>
      <c r="R303" s="6" t="s">
        <v>725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152</v>
      </c>
      <c r="B304" s="177">
        <v>43832</v>
      </c>
      <c r="C304" s="177"/>
      <c r="D304" s="178" t="s">
        <v>750</v>
      </c>
      <c r="E304" s="179" t="s">
        <v>564</v>
      </c>
      <c r="F304" s="149">
        <v>495</v>
      </c>
      <c r="G304" s="179"/>
      <c r="H304" s="179">
        <v>595</v>
      </c>
      <c r="I304" s="181">
        <v>590</v>
      </c>
      <c r="J304" s="151" t="s">
        <v>789</v>
      </c>
      <c r="K304" s="152">
        <f t="shared" si="137"/>
        <v>100</v>
      </c>
      <c r="L304" s="153">
        <f t="shared" si="138"/>
        <v>0.20202020202020202</v>
      </c>
      <c r="M304" s="148" t="s">
        <v>534</v>
      </c>
      <c r="N304" s="154">
        <v>44589</v>
      </c>
      <c r="O304" s="1"/>
      <c r="P304" s="1"/>
      <c r="Q304" s="1"/>
      <c r="R304" s="6" t="s">
        <v>725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153</v>
      </c>
      <c r="B305" s="177">
        <v>43966</v>
      </c>
      <c r="C305" s="177"/>
      <c r="D305" s="178" t="s">
        <v>71</v>
      </c>
      <c r="E305" s="179" t="s">
        <v>564</v>
      </c>
      <c r="F305" s="149">
        <v>67.5</v>
      </c>
      <c r="G305" s="179"/>
      <c r="H305" s="179">
        <v>86</v>
      </c>
      <c r="I305" s="181">
        <v>86</v>
      </c>
      <c r="J305" s="151" t="s">
        <v>751</v>
      </c>
      <c r="K305" s="152">
        <f t="shared" si="137"/>
        <v>18.5</v>
      </c>
      <c r="L305" s="153">
        <f t="shared" si="138"/>
        <v>0.27407407407407408</v>
      </c>
      <c r="M305" s="148" t="s">
        <v>534</v>
      </c>
      <c r="N305" s="154">
        <v>44008</v>
      </c>
      <c r="O305" s="1"/>
      <c r="P305" s="1"/>
      <c r="Q305" s="1"/>
      <c r="R305" s="6" t="s">
        <v>725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154</v>
      </c>
      <c r="B306" s="177">
        <v>44035</v>
      </c>
      <c r="C306" s="177"/>
      <c r="D306" s="178" t="s">
        <v>444</v>
      </c>
      <c r="E306" s="179" t="s">
        <v>564</v>
      </c>
      <c r="F306" s="149">
        <v>231</v>
      </c>
      <c r="G306" s="179"/>
      <c r="H306" s="179">
        <v>281</v>
      </c>
      <c r="I306" s="181">
        <v>281</v>
      </c>
      <c r="J306" s="151" t="s">
        <v>622</v>
      </c>
      <c r="K306" s="152">
        <f t="shared" si="137"/>
        <v>50</v>
      </c>
      <c r="L306" s="153">
        <f t="shared" si="138"/>
        <v>0.21645021645021645</v>
      </c>
      <c r="M306" s="148" t="s">
        <v>534</v>
      </c>
      <c r="N306" s="154">
        <v>44358</v>
      </c>
      <c r="O306" s="1"/>
      <c r="P306" s="1"/>
      <c r="Q306" s="1"/>
      <c r="R306" s="6" t="s">
        <v>725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155</v>
      </c>
      <c r="B307" s="177">
        <v>44092</v>
      </c>
      <c r="C307" s="177"/>
      <c r="D307" s="178" t="s">
        <v>385</v>
      </c>
      <c r="E307" s="179" t="s">
        <v>564</v>
      </c>
      <c r="F307" s="179">
        <v>206</v>
      </c>
      <c r="G307" s="179"/>
      <c r="H307" s="179">
        <v>248</v>
      </c>
      <c r="I307" s="181">
        <v>248</v>
      </c>
      <c r="J307" s="151" t="s">
        <v>622</v>
      </c>
      <c r="K307" s="152">
        <f t="shared" si="137"/>
        <v>42</v>
      </c>
      <c r="L307" s="153">
        <f t="shared" si="138"/>
        <v>0.20388349514563106</v>
      </c>
      <c r="M307" s="148" t="s">
        <v>534</v>
      </c>
      <c r="N307" s="154">
        <v>44214</v>
      </c>
      <c r="O307" s="1"/>
      <c r="P307" s="1"/>
      <c r="Q307" s="1"/>
      <c r="R307" s="6" t="s">
        <v>725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156</v>
      </c>
      <c r="B308" s="177">
        <v>44140</v>
      </c>
      <c r="C308" s="177"/>
      <c r="D308" s="178" t="s">
        <v>385</v>
      </c>
      <c r="E308" s="179" t="s">
        <v>564</v>
      </c>
      <c r="F308" s="179">
        <v>182.5</v>
      </c>
      <c r="G308" s="179"/>
      <c r="H308" s="179">
        <v>248</v>
      </c>
      <c r="I308" s="181">
        <v>248</v>
      </c>
      <c r="J308" s="151" t="s">
        <v>622</v>
      </c>
      <c r="K308" s="152">
        <f t="shared" si="137"/>
        <v>65.5</v>
      </c>
      <c r="L308" s="153">
        <f t="shared" si="138"/>
        <v>0.35890410958904112</v>
      </c>
      <c r="M308" s="148" t="s">
        <v>534</v>
      </c>
      <c r="N308" s="154">
        <v>44214</v>
      </c>
      <c r="O308" s="1"/>
      <c r="P308" s="1"/>
      <c r="Q308" s="1"/>
      <c r="R308" s="6" t="s">
        <v>725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157</v>
      </c>
      <c r="B309" s="177">
        <v>44140</v>
      </c>
      <c r="C309" s="177"/>
      <c r="D309" s="178" t="s">
        <v>313</v>
      </c>
      <c r="E309" s="179" t="s">
        <v>564</v>
      </c>
      <c r="F309" s="179">
        <v>247.5</v>
      </c>
      <c r="G309" s="179"/>
      <c r="H309" s="179">
        <v>320</v>
      </c>
      <c r="I309" s="181">
        <v>320</v>
      </c>
      <c r="J309" s="151" t="s">
        <v>622</v>
      </c>
      <c r="K309" s="152">
        <f t="shared" si="137"/>
        <v>72.5</v>
      </c>
      <c r="L309" s="153">
        <f t="shared" si="138"/>
        <v>0.29292929292929293</v>
      </c>
      <c r="M309" s="148" t="s">
        <v>534</v>
      </c>
      <c r="N309" s="154">
        <v>44323</v>
      </c>
      <c r="O309" s="1"/>
      <c r="P309" s="1"/>
      <c r="Q309" s="1"/>
      <c r="R309" s="6" t="s">
        <v>725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158</v>
      </c>
      <c r="B310" s="177">
        <v>44140</v>
      </c>
      <c r="C310" s="177"/>
      <c r="D310" s="178" t="s">
        <v>266</v>
      </c>
      <c r="E310" s="179" t="s">
        <v>564</v>
      </c>
      <c r="F310" s="149">
        <v>925</v>
      </c>
      <c r="G310" s="179"/>
      <c r="H310" s="179">
        <v>1095</v>
      </c>
      <c r="I310" s="181">
        <v>1093</v>
      </c>
      <c r="J310" s="151" t="s">
        <v>752</v>
      </c>
      <c r="K310" s="152">
        <f t="shared" si="137"/>
        <v>170</v>
      </c>
      <c r="L310" s="153">
        <f t="shared" si="138"/>
        <v>0.18378378378378379</v>
      </c>
      <c r="M310" s="148" t="s">
        <v>534</v>
      </c>
      <c r="N310" s="154">
        <v>44201</v>
      </c>
      <c r="O310" s="1"/>
      <c r="P310" s="1"/>
      <c r="Q310" s="1"/>
      <c r="R310" s="6" t="s">
        <v>725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159</v>
      </c>
      <c r="B311" s="177">
        <v>44140</v>
      </c>
      <c r="C311" s="177"/>
      <c r="D311" s="178" t="s">
        <v>329</v>
      </c>
      <c r="E311" s="179" t="s">
        <v>564</v>
      </c>
      <c r="F311" s="149">
        <v>332.5</v>
      </c>
      <c r="G311" s="179"/>
      <c r="H311" s="179">
        <v>393</v>
      </c>
      <c r="I311" s="181">
        <v>406</v>
      </c>
      <c r="J311" s="151" t="s">
        <v>753</v>
      </c>
      <c r="K311" s="152">
        <f t="shared" si="137"/>
        <v>60.5</v>
      </c>
      <c r="L311" s="153">
        <f t="shared" si="138"/>
        <v>0.18195488721804512</v>
      </c>
      <c r="M311" s="148" t="s">
        <v>534</v>
      </c>
      <c r="N311" s="154">
        <v>44256</v>
      </c>
      <c r="O311" s="1"/>
      <c r="P311" s="1"/>
      <c r="Q311" s="1"/>
      <c r="R311" s="6" t="s">
        <v>725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160</v>
      </c>
      <c r="B312" s="177">
        <v>44141</v>
      </c>
      <c r="C312" s="177"/>
      <c r="D312" s="178" t="s">
        <v>444</v>
      </c>
      <c r="E312" s="179" t="s">
        <v>564</v>
      </c>
      <c r="F312" s="149">
        <v>231</v>
      </c>
      <c r="G312" s="179"/>
      <c r="H312" s="179">
        <v>281</v>
      </c>
      <c r="I312" s="181">
        <v>281</v>
      </c>
      <c r="J312" s="151" t="s">
        <v>622</v>
      </c>
      <c r="K312" s="152">
        <f t="shared" si="137"/>
        <v>50</v>
      </c>
      <c r="L312" s="153">
        <f t="shared" si="138"/>
        <v>0.21645021645021645</v>
      </c>
      <c r="M312" s="148" t="s">
        <v>534</v>
      </c>
      <c r="N312" s="154">
        <v>44358</v>
      </c>
      <c r="O312" s="1"/>
      <c r="P312" s="1"/>
      <c r="Q312" s="1"/>
      <c r="R312" s="6" t="s">
        <v>725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76">
        <v>161</v>
      </c>
      <c r="B313" s="177">
        <v>44187</v>
      </c>
      <c r="C313" s="177"/>
      <c r="D313" s="178" t="s">
        <v>420</v>
      </c>
      <c r="E313" s="179" t="s">
        <v>564</v>
      </c>
      <c r="F313" s="149">
        <v>190</v>
      </c>
      <c r="G313" s="179"/>
      <c r="H313" s="179">
        <v>239</v>
      </c>
      <c r="I313" s="181">
        <v>239</v>
      </c>
      <c r="J313" s="151" t="s">
        <v>839</v>
      </c>
      <c r="K313" s="152">
        <f t="shared" si="137"/>
        <v>49</v>
      </c>
      <c r="L313" s="153">
        <f t="shared" si="138"/>
        <v>0.25789473684210529</v>
      </c>
      <c r="M313" s="148" t="s">
        <v>534</v>
      </c>
      <c r="N313" s="154">
        <v>44844</v>
      </c>
      <c r="O313" s="1"/>
      <c r="P313" s="1"/>
      <c r="Q313" s="1"/>
      <c r="R313" s="6" t="s">
        <v>725</v>
      </c>
    </row>
    <row r="314" spans="1:26" ht="12.75" customHeight="1">
      <c r="A314" s="176">
        <v>162</v>
      </c>
      <c r="B314" s="177">
        <v>44258</v>
      </c>
      <c r="C314" s="177"/>
      <c r="D314" s="178" t="s">
        <v>750</v>
      </c>
      <c r="E314" s="179" t="s">
        <v>564</v>
      </c>
      <c r="F314" s="149">
        <v>495</v>
      </c>
      <c r="G314" s="179"/>
      <c r="H314" s="179">
        <v>595</v>
      </c>
      <c r="I314" s="181">
        <v>590</v>
      </c>
      <c r="J314" s="151" t="s">
        <v>789</v>
      </c>
      <c r="K314" s="152">
        <f t="shared" si="137"/>
        <v>100</v>
      </c>
      <c r="L314" s="153">
        <f t="shared" si="138"/>
        <v>0.20202020202020202</v>
      </c>
      <c r="M314" s="148" t="s">
        <v>534</v>
      </c>
      <c r="N314" s="154">
        <v>44589</v>
      </c>
      <c r="O314" s="1"/>
      <c r="P314" s="1"/>
      <c r="R314" s="6" t="s">
        <v>725</v>
      </c>
    </row>
    <row r="315" spans="1:26" ht="12.75" customHeight="1">
      <c r="A315" s="176">
        <v>163</v>
      </c>
      <c r="B315" s="177">
        <v>44274</v>
      </c>
      <c r="C315" s="177"/>
      <c r="D315" s="178" t="s">
        <v>329</v>
      </c>
      <c r="E315" s="179" t="s">
        <v>564</v>
      </c>
      <c r="F315" s="149">
        <v>355</v>
      </c>
      <c r="G315" s="179"/>
      <c r="H315" s="179">
        <v>422.5</v>
      </c>
      <c r="I315" s="181">
        <v>420</v>
      </c>
      <c r="J315" s="151" t="s">
        <v>754</v>
      </c>
      <c r="K315" s="152">
        <f t="shared" si="137"/>
        <v>67.5</v>
      </c>
      <c r="L315" s="153">
        <f t="shared" si="138"/>
        <v>0.19014084507042253</v>
      </c>
      <c r="M315" s="148" t="s">
        <v>534</v>
      </c>
      <c r="N315" s="154">
        <v>44361</v>
      </c>
      <c r="O315" s="1"/>
      <c r="R315" s="194" t="s">
        <v>725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76">
        <v>164</v>
      </c>
      <c r="B316" s="177">
        <v>44295</v>
      </c>
      <c r="C316" s="177"/>
      <c r="D316" s="178" t="s">
        <v>755</v>
      </c>
      <c r="E316" s="179" t="s">
        <v>564</v>
      </c>
      <c r="F316" s="149">
        <v>555</v>
      </c>
      <c r="G316" s="179"/>
      <c r="H316" s="179">
        <v>663</v>
      </c>
      <c r="I316" s="181">
        <v>663</v>
      </c>
      <c r="J316" s="151" t="s">
        <v>756</v>
      </c>
      <c r="K316" s="152">
        <f t="shared" si="137"/>
        <v>108</v>
      </c>
      <c r="L316" s="153">
        <f t="shared" si="138"/>
        <v>0.19459459459459461</v>
      </c>
      <c r="M316" s="148" t="s">
        <v>534</v>
      </c>
      <c r="N316" s="154">
        <v>44321</v>
      </c>
      <c r="O316" s="1"/>
      <c r="P316" s="1"/>
      <c r="Q316" s="1"/>
      <c r="R316" s="194" t="s">
        <v>725</v>
      </c>
    </row>
    <row r="317" spans="1:26" ht="12.75" customHeight="1">
      <c r="A317" s="176">
        <v>165</v>
      </c>
      <c r="B317" s="177">
        <v>44308</v>
      </c>
      <c r="C317" s="177"/>
      <c r="D317" s="178" t="s">
        <v>357</v>
      </c>
      <c r="E317" s="179" t="s">
        <v>564</v>
      </c>
      <c r="F317" s="149">
        <v>126.5</v>
      </c>
      <c r="G317" s="179"/>
      <c r="H317" s="179">
        <v>155</v>
      </c>
      <c r="I317" s="181">
        <v>155</v>
      </c>
      <c r="J317" s="151" t="s">
        <v>622</v>
      </c>
      <c r="K317" s="152">
        <f t="shared" si="137"/>
        <v>28.5</v>
      </c>
      <c r="L317" s="153">
        <f t="shared" si="138"/>
        <v>0.22529644268774704</v>
      </c>
      <c r="M317" s="148" t="s">
        <v>534</v>
      </c>
      <c r="N317" s="154">
        <v>44362</v>
      </c>
      <c r="O317" s="1"/>
      <c r="R317" s="194" t="s">
        <v>725</v>
      </c>
    </row>
    <row r="318" spans="1:26" ht="12.75" customHeight="1">
      <c r="A318" s="219">
        <v>166</v>
      </c>
      <c r="B318" s="220">
        <v>44368</v>
      </c>
      <c r="C318" s="220"/>
      <c r="D318" s="221" t="s">
        <v>374</v>
      </c>
      <c r="E318" s="222" t="s">
        <v>564</v>
      </c>
      <c r="F318" s="223">
        <v>287.5</v>
      </c>
      <c r="G318" s="222"/>
      <c r="H318" s="222">
        <v>245</v>
      </c>
      <c r="I318" s="224">
        <v>344</v>
      </c>
      <c r="J318" s="161" t="s">
        <v>785</v>
      </c>
      <c r="K318" s="162">
        <f t="shared" si="137"/>
        <v>-42.5</v>
      </c>
      <c r="L318" s="163">
        <f t="shared" si="138"/>
        <v>-0.14782608695652175</v>
      </c>
      <c r="M318" s="159" t="s">
        <v>546</v>
      </c>
      <c r="N318" s="156">
        <v>44508</v>
      </c>
      <c r="O318" s="1"/>
      <c r="R318" s="194" t="s">
        <v>725</v>
      </c>
    </row>
    <row r="319" spans="1:26" ht="12.75" customHeight="1">
      <c r="A319" s="176">
        <v>167</v>
      </c>
      <c r="B319" s="177">
        <v>44368</v>
      </c>
      <c r="C319" s="177"/>
      <c r="D319" s="178" t="s">
        <v>444</v>
      </c>
      <c r="E319" s="179" t="s">
        <v>564</v>
      </c>
      <c r="F319" s="149">
        <v>241</v>
      </c>
      <c r="G319" s="179"/>
      <c r="H319" s="179">
        <v>298</v>
      </c>
      <c r="I319" s="181">
        <v>320</v>
      </c>
      <c r="J319" s="151" t="s">
        <v>622</v>
      </c>
      <c r="K319" s="152">
        <f t="shared" si="137"/>
        <v>57</v>
      </c>
      <c r="L319" s="153">
        <f t="shared" si="138"/>
        <v>0.23651452282157676</v>
      </c>
      <c r="M319" s="148" t="s">
        <v>534</v>
      </c>
      <c r="N319" s="154">
        <v>44802</v>
      </c>
      <c r="O319" s="41"/>
      <c r="R319" s="194" t="s">
        <v>725</v>
      </c>
    </row>
    <row r="320" spans="1:26" ht="12.75" customHeight="1">
      <c r="A320" s="176">
        <v>168</v>
      </c>
      <c r="B320" s="177">
        <v>44406</v>
      </c>
      <c r="C320" s="177"/>
      <c r="D320" s="178" t="s">
        <v>357</v>
      </c>
      <c r="E320" s="179" t="s">
        <v>564</v>
      </c>
      <c r="F320" s="149">
        <v>162.5</v>
      </c>
      <c r="G320" s="179"/>
      <c r="H320" s="179">
        <v>200</v>
      </c>
      <c r="I320" s="181">
        <v>200</v>
      </c>
      <c r="J320" s="151" t="s">
        <v>622</v>
      </c>
      <c r="K320" s="152">
        <f t="shared" si="137"/>
        <v>37.5</v>
      </c>
      <c r="L320" s="153">
        <f t="shared" si="138"/>
        <v>0.23076923076923078</v>
      </c>
      <c r="M320" s="148" t="s">
        <v>534</v>
      </c>
      <c r="N320" s="154">
        <v>44802</v>
      </c>
      <c r="O320" s="1"/>
      <c r="R320" s="194" t="s">
        <v>725</v>
      </c>
    </row>
    <row r="321" spans="1:18" ht="12.75" customHeight="1">
      <c r="A321" s="176">
        <v>169</v>
      </c>
      <c r="B321" s="177">
        <v>44462</v>
      </c>
      <c r="C321" s="177"/>
      <c r="D321" s="178" t="s">
        <v>761</v>
      </c>
      <c r="E321" s="179" t="s">
        <v>564</v>
      </c>
      <c r="F321" s="149">
        <v>1235</v>
      </c>
      <c r="G321" s="179"/>
      <c r="H321" s="179">
        <v>1505</v>
      </c>
      <c r="I321" s="181">
        <v>1500</v>
      </c>
      <c r="J321" s="151" t="s">
        <v>622</v>
      </c>
      <c r="K321" s="152">
        <f t="shared" si="137"/>
        <v>270</v>
      </c>
      <c r="L321" s="153">
        <f t="shared" si="138"/>
        <v>0.21862348178137653</v>
      </c>
      <c r="M321" s="148" t="s">
        <v>534</v>
      </c>
      <c r="N321" s="154">
        <v>44564</v>
      </c>
      <c r="O321" s="1"/>
      <c r="R321" s="194" t="s">
        <v>725</v>
      </c>
    </row>
    <row r="322" spans="1:18" ht="12.75" customHeight="1">
      <c r="A322" s="206">
        <v>170</v>
      </c>
      <c r="B322" s="207">
        <v>44480</v>
      </c>
      <c r="C322" s="207"/>
      <c r="D322" s="208" t="s">
        <v>763</v>
      </c>
      <c r="E322" s="209" t="s">
        <v>564</v>
      </c>
      <c r="F322" s="54">
        <v>58.75</v>
      </c>
      <c r="G322" s="209"/>
      <c r="H322" s="306"/>
      <c r="I322" s="213"/>
      <c r="J322" s="307" t="s">
        <v>537</v>
      </c>
      <c r="K322" s="206"/>
      <c r="L322" s="207"/>
      <c r="M322" s="207"/>
      <c r="N322" s="208"/>
      <c r="O322" s="41"/>
      <c r="R322" s="194" t="s">
        <v>725</v>
      </c>
    </row>
    <row r="323" spans="1:18" ht="12.75" customHeight="1">
      <c r="A323" s="210">
        <v>171</v>
      </c>
      <c r="B323" s="211">
        <v>44481</v>
      </c>
      <c r="C323" s="211"/>
      <c r="D323" s="212" t="s">
        <v>255</v>
      </c>
      <c r="E323" s="213" t="s">
        <v>564</v>
      </c>
      <c r="F323" s="214" t="s">
        <v>765</v>
      </c>
      <c r="G323" s="213"/>
      <c r="H323" s="213"/>
      <c r="I323" s="213">
        <v>380</v>
      </c>
      <c r="J323" s="215" t="s">
        <v>537</v>
      </c>
      <c r="K323" s="210"/>
      <c r="L323" s="211"/>
      <c r="M323" s="211"/>
      <c r="N323" s="212"/>
      <c r="O323" s="41"/>
      <c r="R323" s="194" t="s">
        <v>725</v>
      </c>
    </row>
    <row r="324" spans="1:18" ht="12.75" customHeight="1">
      <c r="A324" s="176">
        <v>172</v>
      </c>
      <c r="B324" s="177">
        <v>44481</v>
      </c>
      <c r="C324" s="177"/>
      <c r="D324" s="178" t="s">
        <v>380</v>
      </c>
      <c r="E324" s="179" t="s">
        <v>564</v>
      </c>
      <c r="F324" s="149">
        <v>45.5</v>
      </c>
      <c r="G324" s="179"/>
      <c r="H324" s="179">
        <v>56.5</v>
      </c>
      <c r="I324" s="181">
        <v>56</v>
      </c>
      <c r="J324" s="151" t="s">
        <v>862</v>
      </c>
      <c r="K324" s="152">
        <f>H324-F324</f>
        <v>11</v>
      </c>
      <c r="L324" s="153">
        <f>K324/F324</f>
        <v>0.24175824175824176</v>
      </c>
      <c r="M324" s="148" t="s">
        <v>534</v>
      </c>
      <c r="N324" s="154">
        <v>44881</v>
      </c>
      <c r="O324" s="41"/>
      <c r="R324" s="194"/>
    </row>
    <row r="325" spans="1:18" ht="12.75" customHeight="1">
      <c r="A325" s="176">
        <v>173</v>
      </c>
      <c r="B325" s="177">
        <v>44551</v>
      </c>
      <c r="C325" s="177"/>
      <c r="D325" s="178" t="s">
        <v>118</v>
      </c>
      <c r="E325" s="179" t="s">
        <v>564</v>
      </c>
      <c r="F325" s="149">
        <v>2300</v>
      </c>
      <c r="G325" s="179"/>
      <c r="H325" s="179">
        <f>(2820+2200)/2</f>
        <v>2510</v>
      </c>
      <c r="I325" s="181">
        <v>3000</v>
      </c>
      <c r="J325" s="151" t="s">
        <v>797</v>
      </c>
      <c r="K325" s="152">
        <f>H325-F325</f>
        <v>210</v>
      </c>
      <c r="L325" s="153">
        <f>K325/F325</f>
        <v>9.1304347826086957E-2</v>
      </c>
      <c r="M325" s="148" t="s">
        <v>534</v>
      </c>
      <c r="N325" s="154">
        <v>44649</v>
      </c>
      <c r="O325" s="1"/>
      <c r="R325" s="194"/>
    </row>
    <row r="326" spans="1:18" ht="12.75" customHeight="1">
      <c r="A326" s="216">
        <v>174</v>
      </c>
      <c r="B326" s="211">
        <v>44606</v>
      </c>
      <c r="C326" s="216"/>
      <c r="D326" s="216" t="s">
        <v>399</v>
      </c>
      <c r="E326" s="213" t="s">
        <v>564</v>
      </c>
      <c r="F326" s="213" t="s">
        <v>792</v>
      </c>
      <c r="G326" s="213"/>
      <c r="H326" s="213"/>
      <c r="I326" s="213">
        <v>764</v>
      </c>
      <c r="J326" s="213" t="s">
        <v>537</v>
      </c>
      <c r="K326" s="213"/>
      <c r="L326" s="213"/>
      <c r="M326" s="213"/>
      <c r="N326" s="216"/>
      <c r="O326" s="41"/>
      <c r="R326" s="194"/>
    </row>
    <row r="327" spans="1:18" ht="12.75" customHeight="1">
      <c r="A327" s="176">
        <v>175</v>
      </c>
      <c r="B327" s="177">
        <v>44613</v>
      </c>
      <c r="C327" s="177"/>
      <c r="D327" s="178" t="s">
        <v>761</v>
      </c>
      <c r="E327" s="179" t="s">
        <v>564</v>
      </c>
      <c r="F327" s="149">
        <v>1255</v>
      </c>
      <c r="G327" s="179"/>
      <c r="H327" s="179">
        <v>1515</v>
      </c>
      <c r="I327" s="181">
        <v>1510</v>
      </c>
      <c r="J327" s="151" t="s">
        <v>622</v>
      </c>
      <c r="K327" s="152">
        <f>H327-F327</f>
        <v>260</v>
      </c>
      <c r="L327" s="153">
        <f>K327/F327</f>
        <v>0.20717131474103587</v>
      </c>
      <c r="M327" s="148" t="s">
        <v>534</v>
      </c>
      <c r="N327" s="154">
        <v>44834</v>
      </c>
      <c r="O327" s="41"/>
      <c r="R327" s="194"/>
    </row>
    <row r="328" spans="1:18" ht="12.75" customHeight="1">
      <c r="A328">
        <v>176</v>
      </c>
      <c r="B328" s="211">
        <v>44670</v>
      </c>
      <c r="C328" s="211"/>
      <c r="D328" s="216" t="s">
        <v>499</v>
      </c>
      <c r="E328" s="241" t="s">
        <v>564</v>
      </c>
      <c r="F328" s="213" t="s">
        <v>799</v>
      </c>
      <c r="G328" s="213"/>
      <c r="H328" s="213"/>
      <c r="I328" s="213">
        <v>553</v>
      </c>
      <c r="J328" s="213" t="s">
        <v>537</v>
      </c>
      <c r="K328" s="213"/>
      <c r="L328" s="213"/>
      <c r="M328" s="213"/>
      <c r="N328" s="213"/>
      <c r="O328" s="41"/>
      <c r="R328" s="194"/>
    </row>
    <row r="329" spans="1:18" ht="12.75" customHeight="1">
      <c r="A329" s="176">
        <v>177</v>
      </c>
      <c r="B329" s="177">
        <v>44746</v>
      </c>
      <c r="C329" s="177"/>
      <c r="D329" s="178" t="s">
        <v>832</v>
      </c>
      <c r="E329" s="179" t="s">
        <v>564</v>
      </c>
      <c r="F329" s="149">
        <v>207.5</v>
      </c>
      <c r="G329" s="179"/>
      <c r="H329" s="179">
        <v>254</v>
      </c>
      <c r="I329" s="181">
        <v>254</v>
      </c>
      <c r="J329" s="151" t="s">
        <v>622</v>
      </c>
      <c r="K329" s="152">
        <f>H329-F329</f>
        <v>46.5</v>
      </c>
      <c r="L329" s="153">
        <f>K329/F329</f>
        <v>0.22409638554216868</v>
      </c>
      <c r="M329" s="148" t="s">
        <v>534</v>
      </c>
      <c r="N329" s="154">
        <v>44792</v>
      </c>
      <c r="O329" s="1"/>
      <c r="R329" s="194"/>
    </row>
    <row r="330" spans="1:18" ht="12.75" customHeight="1">
      <c r="A330" s="176">
        <v>178</v>
      </c>
      <c r="B330" s="177">
        <v>44775</v>
      </c>
      <c r="C330" s="177"/>
      <c r="D330" s="178" t="s">
        <v>446</v>
      </c>
      <c r="E330" s="179" t="s">
        <v>564</v>
      </c>
      <c r="F330" s="149">
        <v>31.25</v>
      </c>
      <c r="G330" s="179"/>
      <c r="H330" s="179">
        <v>38.75</v>
      </c>
      <c r="I330" s="181">
        <v>38</v>
      </c>
      <c r="J330" s="151" t="s">
        <v>622</v>
      </c>
      <c r="K330" s="152">
        <f>H330-F330</f>
        <v>7.5</v>
      </c>
      <c r="L330" s="153">
        <f>K330/F330</f>
        <v>0.24</v>
      </c>
      <c r="M330" s="148" t="s">
        <v>534</v>
      </c>
      <c r="N330" s="154">
        <v>44844</v>
      </c>
      <c r="O330" s="41"/>
      <c r="R330" s="54"/>
    </row>
    <row r="331" spans="1:18" ht="12.75" customHeight="1">
      <c r="A331" s="210">
        <v>179</v>
      </c>
      <c r="B331" s="211">
        <v>44841</v>
      </c>
      <c r="C331" s="216"/>
      <c r="D331" s="216" t="s">
        <v>837</v>
      </c>
      <c r="E331" s="241" t="s">
        <v>564</v>
      </c>
      <c r="F331" s="213" t="s">
        <v>838</v>
      </c>
      <c r="G331" s="213"/>
      <c r="H331" s="213"/>
      <c r="I331" s="213">
        <v>840</v>
      </c>
      <c r="J331" s="213" t="s">
        <v>537</v>
      </c>
      <c r="K331" s="213"/>
      <c r="L331" s="213"/>
      <c r="M331" s="213"/>
      <c r="N331" s="213"/>
      <c r="O331" s="41"/>
      <c r="Q331" s="197"/>
      <c r="R331" s="54"/>
    </row>
    <row r="332" spans="1:18" ht="12.75" customHeight="1">
      <c r="A332" s="210">
        <v>180</v>
      </c>
      <c r="B332" s="211">
        <v>44844</v>
      </c>
      <c r="C332" s="216"/>
      <c r="D332" s="216" t="s">
        <v>401</v>
      </c>
      <c r="E332" s="241" t="s">
        <v>564</v>
      </c>
      <c r="F332" s="213" t="s">
        <v>840</v>
      </c>
      <c r="G332" s="213"/>
      <c r="H332" s="213"/>
      <c r="I332" s="213">
        <v>291</v>
      </c>
      <c r="J332" s="213" t="s">
        <v>537</v>
      </c>
      <c r="K332" s="213"/>
      <c r="L332" s="213"/>
      <c r="M332" s="213"/>
      <c r="N332" s="213"/>
      <c r="O332" s="41"/>
      <c r="Q332" s="197"/>
      <c r="R332" s="54"/>
    </row>
    <row r="333" spans="1:18" ht="12.75" customHeight="1">
      <c r="A333" s="210">
        <v>181</v>
      </c>
      <c r="B333" s="211">
        <v>44845</v>
      </c>
      <c r="C333" s="216"/>
      <c r="D333" s="216" t="s">
        <v>399</v>
      </c>
      <c r="E333" s="241" t="s">
        <v>564</v>
      </c>
      <c r="F333" s="213" t="s">
        <v>861</v>
      </c>
      <c r="G333" s="213"/>
      <c r="H333" s="213"/>
      <c r="I333" s="213">
        <v>765</v>
      </c>
      <c r="J333" s="213" t="s">
        <v>537</v>
      </c>
      <c r="K333" s="213"/>
      <c r="L333" s="213"/>
      <c r="M333" s="213"/>
      <c r="N333" s="213"/>
      <c r="O333" s="41"/>
      <c r="Q333" s="197"/>
      <c r="R333" s="54"/>
    </row>
    <row r="334" spans="1:18" ht="12.75" customHeight="1">
      <c r="A334" s="285">
        <v>182</v>
      </c>
      <c r="B334" s="211">
        <v>44981</v>
      </c>
      <c r="C334" s="211"/>
      <c r="D334" s="216" t="s">
        <v>818</v>
      </c>
      <c r="E334" s="241" t="s">
        <v>564</v>
      </c>
      <c r="F334" s="241" t="s">
        <v>867</v>
      </c>
      <c r="G334" s="213"/>
      <c r="H334" s="213"/>
      <c r="I334" s="213">
        <v>2080</v>
      </c>
      <c r="J334" s="213" t="s">
        <v>537</v>
      </c>
      <c r="K334" s="213"/>
      <c r="L334" s="213"/>
      <c r="M334" s="213"/>
      <c r="N334" s="213"/>
      <c r="O334" s="41"/>
      <c r="R334" s="54"/>
    </row>
    <row r="335" spans="1:18" ht="12.75" customHeight="1">
      <c r="A335" s="176">
        <v>183</v>
      </c>
      <c r="B335" s="177">
        <v>44986</v>
      </c>
      <c r="C335" s="177"/>
      <c r="D335" s="178" t="s">
        <v>446</v>
      </c>
      <c r="E335" s="179" t="s">
        <v>564</v>
      </c>
      <c r="F335" s="149">
        <v>57.5</v>
      </c>
      <c r="G335" s="179"/>
      <c r="H335" s="179">
        <v>120</v>
      </c>
      <c r="I335" s="181">
        <v>120</v>
      </c>
      <c r="J335" s="151" t="s">
        <v>622</v>
      </c>
      <c r="K335" s="152">
        <f>H335-F335</f>
        <v>62.5</v>
      </c>
      <c r="L335" s="153">
        <f>K335/F335</f>
        <v>1.0869565217391304</v>
      </c>
      <c r="M335" s="148" t="s">
        <v>534</v>
      </c>
      <c r="N335" s="154">
        <v>45415</v>
      </c>
      <c r="O335" s="41"/>
      <c r="R335" s="54"/>
    </row>
    <row r="336" spans="1:18" ht="12.75" customHeight="1">
      <c r="A336" s="285">
        <v>184</v>
      </c>
      <c r="B336" s="211">
        <v>45008</v>
      </c>
      <c r="C336" s="211"/>
      <c r="D336" s="216" t="s">
        <v>459</v>
      </c>
      <c r="E336" s="241" t="s">
        <v>564</v>
      </c>
      <c r="F336" s="241" t="s">
        <v>875</v>
      </c>
      <c r="G336" s="213"/>
      <c r="H336" s="213"/>
      <c r="I336" s="213">
        <v>3523</v>
      </c>
      <c r="J336" s="213" t="s">
        <v>537</v>
      </c>
      <c r="K336" s="213"/>
      <c r="L336" s="213"/>
      <c r="M336" s="213"/>
      <c r="N336" s="213"/>
      <c r="O336" s="41"/>
      <c r="R336" s="54"/>
    </row>
    <row r="337" spans="1:18" ht="12.75" customHeight="1">
      <c r="A337" s="210">
        <v>185</v>
      </c>
      <c r="B337" s="211">
        <v>45027</v>
      </c>
      <c r="C337" s="216"/>
      <c r="D337" s="216" t="s">
        <v>879</v>
      </c>
      <c r="E337" s="241" t="s">
        <v>564</v>
      </c>
      <c r="F337" s="213" t="s">
        <v>880</v>
      </c>
      <c r="G337" s="213"/>
      <c r="H337" s="213"/>
      <c r="I337" s="213">
        <v>810</v>
      </c>
      <c r="J337" s="213" t="s">
        <v>537</v>
      </c>
      <c r="K337" s="213"/>
      <c r="L337" s="213"/>
      <c r="M337" s="213"/>
      <c r="N337" s="213"/>
      <c r="O337" s="41"/>
      <c r="R337" s="54"/>
    </row>
    <row r="338" spans="1:18" ht="12.75" customHeight="1">
      <c r="A338" s="210">
        <v>186</v>
      </c>
      <c r="B338" s="211">
        <v>45050</v>
      </c>
      <c r="C338" s="216"/>
      <c r="D338" s="216" t="s">
        <v>284</v>
      </c>
      <c r="E338" s="241" t="s">
        <v>564</v>
      </c>
      <c r="F338" s="213" t="s">
        <v>926</v>
      </c>
      <c r="G338" s="213"/>
      <c r="H338" s="213"/>
      <c r="I338" s="213">
        <v>5040</v>
      </c>
      <c r="J338" s="213" t="s">
        <v>537</v>
      </c>
      <c r="K338" s="213"/>
      <c r="L338" s="213"/>
      <c r="M338" s="213"/>
      <c r="N338" s="213"/>
      <c r="O338" s="41"/>
      <c r="R338" s="54"/>
    </row>
    <row r="339" spans="1:18" ht="12.75" customHeight="1">
      <c r="A339" s="210"/>
      <c r="B339" s="211"/>
      <c r="C339" s="216"/>
      <c r="D339" s="216"/>
      <c r="E339" s="241"/>
      <c r="F339" s="213"/>
      <c r="G339" s="213"/>
      <c r="H339" s="213"/>
      <c r="I339" s="213"/>
      <c r="J339" s="213"/>
      <c r="K339" s="213"/>
      <c r="L339" s="213"/>
      <c r="M339" s="213"/>
      <c r="N339" s="213"/>
      <c r="O339" s="41"/>
      <c r="R339" s="54"/>
    </row>
    <row r="340" spans="1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1:18" ht="12.75" customHeight="1">
      <c r="B341" s="195" t="s">
        <v>757</v>
      </c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A342" s="196"/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A343" s="196"/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A344" s="53"/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</sheetData>
  <autoFilter ref="R1:R340"/>
  <mergeCells count="9">
    <mergeCell ref="M100:M101"/>
    <mergeCell ref="O100:O101"/>
    <mergeCell ref="P100:P101"/>
    <mergeCell ref="A94:A95"/>
    <mergeCell ref="B94:B95"/>
    <mergeCell ref="J94:J95"/>
    <mergeCell ref="B100:B101"/>
    <mergeCell ref="A100:A101"/>
    <mergeCell ref="J100:J10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2023-05-25T02:39:27Z</dcterms:modified>
</cp:coreProperties>
</file>