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1600" windowHeight="901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F&amp;O)'!$A$137:$B$348</definedName>
  </definedNames>
  <calcPr calcId="191029"/>
</workbook>
</file>

<file path=xl/calcChain.xml><?xml version="1.0" encoding="utf-8"?>
<calcChain xmlns="http://schemas.openxmlformats.org/spreadsheetml/2006/main">
  <c r="K113" i="6" l="1"/>
  <c r="M113" i="6" s="1"/>
  <c r="L62" i="6"/>
  <c r="K62" i="6"/>
  <c r="K112" i="6"/>
  <c r="K111" i="6"/>
  <c r="L61" i="6"/>
  <c r="K61" i="6"/>
  <c r="L59" i="6"/>
  <c r="K59" i="6"/>
  <c r="M59" i="6" l="1"/>
  <c r="M62" i="6"/>
  <c r="M61" i="6"/>
  <c r="L22" i="6"/>
  <c r="K22" i="6"/>
  <c r="L60" i="6"/>
  <c r="K60" i="6"/>
  <c r="K108" i="6"/>
  <c r="K107" i="6"/>
  <c r="M22" i="6" l="1"/>
  <c r="M60" i="6"/>
  <c r="K106" i="6"/>
  <c r="M106" i="6" s="1"/>
  <c r="L57" i="6"/>
  <c r="K57" i="6"/>
  <c r="K314" i="6"/>
  <c r="L314" i="6" s="1"/>
  <c r="K105" i="6"/>
  <c r="M105" i="6" s="1"/>
  <c r="K96" i="6"/>
  <c r="K95" i="6"/>
  <c r="K104" i="6"/>
  <c r="M104" i="6" s="1"/>
  <c r="P26" i="6"/>
  <c r="K101" i="6"/>
  <c r="K100" i="6"/>
  <c r="L58" i="6"/>
  <c r="K58" i="6"/>
  <c r="K103" i="6"/>
  <c r="K102" i="6"/>
  <c r="M57" i="6" l="1"/>
  <c r="M58" i="6"/>
  <c r="K99" i="6"/>
  <c r="K98" i="6"/>
  <c r="L56" i="6"/>
  <c r="K56" i="6"/>
  <c r="L55" i="6"/>
  <c r="K55" i="6"/>
  <c r="L54" i="6"/>
  <c r="K54" i="6"/>
  <c r="M54" i="6" s="1"/>
  <c r="K94" i="6"/>
  <c r="K93" i="6"/>
  <c r="P25" i="6"/>
  <c r="L53" i="6"/>
  <c r="K53" i="6"/>
  <c r="M53" i="6" l="1"/>
  <c r="M56" i="6"/>
  <c r="M55" i="6"/>
  <c r="K333" i="6"/>
  <c r="L333" i="6" s="1"/>
  <c r="K52" i="6"/>
  <c r="K51" i="6"/>
  <c r="L52" i="6"/>
  <c r="L15" i="6"/>
  <c r="K15" i="6"/>
  <c r="K97" i="6"/>
  <c r="M97" i="6" s="1"/>
  <c r="L51" i="6"/>
  <c r="M15" i="6" l="1"/>
  <c r="M51" i="6"/>
  <c r="M52" i="6"/>
  <c r="K92" i="6"/>
  <c r="M92" i="6" s="1"/>
  <c r="K91" i="6"/>
  <c r="M91" i="6" s="1"/>
  <c r="L46" i="6"/>
  <c r="K46" i="6"/>
  <c r="L50" i="6"/>
  <c r="K50" i="6"/>
  <c r="L48" i="6"/>
  <c r="K48" i="6"/>
  <c r="K90" i="6"/>
  <c r="K89" i="6"/>
  <c r="M46" i="6" l="1"/>
  <c r="M50" i="6"/>
  <c r="M48" i="6"/>
  <c r="L42" i="6"/>
  <c r="K42" i="6"/>
  <c r="K88" i="6"/>
  <c r="M88" i="6" s="1"/>
  <c r="L49" i="6"/>
  <c r="K49" i="6"/>
  <c r="M49" i="6" s="1"/>
  <c r="P24" i="6"/>
  <c r="K86" i="6"/>
  <c r="K85" i="6"/>
  <c r="L47" i="6"/>
  <c r="K47" i="6"/>
  <c r="K87" i="6"/>
  <c r="M87" i="6" s="1"/>
  <c r="M42" i="6" l="1"/>
  <c r="M47" i="6"/>
  <c r="K84" i="6"/>
  <c r="K83" i="6"/>
  <c r="P23" i="6"/>
  <c r="L40" i="6" l="1"/>
  <c r="K40" i="6"/>
  <c r="K82" i="6"/>
  <c r="M82" i="6" s="1"/>
  <c r="L12" i="6"/>
  <c r="K12" i="6"/>
  <c r="L45" i="6"/>
  <c r="K45" i="6"/>
  <c r="L41" i="6"/>
  <c r="K41" i="6"/>
  <c r="M45" i="6" l="1"/>
  <c r="M41" i="6"/>
  <c r="M12" i="6"/>
  <c r="M40" i="6"/>
  <c r="L43" i="6"/>
  <c r="K43" i="6"/>
  <c r="K81" i="6"/>
  <c r="M81" i="6" s="1"/>
  <c r="K80" i="6"/>
  <c r="K79" i="6"/>
  <c r="L17" i="6"/>
  <c r="K17" i="6"/>
  <c r="P21" i="6"/>
  <c r="L44" i="6"/>
  <c r="K44" i="6"/>
  <c r="M17" i="6" l="1"/>
  <c r="M43" i="6"/>
  <c r="M44" i="6"/>
  <c r="P20" i="6"/>
  <c r="K78" i="6"/>
  <c r="M78" i="6" s="1"/>
  <c r="K77" i="6"/>
  <c r="K76" i="6"/>
  <c r="K75" i="6"/>
  <c r="M75" i="6" s="1"/>
  <c r="K68" i="6"/>
  <c r="K69" i="6"/>
  <c r="L11" i="6"/>
  <c r="K11" i="6"/>
  <c r="M11" i="6" s="1"/>
  <c r="K39" i="6" l="1"/>
  <c r="L39" i="6" l="1"/>
  <c r="M39" i="6" s="1"/>
  <c r="L16" i="6"/>
  <c r="K16" i="6"/>
  <c r="K74" i="6"/>
  <c r="M74" i="6" s="1"/>
  <c r="K71" i="6"/>
  <c r="K70" i="6"/>
  <c r="K73" i="6"/>
  <c r="K72" i="6"/>
  <c r="M16" i="6" l="1"/>
  <c r="P18" i="6"/>
  <c r="K339" i="6" l="1"/>
  <c r="L339" i="6" s="1"/>
  <c r="K345" i="6" l="1"/>
  <c r="L345" i="6" s="1"/>
  <c r="P14" i="6"/>
  <c r="P13" i="6"/>
  <c r="P124" i="6" l="1"/>
  <c r="P10" i="6" l="1"/>
  <c r="K324" i="6" l="1"/>
  <c r="L324" i="6" s="1"/>
  <c r="K334" i="6" l="1"/>
  <c r="L334" i="6" s="1"/>
  <c r="K340" i="6" l="1"/>
  <c r="L340" i="6" s="1"/>
  <c r="K308" i="6" l="1"/>
  <c r="L308" i="6" s="1"/>
  <c r="K309" i="6" l="1"/>
  <c r="L309" i="6" s="1"/>
  <c r="K335" i="6" l="1"/>
  <c r="L335" i="6" s="1"/>
  <c r="K327" i="6" l="1"/>
  <c r="L327" i="6" s="1"/>
  <c r="K331" i="6" l="1"/>
  <c r="L331" i="6" s="1"/>
  <c r="K336" i="6" l="1"/>
  <c r="L336" i="6" s="1"/>
  <c r="K328" i="6" l="1"/>
  <c r="L328" i="6" s="1"/>
  <c r="K322" i="6"/>
  <c r="L322" i="6" s="1"/>
  <c r="K330" i="6" l="1"/>
  <c r="L330" i="6" s="1"/>
  <c r="K318" i="6" l="1"/>
  <c r="L318" i="6" s="1"/>
  <c r="K319" i="6" l="1"/>
  <c r="L319" i="6" s="1"/>
  <c r="K312" i="6"/>
  <c r="L312" i="6" s="1"/>
  <c r="K329" i="6" l="1"/>
  <c r="L329" i="6" s="1"/>
  <c r="K323" i="6"/>
  <c r="L323" i="6" s="1"/>
  <c r="K325" i="6" l="1"/>
  <c r="L325" i="6" s="1"/>
  <c r="L6" i="2" l="1"/>
  <c r="K6" i="3"/>
  <c r="D7" i="5" l="1"/>
  <c r="M7" i="6"/>
  <c r="K320" i="6" l="1"/>
  <c r="L320" i="6" s="1"/>
  <c r="K317" i="6" l="1"/>
  <c r="L317" i="6" s="1"/>
  <c r="K321" i="6" l="1"/>
  <c r="L321" i="6" s="1"/>
  <c r="K316" i="6"/>
  <c r="L316" i="6" s="1"/>
  <c r="K315" i="6"/>
  <c r="L315" i="6" s="1"/>
  <c r="K313" i="6"/>
  <c r="L313" i="6" s="1"/>
  <c r="H311" i="6"/>
  <c r="K311" i="6" s="1"/>
  <c r="L311" i="6" s="1"/>
  <c r="K310" i="6"/>
  <c r="L310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F279" i="6"/>
  <c r="K279" i="6" s="1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F273" i="6"/>
  <c r="K273" i="6" s="1"/>
  <c r="L273" i="6" s="1"/>
  <c r="F272" i="6"/>
  <c r="K272" i="6" s="1"/>
  <c r="L272" i="6" s="1"/>
  <c r="K271" i="6"/>
  <c r="L271" i="6" s="1"/>
  <c r="F270" i="6"/>
  <c r="K270" i="6" s="1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4" i="6"/>
  <c r="L254" i="6" s="1"/>
  <c r="K252" i="6"/>
  <c r="L252" i="6" s="1"/>
  <c r="K251" i="6"/>
  <c r="L251" i="6" s="1"/>
  <c r="F250" i="6"/>
  <c r="K250" i="6" s="1"/>
  <c r="L250" i="6" s="1"/>
  <c r="K249" i="6"/>
  <c r="L249" i="6" s="1"/>
  <c r="K246" i="6"/>
  <c r="L246" i="6" s="1"/>
  <c r="K245" i="6"/>
  <c r="L245" i="6" s="1"/>
  <c r="K244" i="6"/>
  <c r="L244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4" i="6"/>
  <c r="L224" i="6" s="1"/>
  <c r="K222" i="6"/>
  <c r="L222" i="6" s="1"/>
  <c r="K220" i="6"/>
  <c r="L220" i="6" s="1"/>
  <c r="K218" i="6"/>
  <c r="L218" i="6" s="1"/>
  <c r="K217" i="6"/>
  <c r="L217" i="6" s="1"/>
  <c r="K216" i="6"/>
  <c r="L216" i="6" s="1"/>
  <c r="K214" i="6"/>
  <c r="L214" i="6" s="1"/>
  <c r="K213" i="6"/>
  <c r="L213" i="6" s="1"/>
  <c r="K212" i="6"/>
  <c r="L212" i="6" s="1"/>
  <c r="K211" i="6"/>
  <c r="K210" i="6"/>
  <c r="L210" i="6" s="1"/>
  <c r="K209" i="6"/>
  <c r="L209" i="6" s="1"/>
  <c r="K207" i="6"/>
  <c r="L207" i="6" s="1"/>
  <c r="K206" i="6"/>
  <c r="L206" i="6" s="1"/>
  <c r="K205" i="6"/>
  <c r="L205" i="6" s="1"/>
  <c r="K204" i="6"/>
  <c r="L204" i="6" s="1"/>
  <c r="K203" i="6"/>
  <c r="L203" i="6" s="1"/>
  <c r="F202" i="6"/>
  <c r="K202" i="6" s="1"/>
  <c r="L202" i="6" s="1"/>
  <c r="H201" i="6"/>
  <c r="K201" i="6" s="1"/>
  <c r="L201" i="6" s="1"/>
  <c r="K198" i="6"/>
  <c r="L198" i="6" s="1"/>
  <c r="K197" i="6"/>
  <c r="L197" i="6" s="1"/>
  <c r="K196" i="6"/>
  <c r="L196" i="6" s="1"/>
  <c r="K195" i="6"/>
  <c r="L195" i="6" s="1"/>
  <c r="K194" i="6"/>
  <c r="L194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H167" i="6"/>
  <c r="K167" i="6" s="1"/>
  <c r="L167" i="6" s="1"/>
  <c r="F166" i="6"/>
  <c r="K166" i="6" s="1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6" i="4"/>
</calcChain>
</file>

<file path=xl/sharedStrings.xml><?xml version="1.0" encoding="utf-8"?>
<sst xmlns="http://schemas.openxmlformats.org/spreadsheetml/2006/main" count="3347" uniqueCount="1240">
  <si>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</si>
  <si>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</si>
  <si>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</si>
  <si>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</si>
  <si>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</si>
  <si>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</si>
  <si>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</si>
  <si>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</si>
  <si>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</si>
  <si>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</si>
  <si>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</si>
  <si>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</si>
  <si>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</si>
  <si>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</si>
  <si>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</si>
  <si>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</si>
  <si>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</si>
  <si>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</si>
  <si>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</si>
  <si>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</si>
  <si>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</si>
  <si>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</si>
  <si>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</si>
  <si>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</si>
  <si>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</si>
  <si>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</si>
  <si>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</si>
  <si>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</si>
  <si>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</si>
  <si>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</si>
  <si>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</si>
  <si>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</si>
  <si>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</si>
  <si>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</si>
  <si>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</si>
  <si>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</si>
  <si>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</si>
  <si>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</si>
  <si>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</si>
  <si>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</si>
  <si>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</si>
  <si>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</si>
  <si>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</si>
  <si>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</si>
  <si>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</si>
  <si>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</si>
  <si>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</si>
  <si>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</si>
  <si>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</si>
  <si>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</si>
  <si>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</si>
  <si>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</si>
  <si>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</si>
  <si>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</si>
  <si>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</si>
  <si>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</si>
  <si>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</si>
  <si>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</si>
  <si>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</si>
  <si>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</si>
  <si>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</si>
  <si>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</si>
  <si>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</si>
  <si>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</si>
  <si>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</si>
  <si>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</si>
  <si>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</si>
  <si>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</si>
  <si>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</si>
  <si>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</si>
  <si>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</si>
  <si>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</si>
  <si>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</si>
  <si>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</si>
  <si>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</si>
  <si>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</si>
  <si>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</si>
  <si>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</si>
  <si>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</si>
  <si>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</si>
  <si>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</si>
  <si>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</si>
  <si>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</si>
  <si>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</si>
  <si>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</si>
  <si>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</si>
  <si>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</si>
  <si>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</si>
  <si>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</si>
  <si>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</si>
  <si>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</si>
  <si>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</si>
  <si>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</si>
  <si>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</si>
  <si>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</si>
  <si>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</si>
  <si>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</si>
  <si>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</si>
  <si>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</si>
  <si>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</si>
  <si>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</si>
  <si>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</si>
  <si>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</si>
  <si>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</si>
  <si>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</si>
  <si>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</si>
  <si>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</si>
  <si>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</si>
  <si>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</si>
  <si>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</si>
  <si>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</si>
  <si>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</si>
  <si>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</si>
  <si>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</si>
  <si>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</si>
  <si>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</si>
  <si>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</si>
  <si>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</si>
  <si>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</si>
  <si>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</si>
  <si>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</si>
  <si>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</si>
  <si>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</si>
  <si>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</si>
  <si>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</si>
  <si>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</si>
  <si>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</si>
  <si>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</si>
  <si>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</si>
  <si>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</si>
  <si>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</si>
  <si>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</si>
  <si>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</si>
  <si>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</si>
  <si>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</si>
  <si>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</si>
  <si>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</si>
  <si>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</si>
  <si>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</si>
  <si>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</si>
  <si>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</si>
  <si>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</si>
  <si>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</si>
  <si>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</si>
  <si>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</si>
  <si>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</si>
  <si>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</si>
  <si>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</si>
  <si>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</si>
  <si>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</si>
  <si>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</si>
  <si>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</si>
  <si>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</si>
  <si>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</si>
  <si>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</si>
  <si>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</si>
  <si>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</si>
  <si>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</si>
  <si>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</si>
  <si>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</si>
  <si>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</si>
  <si>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</si>
  <si>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</si>
  <si>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</si>
  <si>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</si>
  <si>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</si>
  <si>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</si>
  <si>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</si>
  <si>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</si>
  <si>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</si>
  <si>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</si>
  <si>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</si>
  <si>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</si>
  <si>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</si>
  <si>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</si>
  <si>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</si>
  <si>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</si>
  <si>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</si>
  <si>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</si>
  <si>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</si>
  <si>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</si>
  <si>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</si>
  <si>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</si>
  <si>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</si>
  <si>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</si>
  <si>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</si>
  <si>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</si>
  <si>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</si>
  <si>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</si>
  <si>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</si>
  <si>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</si>
  <si>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</si>
  <si>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</si>
  <si>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</si>
  <si>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</si>
  <si>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</si>
  <si>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</si>
  <si>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</si>
  <si>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</si>
  <si>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</si>
  <si>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</si>
  <si>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</si>
  <si>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</si>
  <si>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</si>
  <si>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</si>
  <si>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</si>
  <si>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</si>
  <si>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</si>
  <si>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</si>
  <si>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</si>
  <si>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</si>
  <si>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</si>
  <si>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</si>
  <si>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</si>
  <si>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</si>
  <si>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</si>
  <si>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</si>
  <si>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</si>
  <si>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</si>
  <si>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</si>
  <si>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</si>
  <si>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</si>
  <si>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</si>
  <si>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</si>
  <si>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</si>
  <si>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</si>
  <si>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</si>
  <si>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</si>
  <si>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</si>
  <si>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</si>
  <si>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</si>
  <si>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</si>
  <si>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</si>
  <si>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</si>
  <si>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</si>
  <si>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</si>
  <si>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</si>
  <si>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</si>
  <si>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</si>
  <si>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</si>
  <si>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</si>
  <si>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</si>
  <si>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</si>
  <si>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</si>
  <si>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</si>
  <si>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</si>
  <si>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</si>
  <si>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</si>
  <si>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</si>
  <si>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</si>
  <si>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</si>
  <si>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</si>
  <si>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</si>
  <si>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</si>
  <si>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</si>
  <si>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</si>
  <si>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</si>
  <si>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</si>
  <si>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</si>
  <si>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</si>
  <si>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</si>
  <si>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</si>
  <si>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</si>
  <si>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</si>
  <si>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</si>
  <si>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</si>
  <si>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</si>
  <si>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</si>
  <si>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</si>
  <si>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</si>
  <si>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</si>
  <si>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</si>
  <si>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</si>
  <si>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</si>
  <si>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</si>
  <si>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</si>
  <si>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</si>
  <si>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</si>
  <si>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</si>
  <si>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</si>
  <si>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</si>
  <si>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</si>
  <si>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</si>
  <si>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</si>
  <si>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</si>
  <si>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</si>
  <si>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</si>
  <si>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</si>
  <si>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</si>
  <si>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</si>
  <si>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</si>
  <si>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</si>
  <si>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</si>
  <si>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</si>
  <si>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</si>
  <si>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</si>
  <si>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</si>
  <si>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</si>
  <si>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</si>
  <si>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</si>
  <si>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</si>
  <si>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</si>
  <si>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</si>
  <si>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</si>
  <si>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</si>
  <si>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</si>
  <si>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</si>
  <si>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</si>
  <si>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</si>
  <si>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</si>
  <si>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</si>
  <si>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</si>
  <si>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</si>
  <si>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</si>
  <si>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</si>
  <si>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</si>
  <si>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</si>
  <si>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</si>
  <si>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</si>
  <si>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</si>
  <si>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</si>
  <si>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</si>
  <si>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</si>
  <si>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</si>
  <si>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</si>
  <si>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</si>
  <si>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</si>
  <si>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</si>
  <si>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</si>
  <si>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</si>
  <si>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</si>
  <si>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</si>
  <si>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</si>
  <si>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</si>
  <si>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</si>
  <si>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</si>
  <si>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</si>
  <si>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</si>
  <si>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</si>
  <si>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</si>
  <si>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</si>
  <si>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</si>
  <si>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</si>
  <si>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</si>
  <si>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</si>
  <si>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</si>
  <si>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</si>
  <si>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</si>
  <si>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</si>
  <si>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</si>
  <si>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</si>
  <si>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</si>
  <si>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</si>
  <si>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</si>
  <si>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</si>
  <si>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</si>
  <si>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</si>
  <si>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</si>
  <si>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</si>
  <si>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</si>
  <si>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</si>
  <si>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</si>
  <si>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</si>
  <si>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</si>
  <si>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</si>
  <si>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</si>
  <si>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</si>
  <si>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</si>
  <si>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</si>
  <si>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</si>
  <si>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</si>
  <si>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</si>
  <si>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</si>
  <si>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</si>
  <si>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</si>
  <si>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</si>
  <si>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</si>
  <si>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</si>
  <si>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</si>
  <si>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</si>
  <si>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</si>
  <si>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</si>
  <si>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</si>
  <si>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</si>
  <si>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</si>
  <si>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</si>
  <si>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</si>
  <si>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</si>
  <si>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</si>
  <si>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</si>
  <si>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</si>
  <si>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</si>
  <si>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</si>
  <si>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</si>
  <si>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</si>
  <si>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</si>
  <si>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</si>
  <si>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</si>
  <si>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</si>
  <si>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</si>
  <si>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</si>
  <si>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</si>
  <si>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</si>
  <si>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</si>
  <si>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</si>
  <si>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</si>
  <si>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</si>
  <si>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</si>
  <si>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</si>
  <si>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</si>
  <si>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</si>
  <si>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</si>
  <si>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</si>
  <si>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</si>
  <si>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</si>
  <si>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</si>
  <si>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</si>
  <si>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</si>
  <si>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</si>
  <si>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</si>
  <si>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</si>
  <si>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</si>
  <si>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</si>
  <si>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</si>
  <si>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</si>
  <si>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</si>
  <si>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</si>
  <si>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</si>
  <si>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</si>
  <si>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</si>
  <si>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</si>
  <si>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</si>
  <si>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</si>
  <si>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</si>
  <si>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</si>
  <si>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</si>
  <si>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</si>
  <si>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</si>
  <si>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</si>
  <si>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</si>
  <si>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</si>
  <si>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</si>
  <si>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</si>
  <si>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</si>
  <si>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</si>
  <si>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</si>
  <si>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</si>
  <si>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</si>
  <si>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</si>
  <si>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</si>
  <si>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</si>
  <si>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</si>
  <si>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</si>
  <si>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</si>
  <si>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</si>
  <si>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</si>
  <si>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</si>
  <si>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</si>
  <si>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</si>
  <si>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</si>
  <si>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</si>
  <si>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</si>
  <si>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</si>
  <si>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</si>
  <si>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</si>
  <si>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</si>
  <si>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</si>
  <si>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</si>
  <si>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</si>
  <si>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</si>
  <si>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</si>
  <si>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</si>
  <si>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</si>
  <si>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</si>
  <si>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</si>
  <si>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</si>
  <si>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</si>
  <si>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</si>
  <si>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</si>
  <si>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</si>
  <si>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</si>
  <si>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</si>
  <si>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</si>
  <si>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</si>
  <si>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</si>
  <si>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</si>
  <si>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</si>
  <si>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</si>
  <si>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</si>
  <si>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</si>
  <si>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</si>
  <si>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</si>
  <si>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</si>
  <si>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</si>
  <si>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</si>
  <si>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</si>
  <si>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</si>
  <si>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</si>
  <si>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</si>
  <si>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</si>
  <si>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</si>
  <si>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</si>
  <si>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</si>
  <si>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</si>
  <si>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</si>
  <si>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</si>
  <si>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</si>
  <si>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</si>
  <si>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</si>
  <si>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</si>
  <si>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</si>
  <si>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</si>
  <si>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</si>
  <si>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</si>
  <si>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</si>
  <si>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</si>
  <si>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</si>
  <si>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</si>
  <si>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</si>
  <si>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</si>
  <si>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</si>
  <si>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</si>
  <si>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</si>
  <si>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</si>
  <si>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</si>
  <si>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</si>
  <si>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</si>
  <si>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</si>
  <si>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</si>
  <si>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</si>
  <si>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</si>
  <si>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</si>
  <si>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</si>
  <si>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</si>
  <si>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</si>
  <si>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</si>
  <si>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</si>
  <si>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</si>
  <si>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</si>
  <si>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</si>
  <si>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</si>
  <si>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</si>
  <si>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</si>
  <si>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</si>
  <si>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</si>
  <si>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</si>
  <si>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</si>
  <si>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</si>
  <si>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</si>
  <si>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</si>
  <si>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</si>
  <si>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</si>
  <si>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</si>
  <si>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</si>
  <si>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</si>
  <si>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</si>
  <si>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</si>
  <si>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</si>
  <si>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</si>
  <si>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</si>
  <si>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</si>
  <si>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</si>
  <si>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</si>
  <si>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</si>
  <si>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</si>
  <si>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</si>
  <si>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</si>
  <si>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</si>
  <si>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</si>
  <si>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</si>
  <si>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</si>
  <si>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</si>
  <si>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</si>
  <si>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</si>
  <si>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</si>
  <si>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</si>
  <si>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</si>
  <si>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</si>
  <si>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</si>
  <si>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</si>
  <si>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</si>
  <si>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</si>
  <si>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</si>
  <si>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</si>
  <si>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</si>
  <si>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</si>
  <si>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</si>
  <si>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</si>
  <si>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</si>
  <si>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</si>
  <si>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</si>
  <si>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</si>
  <si>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</si>
  <si>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</si>
  <si>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</si>
  <si>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</si>
  <si>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</si>
  <si>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</si>
  <si>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</si>
  <si>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</si>
  <si>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</si>
  <si>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</si>
  <si>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</si>
  <si>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</si>
  <si>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</si>
  <si>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</si>
  <si>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</si>
  <si>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</si>
  <si>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</si>
  <si>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</si>
  <si>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</si>
  <si>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</si>
  <si>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</si>
  <si>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</si>
  <si>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</si>
  <si>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</si>
  <si>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</si>
  <si>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</si>
  <si>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</si>
  <si>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</si>
  <si>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</si>
  <si>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</si>
  <si>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</si>
  <si>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</si>
  <si>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</si>
  <si>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</si>
  <si>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</si>
  <si>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</si>
  <si>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</si>
  <si>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</si>
  <si>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</si>
  <si>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</si>
  <si>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</si>
  <si>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</si>
  <si>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</si>
  <si>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</si>
  <si>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</si>
  <si>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</si>
  <si>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</si>
  <si>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</si>
  <si>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</si>
  <si>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</si>
  <si>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</si>
  <si>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</si>
  <si>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</si>
  <si>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</si>
  <si>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</si>
  <si>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</si>
  <si>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</si>
  <si>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</si>
  <si>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</si>
  <si>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</si>
  <si>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</si>
  <si>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</si>
  <si>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</si>
  <si>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</si>
  <si>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</si>
  <si>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</si>
  <si>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</si>
  <si>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</si>
  <si>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</si>
  <si>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</si>
  <si>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</si>
  <si>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</si>
  <si>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</si>
  <si>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</si>
  <si>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</si>
  <si>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</si>
  <si>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</si>
  <si>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</si>
  <si>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</si>
  <si>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</si>
  <si>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</si>
  <si>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</si>
  <si>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</si>
  <si>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</si>
  <si>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</si>
  <si>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</si>
  <si>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</si>
  <si>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</si>
  <si>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</si>
  <si>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</si>
  <si>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</si>
  <si>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</si>
  <si>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</si>
  <si>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</si>
  <si>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</si>
  <si>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</si>
  <si>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</si>
  <si>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</si>
  <si>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</si>
  <si>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</si>
  <si>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</si>
  <si>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</si>
  <si>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</si>
  <si>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</si>
  <si>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</si>
  <si>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</si>
  <si>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</si>
  <si>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</si>
  <si>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</si>
  <si>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</si>
  <si>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</si>
  <si>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</si>
  <si>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</si>
  <si>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</si>
  <si>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</si>
  <si>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</si>
  <si>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</si>
  <si>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</si>
  <si>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</si>
  <si>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</si>
  <si>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</si>
  <si>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</si>
  <si>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</si>
  <si>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</si>
  <si>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</si>
  <si>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</si>
  <si>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</si>
  <si>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</si>
  <si>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</si>
  <si>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</si>
  <si>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</si>
  <si>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</si>
  <si>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</si>
  <si>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</si>
  <si>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</si>
  <si>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</si>
  <si>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</si>
  <si>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</si>
  <si>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</si>
  <si>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</si>
  <si>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</si>
  <si>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</si>
  <si>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</si>
  <si>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</si>
  <si>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</si>
  <si>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</si>
  <si>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</si>
  <si>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</si>
  <si>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</si>
  <si>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</si>
  <si>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</si>
  <si>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</si>
  <si>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</si>
  <si>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</si>
  <si>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</si>
  <si>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</si>
  <si>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</si>
  <si>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</si>
  <si>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</si>
  <si>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</si>
  <si>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</si>
  <si>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</si>
  <si>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</si>
  <si>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</si>
  <si>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</si>
  <si>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</si>
  <si>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</si>
  <si>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</si>
  <si>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</si>
  <si>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</si>
  <si>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</si>
  <si>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</si>
  <si>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</si>
  <si>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</si>
  <si>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</si>
  <si>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</si>
  <si>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</si>
  <si>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</si>
  <si>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</si>
  <si>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</si>
  <si>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</si>
  <si>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</si>
  <si>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</si>
  <si>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</si>
  <si>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</si>
  <si>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</si>
  <si>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</si>
  <si>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</si>
  <si>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</si>
  <si>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</si>
  <si>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</si>
  <si>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</si>
  <si>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</si>
  <si>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</si>
  <si>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</si>
  <si>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</si>
  <si>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</si>
  <si>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</si>
  <si>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</si>
  <si>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</si>
  <si>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</si>
  <si>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</si>
  <si>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</si>
  <si>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</si>
  <si>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</si>
  <si>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</si>
  <si>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</si>
  <si>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</si>
  <si>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</si>
  <si>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</si>
  <si>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</si>
  <si>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</si>
  <si>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</si>
  <si>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</si>
  <si>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</si>
  <si>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</si>
  <si>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</si>
  <si>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</si>
  <si>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</si>
  <si>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</si>
  <si>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</si>
  <si>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</si>
  <si>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</si>
  <si>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</si>
  <si>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</si>
  <si>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</si>
  <si>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</si>
  <si>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</si>
  <si>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</si>
  <si>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</si>
  <si>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</si>
  <si>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</si>
  <si>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</si>
  <si>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</si>
  <si>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</si>
  <si>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</si>
  <si>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</si>
  <si>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</si>
  <si>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</si>
  <si>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</si>
  <si>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</si>
  <si>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</si>
  <si>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</si>
  <si>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</si>
  <si>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</si>
  <si>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</si>
  <si>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</si>
  <si>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</si>
  <si>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</si>
  <si>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</si>
  <si>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</si>
  <si>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</si>
  <si>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</si>
  <si>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</si>
  <si>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</si>
  <si>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</si>
  <si>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</si>
  <si>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</si>
  <si>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</si>
  <si>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</si>
  <si>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</si>
  <si>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</si>
  <si>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</si>
  <si>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</si>
  <si>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</si>
  <si>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</si>
  <si>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</si>
  <si>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</si>
  <si>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</si>
  <si>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</si>
  <si>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</si>
  <si>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</si>
  <si>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N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</si>
  <si>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</si>
  <si>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</si>
  <si>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</si>
  <si>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</si>
  <si>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</si>
  <si>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</si>
  <si>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</si>
  <si>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</si>
  <si>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</si>
  <si>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</si>
  <si>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</si>
  <si>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</si>
  <si>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</si>
  <si>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</si>
  <si>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</si>
  <si>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</si>
  <si>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</si>
  <si>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2080-2100</t>
  </si>
  <si>
    <t>NSE</t>
  </si>
  <si>
    <t>48-52</t>
  </si>
  <si>
    <t>920-930</t>
  </si>
  <si>
    <t>37.3-41.30</t>
  </si>
  <si>
    <t>D</t>
  </si>
  <si>
    <t>2485-2585</t>
  </si>
  <si>
    <t>2800-3000</t>
  </si>
  <si>
    <t>670-710</t>
  </si>
  <si>
    <t>158-168</t>
  </si>
  <si>
    <t>MULTIPLIER SHARE &amp; STOCK ADVISORS PRIVATE LIMITED</t>
  </si>
  <si>
    <t>2900-2920</t>
  </si>
  <si>
    <t>3780-3880</t>
  </si>
  <si>
    <t>4100-4200</t>
  </si>
  <si>
    <t>1810-1945</t>
  </si>
  <si>
    <t>2150-2350</t>
  </si>
  <si>
    <t>ASIANPAINT 2900 CE 25 APR</t>
  </si>
  <si>
    <t>ASIANPAINT 3000 CE 25 APR</t>
  </si>
  <si>
    <t>GRAVITON RESEARCH CAPITAL LLP</t>
  </si>
  <si>
    <t>4100-4300</t>
  </si>
  <si>
    <t>1820-1950</t>
  </si>
  <si>
    <t>MANSI SHARE AND STOCK ADVISORS PVT LTD</t>
  </si>
  <si>
    <t>1490-1590</t>
  </si>
  <si>
    <t>1024-1054</t>
  </si>
  <si>
    <t>1125-1195</t>
  </si>
  <si>
    <t>TITAN APR FUT</t>
  </si>
  <si>
    <t>3903-3963</t>
  </si>
  <si>
    <t>BANKNIFTY 47300 CE 3 APR</t>
  </si>
  <si>
    <t>BANKNIFTY 47800 CE 3 APR</t>
  </si>
  <si>
    <t>FINNIFTY 20850 PE 02 APR</t>
  </si>
  <si>
    <t>FINNIFTY 21100 CE 02 APR</t>
  </si>
  <si>
    <t>Chemicals</t>
  </si>
  <si>
    <t>Loss of Rs.59/-</t>
  </si>
  <si>
    <t>Profit of Rs.85/-</t>
  </si>
  <si>
    <t>MARUTI APR FUT</t>
  </si>
  <si>
    <t>12815-13025</t>
  </si>
  <si>
    <t>90-60</t>
  </si>
  <si>
    <t>Profit of Rs.20/-</t>
  </si>
  <si>
    <t>NIFTY 23000 CE 25 APR</t>
  </si>
  <si>
    <t>Profit of Rs.92/-</t>
  </si>
  <si>
    <t>Loss of Rs.57.5/-</t>
  </si>
  <si>
    <t>Retail Research Technical Calls &amp; Fundamental Performance Report for the month of April-2024</t>
  </si>
  <si>
    <t>Profit of Rs.33.5/-</t>
  </si>
  <si>
    <t>HDFCBANK APR FUT</t>
  </si>
  <si>
    <t>1525-1550</t>
  </si>
  <si>
    <t>FINNIFTY 21200 CE 02 APR</t>
  </si>
  <si>
    <t>50-75</t>
  </si>
  <si>
    <t>1250-1310</t>
  </si>
  <si>
    <t>1415-1515</t>
  </si>
  <si>
    <t>Profit of Rs.7.5/-</t>
  </si>
  <si>
    <t>TATACONSUM 1100 CE 28 APR</t>
  </si>
  <si>
    <t>TATACONSUM 1130 CE 28 APR</t>
  </si>
  <si>
    <t>NAVINFLUOR APR FUT</t>
  </si>
  <si>
    <t>3240-3310</t>
  </si>
  <si>
    <t>Profit of Rs.5.5/-</t>
  </si>
  <si>
    <t>20-30</t>
  </si>
  <si>
    <t>Loss of Rs.6/-</t>
  </si>
  <si>
    <t>139-148</t>
  </si>
  <si>
    <t>DALBHARAT APR FUT</t>
  </si>
  <si>
    <t>2057-2099</t>
  </si>
  <si>
    <t>ULTRACEMCO APR FUT</t>
  </si>
  <si>
    <t>10225-10330</t>
  </si>
  <si>
    <t>BANKNIFTY 47500 CE 10 APR</t>
  </si>
  <si>
    <t>BANKNIFTY 48000 CE 10 APR</t>
  </si>
  <si>
    <t>4710-4810</t>
  </si>
  <si>
    <t>5050-5300</t>
  </si>
  <si>
    <t>Profit of Rs.75/-</t>
  </si>
  <si>
    <t>NIFTY 22450 PE 04 APR</t>
  </si>
  <si>
    <t>60-80</t>
  </si>
  <si>
    <t>Profit of Rs.37/-</t>
  </si>
  <si>
    <t>Profit of Rs.87/-</t>
  </si>
  <si>
    <t>HRTI PRIVATE LIMITED</t>
  </si>
  <si>
    <t>Profit of Rs.26.5/-</t>
  </si>
  <si>
    <t>Loss of Rs.100/-</t>
  </si>
  <si>
    <t>Profit of Rs.8/-</t>
  </si>
  <si>
    <t>NIFTY 22350 CE 04 APR</t>
  </si>
  <si>
    <t>70-100</t>
  </si>
  <si>
    <t>Profit of Rs.37.5/-</t>
  </si>
  <si>
    <t>BHARTIARTL 1220 CE 28 APR</t>
  </si>
  <si>
    <t>BHARTIARTL 1260 CE 28 APR</t>
  </si>
  <si>
    <t>TATACONSUM 1160 CE 28 APR</t>
  </si>
  <si>
    <t>Loss of Rs.160/-</t>
  </si>
  <si>
    <t>INFY APR FUT</t>
  </si>
  <si>
    <t>ITBEES</t>
  </si>
  <si>
    <t>40-42</t>
  </si>
  <si>
    <t>7675-8000</t>
  </si>
  <si>
    <t>8400-8600</t>
  </si>
  <si>
    <t>NIFTY 22400 PE 10 APR</t>
  </si>
  <si>
    <t>HAVELLS APR FUT</t>
  </si>
  <si>
    <t>1577-1596</t>
  </si>
  <si>
    <t>9.5</t>
  </si>
  <si>
    <t>Loss of Rs.4.85/-</t>
  </si>
  <si>
    <t>110-130</t>
  </si>
  <si>
    <t>Loss of Rs.33/-</t>
  </si>
  <si>
    <t>Profit of Rs.18.5/-</t>
  </si>
  <si>
    <t>730-740</t>
  </si>
  <si>
    <t>Profit of Rs.3/-</t>
  </si>
  <si>
    <t>1402.5-1442.5</t>
  </si>
  <si>
    <t>1530-1600</t>
  </si>
  <si>
    <t>SBICARD APR FUT</t>
  </si>
  <si>
    <t>741-755</t>
  </si>
  <si>
    <t>NILKAMAL</t>
  </si>
  <si>
    <t>1855-1955</t>
  </si>
  <si>
    <t>1580-1599</t>
  </si>
  <si>
    <t>Loss of Rs.21/-</t>
  </si>
  <si>
    <t>BANKNIFTY 48600 CE 10 APR</t>
  </si>
  <si>
    <t>400-500</t>
  </si>
  <si>
    <t>Loss of Rs.72/-</t>
  </si>
  <si>
    <t>FINNIFTY 21700 CE 09 APR</t>
  </si>
  <si>
    <t>FINNIFTY 21500 PE 09 APR</t>
  </si>
  <si>
    <t>Profit of Rs.12/-</t>
  </si>
  <si>
    <t>ABBOTINDIA APR FUT</t>
  </si>
  <si>
    <t>26738-27000</t>
  </si>
  <si>
    <t>Profit of Rs.11/-</t>
  </si>
  <si>
    <t>Profit of Rs.250/-</t>
  </si>
  <si>
    <t>Profit of Rs.22/-</t>
  </si>
  <si>
    <t>FINNIFTY 21750 CE 09 APR</t>
  </si>
  <si>
    <t>40-60</t>
  </si>
  <si>
    <t>Profit of Rs.10/-</t>
  </si>
  <si>
    <t>30-50</t>
  </si>
  <si>
    <t>Loss of Rs.15/-</t>
  </si>
  <si>
    <t>DPL</t>
  </si>
  <si>
    <t>COLPAL APR FUT</t>
  </si>
  <si>
    <t>2600-2570</t>
  </si>
  <si>
    <t>NIFTY APR FUT</t>
  </si>
  <si>
    <t>22700-22600</t>
  </si>
  <si>
    <t>NIFTY 22400 CE 18 APR</t>
  </si>
  <si>
    <t>NIFTY 23000 PE 18 APR</t>
  </si>
  <si>
    <t>HINDALCO 590 PE APR</t>
  </si>
  <si>
    <t>HINDALCO 570 PE APR</t>
  </si>
  <si>
    <t>BANKNIFTY 48900 CE 10 APR</t>
  </si>
  <si>
    <t>200-300</t>
  </si>
  <si>
    <t>PIIND APR FUT</t>
  </si>
  <si>
    <t>3928-3970</t>
  </si>
  <si>
    <t>Profit of Rs.210/-</t>
  </si>
  <si>
    <t>FINNIFTY 21400 CE 16 APR</t>
  </si>
  <si>
    <t>FINNIFTY 22000 PE 16 APR</t>
  </si>
  <si>
    <t>Loss of Rs.20/-</t>
  </si>
  <si>
    <t>Loss of Rs.32.5/-</t>
  </si>
  <si>
    <t>HCLTECH APR FUT</t>
  </si>
  <si>
    <t>1561-1576</t>
  </si>
  <si>
    <t>GCONNECT</t>
  </si>
  <si>
    <t>KRYSTAL</t>
  </si>
  <si>
    <t>Krystal Integrated Ser L</t>
  </si>
  <si>
    <t>NIRAJ HARSUKHLAL SANGHAVI</t>
  </si>
  <si>
    <t>1705-1750</t>
  </si>
  <si>
    <t>1875-2000</t>
  </si>
  <si>
    <t>Profit of Rs.28/-</t>
  </si>
  <si>
    <t>12800-13000</t>
  </si>
  <si>
    <t>TATAPOWER APR FUT</t>
  </si>
  <si>
    <t>444-447</t>
  </si>
  <si>
    <t>Loss of Rs.240/-</t>
  </si>
  <si>
    <t>NIFTY 22250 CE 25 APR</t>
  </si>
  <si>
    <t>NIFTY 23000 PE 25 APR</t>
  </si>
  <si>
    <t>FINNIFTY 21650 CE 16 APR</t>
  </si>
  <si>
    <t>FINNIFTY 21450 PE 16 APR</t>
  </si>
  <si>
    <t>26760-27000</t>
  </si>
  <si>
    <t>3905-3947</t>
  </si>
  <si>
    <t>Loss of Rs.3.25/-</t>
  </si>
  <si>
    <t>MAFIA</t>
  </si>
  <si>
    <t>QE SECURITIES LLP</t>
  </si>
  <si>
    <t>CRONY VYAPAR PVT LTD</t>
  </si>
  <si>
    <t>Profit of Rs.53.5/-</t>
  </si>
  <si>
    <t>Loss of Rs.45.5/-</t>
  </si>
  <si>
    <t>Profit of Rs.50.5/-</t>
  </si>
  <si>
    <t>1445-1497</t>
  </si>
  <si>
    <t>1630-1750</t>
  </si>
  <si>
    <t>3690-3750</t>
  </si>
  <si>
    <t>MCDOWELL-N APR FUT</t>
  </si>
  <si>
    <t>1180-1190</t>
  </si>
  <si>
    <t>FINNIFTY 21300 CE 16 APR</t>
  </si>
  <si>
    <t>GODREJCP APR FUT</t>
  </si>
  <si>
    <t>1206-1227</t>
  </si>
  <si>
    <t>125.5-131.5</t>
  </si>
  <si>
    <t>MIDCPNIFTY 10825 CE 15 APR</t>
  </si>
  <si>
    <t>28-45</t>
  </si>
  <si>
    <t>Loss of Rs.14/-</t>
  </si>
  <si>
    <t>Profiit of Rs.15/-</t>
  </si>
  <si>
    <t>FINNIFTY 21250 CE 16 APR</t>
  </si>
  <si>
    <t>100-130</t>
  </si>
  <si>
    <t>Loss of Rs.35/-</t>
  </si>
  <si>
    <t>BANKNIFTY 47900 CE 16 APR</t>
  </si>
  <si>
    <t>BANKNIFTY 47600 PE 16 APR</t>
  </si>
  <si>
    <t>130-135</t>
  </si>
  <si>
    <t>KAPADIA FINWEALTH LLP .</t>
  </si>
  <si>
    <t>SHUBHAM ASHOKBHAI PATEL</t>
  </si>
  <si>
    <t>FORTISMLR</t>
  </si>
  <si>
    <t>ANILKUMAR</t>
  </si>
  <si>
    <t>WAGEND</t>
  </si>
  <si>
    <t>JYOTI-RE</t>
  </si>
  <si>
    <t>Jyoti Structures Ltd</t>
  </si>
  <si>
    <t>GDN INVESTMENTS PRIVATE LIMITED</t>
  </si>
  <si>
    <t>ARNOLD</t>
  </si>
  <si>
    <t>MOHIT VINODKUMAR AGRAWAL</t>
  </si>
  <si>
    <t>AVANCE</t>
  </si>
  <si>
    <t>SAHASTRAA ADVISORS PRIVATE LIMITED</t>
  </si>
  <si>
    <t>BRANDBUCKT</t>
  </si>
  <si>
    <t>CAPPIPES</t>
  </si>
  <si>
    <t>DGL</t>
  </si>
  <si>
    <t>RAJESH KUMAR PIROGIWAL AND SONS HUF</t>
  </si>
  <si>
    <t>TOPGAIN FINANCE PRIVATE LIMITED</t>
  </si>
  <si>
    <t>VAXFAB ENTERPRISES LIMITED</t>
  </si>
  <si>
    <t>GUJTLRM</t>
  </si>
  <si>
    <t>SHREE BHUVANAKARAM TRADINVEST PVT LTD</t>
  </si>
  <si>
    <t>SONALIS</t>
  </si>
  <si>
    <t>YELLOWSTONE VENTURES LLP</t>
  </si>
  <si>
    <t>KAMLESH NAVINCHANDRA SHAH</t>
  </si>
  <si>
    <t>VENDIGGE ENGINEERING PROJECTS PRIVATE LIMITED</t>
  </si>
  <si>
    <t>AAATECH</t>
  </si>
  <si>
    <t>AAA Technologies Limited</t>
  </si>
  <si>
    <t>COFFEEDAY</t>
  </si>
  <si>
    <t>Coffee Day Enterprise Ltd</t>
  </si>
  <si>
    <t>TIKRI INVESTMENTS</t>
  </si>
  <si>
    <t>DCG</t>
  </si>
  <si>
    <t>DCG Cables &amp; Wires Ltd</t>
  </si>
  <si>
    <t>DHANI</t>
  </si>
  <si>
    <t>Dhani Services Limited</t>
  </si>
  <si>
    <t>TGL</t>
  </si>
  <si>
    <t>Teerth Gopicon Limited</t>
  </si>
  <si>
    <t>GIRIRAJ STOCK BROKING PRIVATE LIMITED</t>
  </si>
  <si>
    <t>SOMANI VENTURES AND INNOVATIONS LIMITED</t>
  </si>
  <si>
    <t>ATALREAL</t>
  </si>
  <si>
    <t>Atal Realtech Limited</t>
  </si>
  <si>
    <t>NIKUNJ STOCK BROKERS LTD</t>
  </si>
  <si>
    <t>VINEY EQUITY MARKET LLP</t>
  </si>
  <si>
    <t>Profit of Rs.50/-</t>
  </si>
  <si>
    <t>Loss of Rs.10/-</t>
  </si>
  <si>
    <t>ULTRACEMCO 9500 CE APR</t>
  </si>
  <si>
    <t>ULTRACEMCO 9700 CE APR</t>
  </si>
  <si>
    <t>55-58</t>
  </si>
  <si>
    <t>Loss of Rs.1.6/-</t>
  </si>
  <si>
    <t>NIFTY 22150 CE 18 APR</t>
  </si>
  <si>
    <t>NIFTY 22100 PE 18 APR</t>
  </si>
  <si>
    <t>Loss of Rs.60/-</t>
  </si>
  <si>
    <t>Loss of Rs.1.5/-</t>
  </si>
  <si>
    <t>DRREDDY APR FUT</t>
  </si>
  <si>
    <t>6174-6258</t>
  </si>
  <si>
    <t>NIFTY 22250 PE 18 APR</t>
  </si>
  <si>
    <t>60-90</t>
  </si>
  <si>
    <t>Profit of Rs.169/-</t>
  </si>
  <si>
    <t>SENSEX 73000 CE 19 APR</t>
  </si>
  <si>
    <t>260-270</t>
  </si>
  <si>
    <t>500-700</t>
  </si>
  <si>
    <t>NIFTY 22100 CE 25 APR</t>
  </si>
  <si>
    <t xml:space="preserve">NIFTY 22300 CE 25 APR </t>
  </si>
  <si>
    <t>140-145</t>
  </si>
  <si>
    <t>63-67</t>
  </si>
  <si>
    <t>ARENTERP</t>
  </si>
  <si>
    <t>PANSHUL RASTOGI</t>
  </si>
  <si>
    <t>RESONANCE OPPORTUNITIES FUND</t>
  </si>
  <si>
    <t>BFLAFL</t>
  </si>
  <si>
    <t>SANJAYKUMAR JAYANTIBHAI VALAND</t>
  </si>
  <si>
    <t>LATHE DERIVATIVES TRADING PRIVATE LIMITED .</t>
  </si>
  <si>
    <t>PRAGATI DREAMLAND DEVELOPERS PRIVATE LIMITED</t>
  </si>
  <si>
    <t>DEV GANPAT PAWAR</t>
  </si>
  <si>
    <t>NIKUNJ KAUSHIK SHAH</t>
  </si>
  <si>
    <t>NK SECURITIES RESEARCH PVT. LTD.</t>
  </si>
  <si>
    <t>CHATHA</t>
  </si>
  <si>
    <t>CONFINT</t>
  </si>
  <si>
    <t>A A DOSHI SHARE AND STOCK BROKERS LIMITED .</t>
  </si>
  <si>
    <t>KAPILMAHESHKUMARBHAMBHA</t>
  </si>
  <si>
    <t>ESHAMEDIA</t>
  </si>
  <si>
    <t>ANANT PADMANABHAN</t>
  </si>
  <si>
    <t>SHRIDHAR PARAMESHWARAN IYER</t>
  </si>
  <si>
    <t>OPULUS BIZSERVE PRIVATE LIMITED</t>
  </si>
  <si>
    <t>CAMELLIA TRADEX PRIVATE LIMITED</t>
  </si>
  <si>
    <t>PURE BROKING PRIVATE LIMITED</t>
  </si>
  <si>
    <t>MAKWANA DIXIT CHANDUBHAI</t>
  </si>
  <si>
    <t>GOBLIN</t>
  </si>
  <si>
    <t>SHRI KRUPA DECORATIVE VENEER PRIVATE LIMITED .</t>
  </si>
  <si>
    <t>GRAVITY</t>
  </si>
  <si>
    <t>DINESH DHANJI DEDHIA</t>
  </si>
  <si>
    <t>DEVENDRA VEER GUPTA</t>
  </si>
  <si>
    <t>NAVKAR</t>
  </si>
  <si>
    <t>RUKHMANI GARMENTS LLP</t>
  </si>
  <si>
    <t>NDASEC</t>
  </si>
  <si>
    <t>DHARINI SUHAG SHAH</t>
  </si>
  <si>
    <t>KHATNANI VISHAL</t>
  </si>
  <si>
    <t>SANDESH KHANDELWAL</t>
  </si>
  <si>
    <t>RISHI KHANDELWAL</t>
  </si>
  <si>
    <t>ANANT WEALTH CONSULTANTS PRIVATE LIMITED</t>
  </si>
  <si>
    <t>JYOTI NIRAJ AGARWAL</t>
  </si>
  <si>
    <t>NIRAJ RAMESHCHANDRA AGARWAL</t>
  </si>
  <si>
    <t>RITESH RAMESHCHAND AGARWAL</t>
  </si>
  <si>
    <t>RAMESH CHAND AGARWAL</t>
  </si>
  <si>
    <t>MOHAMMEDIBRAHIMMUSTAFA</t>
  </si>
  <si>
    <t>MIT JIMIT SANGHVI</t>
  </si>
  <si>
    <t>JIMITKUMAR DILIPKUMAR SANGHVI</t>
  </si>
  <si>
    <t>TEJAL JIMITKUMAR SANGHVI</t>
  </si>
  <si>
    <t>THIRDFIN</t>
  </si>
  <si>
    <t>VANDANA GUPTA</t>
  </si>
  <si>
    <t>VIVAA</t>
  </si>
  <si>
    <t>SHARMILA .</t>
  </si>
  <si>
    <t>ASNANI STOCK BROKER PRIVATE LIMITED</t>
  </si>
  <si>
    <t>YUG</t>
  </si>
  <si>
    <t>NK SECURITIES RESEARCH PRIVATE LIMITED</t>
  </si>
  <si>
    <t>DSSL</t>
  </si>
  <si>
    <t>Dynacons Sys &amp; Sol. Ltd.</t>
  </si>
  <si>
    <t>EXICOM</t>
  </si>
  <si>
    <t>Exicom Tele Systems Ltd</t>
  </si>
  <si>
    <t>AAKRAYA RESEARCH LLP</t>
  </si>
  <si>
    <t>FOODSIN</t>
  </si>
  <si>
    <t>Foods &amp; Inns Limited</t>
  </si>
  <si>
    <t>F3 ADVISORS PRIVATE LIMITED</t>
  </si>
  <si>
    <t>GMRP&amp;UI</t>
  </si>
  <si>
    <t>GMR Pow and Urban Infra L</t>
  </si>
  <si>
    <t>SARASWATI COMMERCIAL (INDIA) LTD</t>
  </si>
  <si>
    <t>Justdial Ltd.</t>
  </si>
  <si>
    <t>SUNFLOWER BROKING PRIVATE LIMITED</t>
  </si>
  <si>
    <t>CITADEL SECURITIES INDIA MARKETS PRIVATE LIMITED</t>
  </si>
  <si>
    <t>LIKHITHA</t>
  </si>
  <si>
    <t>Likhitha Infrastruc Ltd</t>
  </si>
  <si>
    <t>MEDICO</t>
  </si>
  <si>
    <t>Medico Remedies Limited</t>
  </si>
  <si>
    <t>MADHUKAR SHETH</t>
  </si>
  <si>
    <t>NAMAN</t>
  </si>
  <si>
    <t>Naman In-Store (India) L</t>
  </si>
  <si>
    <t>POONAM RAJEEV MAHESHWARI</t>
  </si>
  <si>
    <t>ONELIFECAP</t>
  </si>
  <si>
    <t>Onelife Cap Advisors Ltd</t>
  </si>
  <si>
    <t>SABAR</t>
  </si>
  <si>
    <t>Sabar Flex India Limited</t>
  </si>
  <si>
    <t>DEVSHREEBEN PRADIPKUMAR PANCHAL</t>
  </si>
  <si>
    <t>SADBHAV</t>
  </si>
  <si>
    <t>Sadbhav Engineering Limit</t>
  </si>
  <si>
    <t>SOLARA</t>
  </si>
  <si>
    <t>Solara Active Pha Sci Ltd</t>
  </si>
  <si>
    <t>STERTOOLS</t>
  </si>
  <si>
    <t>Sterling Tools Ltd.</t>
  </si>
  <si>
    <t>SURAJEST</t>
  </si>
  <si>
    <t>Suraj Estate Developers L</t>
  </si>
  <si>
    <t>SHARE INDIA SECURITIES LIMITED</t>
  </si>
  <si>
    <t>VIRINCHI</t>
  </si>
  <si>
    <t>Virinchi Limited</t>
  </si>
  <si>
    <t>JAINAM BROKING LIMITED</t>
  </si>
  <si>
    <t>AGUL</t>
  </si>
  <si>
    <t>A G Universal Limited</t>
  </si>
  <si>
    <t>SUHAS RAJU VASISHTHA</t>
  </si>
  <si>
    <t>VARANIUM INDIA OPPORTUNITY LTD</t>
  </si>
  <si>
    <t>KCK</t>
  </si>
  <si>
    <t>Kck Industries Limited</t>
  </si>
  <si>
    <t>CHANDRA BHAN KATARIA</t>
  </si>
  <si>
    <t>KMSUGAR</t>
  </si>
  <si>
    <t>K.M.Sugar Mills Limited</t>
  </si>
  <si>
    <t>VLS FINANCE LTD</t>
  </si>
  <si>
    <t>MAXPOSURE</t>
  </si>
  <si>
    <t>Maxposure Limited</t>
  </si>
  <si>
    <t>EMINENCE GLOBAL FUND PCC- EUBILIA CAPITAL PARTNERS FUND I</t>
  </si>
  <si>
    <t>ESCORP ASSET MANAGEMENT LIMITED</t>
  </si>
  <si>
    <t>ANBUPAUL</t>
  </si>
  <si>
    <t>MAYANK AGRAWAL</t>
  </si>
  <si>
    <t>PRUDMOULI</t>
  </si>
  <si>
    <t>PrudentialSugar-Roll Sett</t>
  </si>
  <si>
    <t>PILOT CONSULTANTS PVT LTD</t>
  </si>
  <si>
    <t>THAKOR NAYANA CHANDUBHAI</t>
  </si>
  <si>
    <t>TPHQ</t>
  </si>
  <si>
    <t>Teamo Productions HQ Ltd</t>
  </si>
  <si>
    <t>VRINDAA ADVANCED MATERIALS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</si>
</sst>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3" borderId="33" applyNumberFormat="0" applyAlignment="0" applyProtection="0"/>
    <xf numFmtId="0" fontId="47" fillId="14" borderId="34" applyNumberFormat="0" applyAlignment="0" applyProtection="0"/>
    <xf numFmtId="0" fontId="48" fillId="14" borderId="33" applyNumberFormat="0" applyAlignment="0" applyProtection="0"/>
    <xf numFmtId="0" fontId="49" fillId="0" borderId="35" applyNumberFormat="0" applyFill="0" applyAlignment="0" applyProtection="0"/>
    <xf numFmtId="0" fontId="50" fillId="15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54" fillId="40" borderId="22" applyNumberFormat="0" applyBorder="0" applyAlignment="0" applyProtection="0"/>
    <xf numFmtId="0" fontId="54" fillId="17" borderId="22" applyNumberFormat="0" applyBorder="0" applyAlignment="0" applyProtection="0"/>
    <xf numFmtId="0" fontId="54" fillId="21" borderId="22" applyNumberFormat="0" applyBorder="0" applyAlignment="0" applyProtection="0"/>
    <xf numFmtId="0" fontId="54" fillId="25" borderId="22" applyNumberFormat="0" applyBorder="0" applyAlignment="0" applyProtection="0"/>
    <xf numFmtId="0" fontId="54" fillId="29" borderId="22" applyNumberFormat="0" applyBorder="0" applyAlignment="0" applyProtection="0"/>
    <xf numFmtId="0" fontId="54" fillId="33" borderId="22" applyNumberFormat="0" applyBorder="0" applyAlignment="0" applyProtection="0"/>
    <xf numFmtId="0" fontId="54" fillId="37" borderId="22" applyNumberFormat="0" applyBorder="0" applyAlignment="0" applyProtection="0"/>
    <xf numFmtId="0" fontId="44" fillId="11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0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2" borderId="22" applyNumberFormat="0" applyBorder="0" applyAlignment="0" applyProtection="0"/>
    <xf numFmtId="0" fontId="3" fillId="0" borderId="22"/>
    <xf numFmtId="0" fontId="3" fillId="0" borderId="22"/>
    <xf numFmtId="0" fontId="2" fillId="16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6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2" borderId="22" applyNumberFormat="0" applyBorder="0" applyAlignment="0" applyProtection="0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0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left"/>
    </xf>
    <xf numFmtId="1" fontId="3" fillId="9" borderId="2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/>
    <xf numFmtId="9" fontId="3" fillId="9" borderId="2" xfId="0" applyNumberFormat="1" applyFont="1" applyFill="1" applyBorder="1" applyAlignment="1">
      <alignment horizontal="center"/>
    </xf>
    <xf numFmtId="168" fontId="3" fillId="9" borderId="2" xfId="0" applyNumberFormat="1" applyFont="1" applyFill="1" applyBorder="1" applyAlignment="1">
      <alignment horizontal="center" vertical="center" wrapText="1"/>
    </xf>
    <xf numFmtId="15" fontId="3" fillId="9" borderId="2" xfId="0" applyNumberFormat="1" applyFont="1" applyFill="1" applyBorder="1"/>
    <xf numFmtId="1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/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9" fontId="3" fillId="7" borderId="2" xfId="0" applyNumberFormat="1" applyFont="1" applyFill="1" applyBorder="1" applyAlignment="1">
      <alignment horizontal="center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10" fontId="3" fillId="8" borderId="3" xfId="0" applyNumberFormat="1" applyFont="1" applyFill="1" applyBorder="1" applyAlignment="1">
      <alignment horizontal="center" vertical="center" wrapText="1"/>
    </xf>
    <xf numFmtId="167" fontId="3" fillId="8" borderId="3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 vertical="center" wrapText="1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0" fontId="3" fillId="9" borderId="3" xfId="0" applyFont="1" applyFill="1" applyBorder="1"/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8" borderId="7" xfId="0" applyNumberFormat="1" applyFont="1" applyFill="1" applyBorder="1" applyAlignment="1">
      <alignment horizontal="center" vertical="center"/>
    </xf>
    <xf numFmtId="167" fontId="3" fillId="8" borderId="7" xfId="0" applyNumberFormat="1" applyFont="1" applyFill="1" applyBorder="1" applyAlignment="1">
      <alignment horizontal="center" vertical="center"/>
    </xf>
    <xf numFmtId="167" fontId="3" fillId="8" borderId="7" xfId="0" applyNumberFormat="1" applyFont="1" applyFill="1" applyBorder="1" applyAlignment="1">
      <alignment horizontal="left"/>
    </xf>
    <xf numFmtId="0" fontId="3" fillId="8" borderId="7" xfId="0" applyFont="1" applyFill="1" applyBorder="1" applyAlignment="1">
      <alignment horizontal="center"/>
    </xf>
    <xf numFmtId="2" fontId="3" fillId="8" borderId="7" xfId="0" applyNumberFormat="1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1" borderId="29" xfId="0" applyFont="1" applyFill="1" applyBorder="1" applyAlignment="1">
      <alignment horizontal="center" vertical="center"/>
    </xf>
    <xf numFmtId="16" fontId="36" fillId="41" borderId="29" xfId="0" applyNumberFormat="1" applyFont="1" applyFill="1" applyBorder="1" applyAlignment="1">
      <alignment horizontal="center" vertical="center"/>
    </xf>
    <xf numFmtId="0" fontId="36" fillId="41" borderId="29" xfId="0" applyFont="1" applyFill="1" applyBorder="1"/>
    <xf numFmtId="0" fontId="37" fillId="41" borderId="29" xfId="0" applyFont="1" applyFill="1" applyBorder="1" applyAlignment="1">
      <alignment horizontal="center" vertical="center"/>
    </xf>
    <xf numFmtId="16" fontId="36" fillId="41" borderId="22" xfId="0" applyNumberFormat="1" applyFont="1" applyFill="1" applyBorder="1" applyAlignment="1">
      <alignment horizontal="center" vertical="center"/>
    </xf>
    <xf numFmtId="0" fontId="36" fillId="41" borderId="0" xfId="0" applyFont="1" applyFill="1"/>
    <xf numFmtId="0" fontId="3" fillId="41" borderId="0" xfId="0" applyFont="1" applyFill="1" applyAlignment="1">
      <alignment horizontal="center"/>
    </xf>
    <xf numFmtId="0" fontId="3" fillId="41" borderId="0" xfId="0" applyFont="1" applyFill="1"/>
    <xf numFmtId="0" fontId="36" fillId="41" borderId="0" xfId="0" applyFont="1" applyFill="1" applyAlignment="1">
      <alignment horizontal="center" vertical="center"/>
    </xf>
    <xf numFmtId="165" fontId="36" fillId="41" borderId="0" xfId="0" applyNumberFormat="1" applyFont="1" applyFill="1" applyAlignment="1">
      <alignment horizontal="center" vertical="center"/>
    </xf>
    <xf numFmtId="0" fontId="0" fillId="41" borderId="0" xfId="0" applyFill="1"/>
    <xf numFmtId="166" fontId="36" fillId="41" borderId="29" xfId="0" applyNumberFormat="1" applyFont="1" applyFill="1" applyBorder="1" applyAlignment="1">
      <alignment horizontal="center" vertical="center"/>
    </xf>
    <xf numFmtId="2" fontId="36" fillId="41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2" borderId="25" xfId="0" applyFont="1" applyFill="1" applyBorder="1" applyAlignment="1">
      <alignment horizontal="center" vertical="center"/>
    </xf>
    <xf numFmtId="0" fontId="36" fillId="42" borderId="2" xfId="0" applyFont="1" applyFill="1" applyBorder="1" applyAlignment="1">
      <alignment horizontal="center" vertical="center"/>
    </xf>
    <xf numFmtId="2" fontId="37" fillId="42" borderId="2" xfId="0" applyNumberFormat="1" applyFont="1" applyFill="1" applyBorder="1" applyAlignment="1">
      <alignment horizontal="center" vertical="center"/>
    </xf>
    <xf numFmtId="166" fontId="36" fillId="42" borderId="2" xfId="0" applyNumberFormat="1" applyFont="1" applyFill="1" applyBorder="1" applyAlignment="1">
      <alignment horizontal="center" vertical="center"/>
    </xf>
    <xf numFmtId="0" fontId="37" fillId="42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6" fillId="43" borderId="29" xfId="0" applyFont="1" applyFill="1" applyBorder="1" applyAlignment="1">
      <alignment horizontal="center" vertical="center"/>
    </xf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6" fontId="36" fillId="44" borderId="29" xfId="0" applyNumberFormat="1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6" fillId="45" borderId="29" xfId="0" applyFont="1" applyFill="1" applyBorder="1" applyAlignment="1">
      <alignment horizontal="center" vertical="center"/>
    </xf>
    <xf numFmtId="0" fontId="37" fillId="45" borderId="2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2" fontId="37" fillId="45" borderId="29" xfId="0" applyNumberFormat="1" applyFont="1" applyFill="1" applyBorder="1" applyAlignment="1">
      <alignment horizontal="center" vertical="center"/>
    </xf>
    <xf numFmtId="0" fontId="3" fillId="45" borderId="29" xfId="0" applyFont="1" applyFill="1" applyBorder="1" applyAlignment="1">
      <alignment horizontal="center" vertical="center"/>
    </xf>
    <xf numFmtId="165" fontId="36" fillId="45" borderId="29" xfId="0" applyNumberFormat="1" applyFont="1" applyFill="1" applyBorder="1" applyAlignment="1">
      <alignment horizontal="center" vertical="center"/>
    </xf>
    <xf numFmtId="15" fontId="3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left"/>
    </xf>
    <xf numFmtId="43" fontId="36" fillId="45" borderId="29" xfId="0" applyNumberFormat="1" applyFont="1" applyFill="1" applyBorder="1" applyAlignment="1">
      <alignment horizontal="center" vertical="top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" fontId="36" fillId="46" borderId="29" xfId="0" applyNumberFormat="1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49" fontId="36" fillId="43" borderId="29" xfId="0" applyNumberFormat="1" applyFont="1" applyFill="1" applyBorder="1" applyAlignment="1">
      <alignment horizontal="center" vertical="center"/>
    </xf>
    <xf numFmtId="49" fontId="36" fillId="42" borderId="2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6" fontId="36" fillId="42" borderId="29" xfId="0" applyNumberFormat="1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7" fontId="3" fillId="48" borderId="2" xfId="0" applyNumberFormat="1" applyFont="1" applyFill="1" applyBorder="1" applyAlignment="1">
      <alignment horizontal="center" vertical="center"/>
    </xf>
    <xf numFmtId="0" fontId="15" fillId="46" borderId="2" xfId="0" applyFont="1" applyFill="1" applyBorder="1"/>
    <xf numFmtId="0" fontId="15" fillId="46" borderId="2" xfId="0" applyFont="1" applyFill="1" applyBorder="1" applyAlignment="1">
      <alignment horizontal="center"/>
    </xf>
    <xf numFmtId="0" fontId="3" fillId="46" borderId="2" xfId="0" applyFont="1" applyFill="1" applyBorder="1" applyAlignment="1">
      <alignment horizontal="center"/>
    </xf>
    <xf numFmtId="0" fontId="3" fillId="49" borderId="4" xfId="0" applyFont="1" applyFill="1" applyBorder="1" applyAlignment="1">
      <alignment horizontal="center"/>
    </xf>
    <xf numFmtId="2" fontId="3" fillId="49" borderId="2" xfId="0" applyNumberFormat="1" applyFont="1" applyFill="1" applyBorder="1" applyAlignment="1">
      <alignment horizontal="center" vertical="center" wrapText="1"/>
    </xf>
    <xf numFmtId="10" fontId="3" fillId="49" borderId="2" xfId="0" applyNumberFormat="1" applyFont="1" applyFill="1" applyBorder="1" applyAlignment="1">
      <alignment horizontal="center" vertical="center" wrapText="1"/>
    </xf>
    <xf numFmtId="0" fontId="3" fillId="49" borderId="2" xfId="0" applyFont="1" applyFill="1" applyBorder="1" applyAlignment="1">
      <alignment horizontal="center"/>
    </xf>
    <xf numFmtId="167" fontId="3" fillId="49" borderId="2" xfId="0" applyNumberFormat="1" applyFont="1" applyFill="1" applyBorder="1" applyAlignment="1">
      <alignment horizontal="center" vertical="center" wrapText="1"/>
    </xf>
    <xf numFmtId="0" fontId="0" fillId="46" borderId="0" xfId="0" applyFill="1" applyAlignment="1">
      <alignment horizontal="center" vertical="center"/>
    </xf>
    <xf numFmtId="0" fontId="37" fillId="47" borderId="25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16" fontId="36" fillId="46" borderId="2" xfId="0" applyNumberFormat="1" applyFont="1" applyFill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" fillId="43" borderId="29" xfId="0" applyFont="1" applyFill="1" applyBorder="1" applyAlignment="1">
      <alignment horizontal="center" vertical="center"/>
    </xf>
    <xf numFmtId="165" fontId="36" fillId="43" borderId="29" xfId="0" applyNumberFormat="1" applyFont="1" applyFill="1" applyBorder="1" applyAlignment="1">
      <alignment horizontal="center" vertical="center"/>
    </xf>
    <xf numFmtId="15" fontId="3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left"/>
    </xf>
    <xf numFmtId="43" fontId="36" fillId="43" borderId="29" xfId="0" applyNumberFormat="1" applyFont="1" applyFill="1" applyBorder="1" applyAlignment="1">
      <alignment horizontal="center" vertical="top"/>
    </xf>
    <xf numFmtId="2" fontId="36" fillId="42" borderId="29" xfId="0" applyNumberFormat="1" applyFont="1" applyFill="1" applyBorder="1" applyAlignment="1">
      <alignment horizontal="center" vertical="center"/>
    </xf>
    <xf numFmtId="10" fontId="36" fillId="42" borderId="29" xfId="0" applyNumberFormat="1" applyFont="1" applyFill="1" applyBorder="1" applyAlignment="1">
      <alignment horizontal="center" vertical="center" wrapText="1"/>
    </xf>
    <xf numFmtId="16" fontId="36" fillId="42" borderId="29" xfId="0" applyNumberFormat="1" applyFont="1" applyFill="1" applyBorder="1" applyAlignment="1">
      <alignment horizontal="center" vertical="center"/>
    </xf>
    <xf numFmtId="2" fontId="37" fillId="43" borderId="2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4" borderId="39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16" fontId="36" fillId="45" borderId="3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6" fillId="45" borderId="3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166" fontId="36" fillId="44" borderId="39" xfId="0" applyNumberFormat="1" applyFont="1" applyFill="1" applyBorder="1" applyAlignment="1">
      <alignment horizontal="center" vertical="center"/>
    </xf>
    <xf numFmtId="166" fontId="36" fillId="44" borderId="40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166" fontId="36" fillId="42" borderId="40" xfId="0" applyNumberFormat="1" applyFont="1" applyFill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16" fontId="36" fillId="46" borderId="39" xfId="0" applyNumberFormat="1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0" fontId="37" fillId="47" borderId="40" xfId="0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166" fontId="36" fillId="47" borderId="40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309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45401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45401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5" t="s">
        <v>16</v>
      </c>
      <c r="B9" s="367" t="s">
        <v>17</v>
      </c>
      <c r="C9" s="367" t="s">
        <v>18</v>
      </c>
      <c r="D9" s="367" t="s">
        <v>19</v>
      </c>
      <c r="E9" s="26" t="s">
        <v>20</v>
      </c>
      <c r="F9" s="26" t="s">
        <v>21</v>
      </c>
      <c r="G9" s="362" t="s">
        <v>22</v>
      </c>
      <c r="H9" s="363"/>
      <c r="I9" s="364"/>
      <c r="J9" s="362" t="s">
        <v>23</v>
      </c>
      <c r="K9" s="363"/>
      <c r="L9" s="364"/>
      <c r="M9" s="26"/>
      <c r="N9" s="27"/>
      <c r="O9" s="27"/>
      <c r="P9" s="27"/>
    </row>
    <row r="10" spans="1:16" ht="38.25">
      <c r="A10" s="366"/>
      <c r="B10" s="368"/>
      <c r="C10" s="368"/>
      <c r="D10" s="368"/>
      <c r="E10" s="28" t="s">
        <v>24</v>
      </c>
      <c r="F10" s="28" t="s">
        <v>24</v>
      </c>
      <c r="G10" s="232" t="s">
        <v>25</v>
      </c>
      <c r="H10" s="232" t="s">
        <v>26</v>
      </c>
      <c r="I10" s="232" t="s">
        <v>27</v>
      </c>
      <c r="J10" s="232" t="s">
        <v>28</v>
      </c>
      <c r="K10" s="232" t="s">
        <v>29</v>
      </c>
      <c r="L10" s="232" t="s">
        <v>30</v>
      </c>
      <c r="M10" s="232" t="s">
        <v>31</v>
      </c>
      <c r="N10" s="29" t="s">
        <v>32</v>
      </c>
      <c r="O10" s="29" t="s">
        <v>33</v>
      </c>
      <c r="P10" s="30" t="s">
        <v>837</v>
      </c>
    </row>
    <row r="11" spans="1:16" ht="12.75" customHeight="1">
      <c r="A11" s="239">
        <v>1</v>
      </c>
      <c r="B11" s="251" t="s">
        <v>34</v>
      </c>
      <c r="C11" s="230" t="s">
        <v>35</v>
      </c>
      <c r="D11" s="242">
        <v>45407</v>
      </c>
      <c r="E11" s="230">
        <v>22055.200000000001</v>
      </c>
      <c r="F11" s="230">
        <v>22141.883333333335</v>
      </c>
      <c r="G11" s="229">
        <v>21940.866666666669</v>
      </c>
      <c r="H11" s="229">
        <v>21826.533333333333</v>
      </c>
      <c r="I11" s="229">
        <v>21625.516666666666</v>
      </c>
      <c r="J11" s="229">
        <v>22256.216666666671</v>
      </c>
      <c r="K11" s="229">
        <v>22457.233333333341</v>
      </c>
      <c r="L11" s="229">
        <v>22571.566666666673</v>
      </c>
      <c r="M11" s="228">
        <v>22342.9</v>
      </c>
      <c r="N11" s="228">
        <v>22027.55</v>
      </c>
      <c r="O11" s="228">
        <v>15801450</v>
      </c>
      <c r="P11" s="231">
        <v>0.14035961332366281</v>
      </c>
    </row>
    <row r="12" spans="1:16" ht="12.75" customHeight="1">
      <c r="A12" s="239">
        <v>2</v>
      </c>
      <c r="B12" s="251" t="s">
        <v>34</v>
      </c>
      <c r="C12" s="230" t="s">
        <v>36</v>
      </c>
      <c r="D12" s="242">
        <v>45406</v>
      </c>
      <c r="E12" s="230">
        <v>47175.05</v>
      </c>
      <c r="F12" s="230">
        <v>47389.633333333331</v>
      </c>
      <c r="G12" s="229">
        <v>46825.416666666664</v>
      </c>
      <c r="H12" s="229">
        <v>46475.783333333333</v>
      </c>
      <c r="I12" s="229">
        <v>45911.566666666666</v>
      </c>
      <c r="J12" s="229">
        <v>47739.266666666663</v>
      </c>
      <c r="K12" s="229">
        <v>48303.483333333337</v>
      </c>
      <c r="L12" s="229">
        <v>48653.116666666661</v>
      </c>
      <c r="M12" s="228">
        <v>47953.85</v>
      </c>
      <c r="N12" s="228">
        <v>47040</v>
      </c>
      <c r="O12" s="228">
        <v>2452995</v>
      </c>
      <c r="P12" s="231">
        <v>5.1578013272287671E-2</v>
      </c>
    </row>
    <row r="13" spans="1:16" ht="12.75" customHeight="1">
      <c r="A13" s="239">
        <v>3</v>
      </c>
      <c r="B13" s="251" t="s">
        <v>34</v>
      </c>
      <c r="C13" s="250" t="s">
        <v>37</v>
      </c>
      <c r="D13" s="244">
        <v>45412</v>
      </c>
      <c r="E13" s="243">
        <v>20979.35</v>
      </c>
      <c r="F13" s="243">
        <v>21071.683333333334</v>
      </c>
      <c r="G13" s="245">
        <v>20844.366666666669</v>
      </c>
      <c r="H13" s="245">
        <v>20709.383333333335</v>
      </c>
      <c r="I13" s="245">
        <v>20482.066666666669</v>
      </c>
      <c r="J13" s="245">
        <v>21206.666666666668</v>
      </c>
      <c r="K13" s="245">
        <v>21433.983333333334</v>
      </c>
      <c r="L13" s="245">
        <v>21568.966666666667</v>
      </c>
      <c r="M13" s="246">
        <v>21299</v>
      </c>
      <c r="N13" s="246">
        <v>20936.7</v>
      </c>
      <c r="O13" s="246">
        <v>71000</v>
      </c>
      <c r="P13" s="247">
        <v>-2.2038567493112948E-2</v>
      </c>
    </row>
    <row r="14" spans="1:16" ht="12.75" customHeight="1">
      <c r="A14" s="239">
        <v>4</v>
      </c>
      <c r="B14" s="251" t="s">
        <v>34</v>
      </c>
      <c r="C14" s="250" t="s">
        <v>38</v>
      </c>
      <c r="D14" s="244">
        <v>45411</v>
      </c>
      <c r="E14" s="243">
        <v>10744.65</v>
      </c>
      <c r="F14" s="243">
        <v>10789.9</v>
      </c>
      <c r="G14" s="245">
        <v>10664.8</v>
      </c>
      <c r="H14" s="245">
        <v>10584.949999999999</v>
      </c>
      <c r="I14" s="245">
        <v>10459.849999999999</v>
      </c>
      <c r="J14" s="245">
        <v>10869.75</v>
      </c>
      <c r="K14" s="245">
        <v>10994.850000000002</v>
      </c>
      <c r="L14" s="245">
        <v>11074.7</v>
      </c>
      <c r="M14" s="246">
        <v>10915</v>
      </c>
      <c r="N14" s="246">
        <v>10710.05</v>
      </c>
      <c r="O14" s="246">
        <v>1754625</v>
      </c>
      <c r="P14" s="247">
        <v>-3.1543651943536033E-2</v>
      </c>
    </row>
    <row r="15" spans="1:16" ht="12.75" customHeight="1">
      <c r="A15" s="239">
        <v>5</v>
      </c>
      <c r="B15" s="251" t="s">
        <v>913</v>
      </c>
      <c r="C15" s="243" t="s">
        <v>39</v>
      </c>
      <c r="D15" s="244">
        <v>45407</v>
      </c>
      <c r="E15" s="243">
        <v>726.65</v>
      </c>
      <c r="F15" s="243">
        <v>737.73333333333323</v>
      </c>
      <c r="G15" s="245">
        <v>711.96666666666647</v>
      </c>
      <c r="H15" s="245">
        <v>697.28333333333319</v>
      </c>
      <c r="I15" s="245">
        <v>671.51666666666642</v>
      </c>
      <c r="J15" s="245">
        <v>752.41666666666652</v>
      </c>
      <c r="K15" s="245">
        <v>778.18333333333317</v>
      </c>
      <c r="L15" s="245">
        <v>792.86666666666656</v>
      </c>
      <c r="M15" s="246">
        <v>763.5</v>
      </c>
      <c r="N15" s="246">
        <v>723.05</v>
      </c>
      <c r="O15" s="246">
        <v>15735000</v>
      </c>
      <c r="P15" s="247">
        <v>4.906993799586639E-2</v>
      </c>
    </row>
    <row r="16" spans="1:16" ht="12.75" customHeight="1">
      <c r="A16" s="239">
        <v>6</v>
      </c>
      <c r="B16" s="251" t="s">
        <v>40</v>
      </c>
      <c r="C16" s="248" t="s">
        <v>41</v>
      </c>
      <c r="D16" s="244">
        <v>45407</v>
      </c>
      <c r="E16" s="243">
        <v>6384.4</v>
      </c>
      <c r="F16" s="243">
        <v>6446.25</v>
      </c>
      <c r="G16" s="245">
        <v>6249.15</v>
      </c>
      <c r="H16" s="245">
        <v>6113.9</v>
      </c>
      <c r="I16" s="245">
        <v>5916.7999999999993</v>
      </c>
      <c r="J16" s="245">
        <v>6581.5</v>
      </c>
      <c r="K16" s="245">
        <v>6778.6</v>
      </c>
      <c r="L16" s="245">
        <v>6913.85</v>
      </c>
      <c r="M16" s="246">
        <v>6643.35</v>
      </c>
      <c r="N16" s="246">
        <v>6311</v>
      </c>
      <c r="O16" s="246">
        <v>967875</v>
      </c>
      <c r="P16" s="247">
        <v>6.1266447368421052E-2</v>
      </c>
    </row>
    <row r="17" spans="1:16" ht="12.75" customHeight="1">
      <c r="A17" s="239">
        <v>7</v>
      </c>
      <c r="B17" s="251" t="s">
        <v>42</v>
      </c>
      <c r="C17" s="248" t="s">
        <v>43</v>
      </c>
      <c r="D17" s="244">
        <v>45407</v>
      </c>
      <c r="E17" s="243">
        <v>26078.85</v>
      </c>
      <c r="F17" s="243">
        <v>26172.033333333336</v>
      </c>
      <c r="G17" s="245">
        <v>25937.316666666673</v>
      </c>
      <c r="H17" s="245">
        <v>25795.783333333336</v>
      </c>
      <c r="I17" s="245">
        <v>25561.066666666673</v>
      </c>
      <c r="J17" s="245">
        <v>26313.566666666673</v>
      </c>
      <c r="K17" s="245">
        <v>26548.28333333334</v>
      </c>
      <c r="L17" s="245">
        <v>26689.816666666673</v>
      </c>
      <c r="M17" s="246">
        <v>26406.75</v>
      </c>
      <c r="N17" s="246">
        <v>26030.5</v>
      </c>
      <c r="O17" s="246">
        <v>205280</v>
      </c>
      <c r="P17" s="247">
        <v>-1.0221793635486982E-2</v>
      </c>
    </row>
    <row r="18" spans="1:16" ht="12.75" customHeight="1">
      <c r="A18" s="239">
        <v>8</v>
      </c>
      <c r="B18" s="251" t="s">
        <v>66</v>
      </c>
      <c r="C18" s="249" t="s">
        <v>44</v>
      </c>
      <c r="D18" s="244">
        <v>45407</v>
      </c>
      <c r="E18" s="243">
        <v>202.25</v>
      </c>
      <c r="F18" s="243">
        <v>204.1</v>
      </c>
      <c r="G18" s="245">
        <v>199.64999999999998</v>
      </c>
      <c r="H18" s="245">
        <v>197.04999999999998</v>
      </c>
      <c r="I18" s="245">
        <v>192.59999999999997</v>
      </c>
      <c r="J18" s="245">
        <v>206.7</v>
      </c>
      <c r="K18" s="245">
        <v>211.14999999999998</v>
      </c>
      <c r="L18" s="245">
        <v>213.75</v>
      </c>
      <c r="M18" s="246">
        <v>208.55</v>
      </c>
      <c r="N18" s="246">
        <v>201.5</v>
      </c>
      <c r="O18" s="246">
        <v>54945000</v>
      </c>
      <c r="P18" s="247">
        <v>1.2538561050850831E-2</v>
      </c>
    </row>
    <row r="19" spans="1:16" ht="12.75" customHeight="1">
      <c r="A19" s="239">
        <v>9</v>
      </c>
      <c r="B19" s="251" t="s">
        <v>45</v>
      </c>
      <c r="C19" s="246" t="s">
        <v>46</v>
      </c>
      <c r="D19" s="244">
        <v>45407</v>
      </c>
      <c r="E19" s="243">
        <v>229.75</v>
      </c>
      <c r="F19" s="243">
        <v>232.18333333333331</v>
      </c>
      <c r="G19" s="245">
        <v>226.36666666666662</v>
      </c>
      <c r="H19" s="245">
        <v>222.98333333333332</v>
      </c>
      <c r="I19" s="245">
        <v>217.16666666666663</v>
      </c>
      <c r="J19" s="245">
        <v>235.56666666666661</v>
      </c>
      <c r="K19" s="245">
        <v>241.38333333333327</v>
      </c>
      <c r="L19" s="245">
        <v>244.76666666666659</v>
      </c>
      <c r="M19" s="246">
        <v>238</v>
      </c>
      <c r="N19" s="246">
        <v>228.8</v>
      </c>
      <c r="O19" s="246">
        <v>42478800</v>
      </c>
      <c r="P19" s="247">
        <v>-1.2153092690005442E-2</v>
      </c>
    </row>
    <row r="20" spans="1:16" ht="12.75" customHeight="1">
      <c r="A20" s="239">
        <v>10</v>
      </c>
      <c r="B20" s="251" t="s">
        <v>47</v>
      </c>
      <c r="C20" s="243" t="s">
        <v>48</v>
      </c>
      <c r="D20" s="244">
        <v>45407</v>
      </c>
      <c r="E20" s="243">
        <v>2411.5</v>
      </c>
      <c r="F20" s="243">
        <v>2430.4833333333331</v>
      </c>
      <c r="G20" s="245">
        <v>2381.0166666666664</v>
      </c>
      <c r="H20" s="245">
        <v>2350.5333333333333</v>
      </c>
      <c r="I20" s="245">
        <v>2301.0666666666666</v>
      </c>
      <c r="J20" s="245">
        <v>2460.9666666666662</v>
      </c>
      <c r="K20" s="245">
        <v>2510.4333333333325</v>
      </c>
      <c r="L20" s="245">
        <v>2540.9166666666661</v>
      </c>
      <c r="M20" s="246">
        <v>2479.9499999999998</v>
      </c>
      <c r="N20" s="246">
        <v>2400</v>
      </c>
      <c r="O20" s="246">
        <v>5585100</v>
      </c>
      <c r="P20" s="247">
        <v>1.0420624151967435E-2</v>
      </c>
    </row>
    <row r="21" spans="1:16" ht="12.75" customHeight="1">
      <c r="A21" s="239">
        <v>11</v>
      </c>
      <c r="B21" s="251" t="s">
        <v>115</v>
      </c>
      <c r="C21" s="243" t="s">
        <v>49</v>
      </c>
      <c r="D21" s="244">
        <v>45407</v>
      </c>
      <c r="E21" s="243">
        <v>3019.9</v>
      </c>
      <c r="F21" s="243">
        <v>3060.6999999999994</v>
      </c>
      <c r="G21" s="245">
        <v>2966.3999999999987</v>
      </c>
      <c r="H21" s="245">
        <v>2912.8999999999992</v>
      </c>
      <c r="I21" s="245">
        <v>2818.5999999999985</v>
      </c>
      <c r="J21" s="245">
        <v>3114.1999999999989</v>
      </c>
      <c r="K21" s="245">
        <v>3208.4999999999991</v>
      </c>
      <c r="L21" s="245">
        <v>3261.9999999999991</v>
      </c>
      <c r="M21" s="246">
        <v>3155</v>
      </c>
      <c r="N21" s="246">
        <v>3007.2</v>
      </c>
      <c r="O21" s="246">
        <v>14690400</v>
      </c>
      <c r="P21" s="247">
        <v>3.4804843515563913E-2</v>
      </c>
    </row>
    <row r="22" spans="1:16" ht="12.75" customHeight="1">
      <c r="A22" s="239">
        <v>12</v>
      </c>
      <c r="B22" s="251" t="s">
        <v>115</v>
      </c>
      <c r="C22" s="243" t="s">
        <v>50</v>
      </c>
      <c r="D22" s="244">
        <v>45407</v>
      </c>
      <c r="E22" s="243">
        <v>1297.5</v>
      </c>
      <c r="F22" s="243">
        <v>1308.8166666666666</v>
      </c>
      <c r="G22" s="245">
        <v>1279.9833333333331</v>
      </c>
      <c r="H22" s="245">
        <v>1262.4666666666665</v>
      </c>
      <c r="I22" s="245">
        <v>1233.633333333333</v>
      </c>
      <c r="J22" s="245">
        <v>1326.3333333333333</v>
      </c>
      <c r="K22" s="245">
        <v>1355.1666666666667</v>
      </c>
      <c r="L22" s="245">
        <v>1372.6833333333334</v>
      </c>
      <c r="M22" s="246">
        <v>1337.65</v>
      </c>
      <c r="N22" s="246">
        <v>1291.3</v>
      </c>
      <c r="O22" s="246">
        <v>39332800</v>
      </c>
      <c r="P22" s="247">
        <v>4.3921472492901067E-3</v>
      </c>
    </row>
    <row r="23" spans="1:16" ht="12.75" customHeight="1">
      <c r="A23" s="239">
        <v>13</v>
      </c>
      <c r="B23" s="251" t="s">
        <v>42</v>
      </c>
      <c r="C23" s="243" t="s">
        <v>51</v>
      </c>
      <c r="D23" s="244">
        <v>45407</v>
      </c>
      <c r="E23" s="243">
        <v>4650.3</v>
      </c>
      <c r="F23" s="243">
        <v>4681.1833333333334</v>
      </c>
      <c r="G23" s="245">
        <v>4607.666666666667</v>
      </c>
      <c r="H23" s="245">
        <v>4565.0333333333338</v>
      </c>
      <c r="I23" s="245">
        <v>4491.5166666666673</v>
      </c>
      <c r="J23" s="245">
        <v>4723.8166666666666</v>
      </c>
      <c r="K23" s="245">
        <v>4797.333333333333</v>
      </c>
      <c r="L23" s="245">
        <v>4839.9666666666662</v>
      </c>
      <c r="M23" s="246">
        <v>4754.7</v>
      </c>
      <c r="N23" s="246">
        <v>4638.55</v>
      </c>
      <c r="O23" s="246">
        <v>1173600</v>
      </c>
      <c r="P23" s="247">
        <v>1.3996889580093312E-2</v>
      </c>
    </row>
    <row r="24" spans="1:16" ht="12.75" customHeight="1">
      <c r="A24" s="239">
        <v>14</v>
      </c>
      <c r="B24" s="251" t="s">
        <v>47</v>
      </c>
      <c r="C24" s="243" t="s">
        <v>52</v>
      </c>
      <c r="D24" s="244">
        <v>45407</v>
      </c>
      <c r="E24" s="243">
        <v>615.1</v>
      </c>
      <c r="F24" s="243">
        <v>620.33333333333337</v>
      </c>
      <c r="G24" s="245">
        <v>605.56666666666672</v>
      </c>
      <c r="H24" s="245">
        <v>596.0333333333333</v>
      </c>
      <c r="I24" s="245">
        <v>581.26666666666665</v>
      </c>
      <c r="J24" s="245">
        <v>629.86666666666679</v>
      </c>
      <c r="K24" s="245">
        <v>644.63333333333344</v>
      </c>
      <c r="L24" s="245">
        <v>654.16666666666686</v>
      </c>
      <c r="M24" s="246">
        <v>635.1</v>
      </c>
      <c r="N24" s="246">
        <v>610.79999999999995</v>
      </c>
      <c r="O24" s="246">
        <v>49923000</v>
      </c>
      <c r="P24" s="247">
        <v>3.5544935220102304E-2</v>
      </c>
    </row>
    <row r="25" spans="1:16" ht="12.75" customHeight="1">
      <c r="A25" s="239">
        <v>15</v>
      </c>
      <c r="B25" s="251" t="s">
        <v>42</v>
      </c>
      <c r="C25" s="243" t="s">
        <v>53</v>
      </c>
      <c r="D25" s="244">
        <v>45407</v>
      </c>
      <c r="E25" s="243">
        <v>6073.75</v>
      </c>
      <c r="F25" s="243">
        <v>6156.3</v>
      </c>
      <c r="G25" s="245">
        <v>5972.85</v>
      </c>
      <c r="H25" s="245">
        <v>5871.95</v>
      </c>
      <c r="I25" s="245">
        <v>5688.5</v>
      </c>
      <c r="J25" s="245">
        <v>6257.2000000000007</v>
      </c>
      <c r="K25" s="245">
        <v>6440.65</v>
      </c>
      <c r="L25" s="245">
        <v>6541.5500000000011</v>
      </c>
      <c r="M25" s="246">
        <v>6339.75</v>
      </c>
      <c r="N25" s="246">
        <v>6055.4</v>
      </c>
      <c r="O25" s="246">
        <v>2047875</v>
      </c>
      <c r="P25" s="247">
        <v>0.10019474850580888</v>
      </c>
    </row>
    <row r="26" spans="1:16" ht="12.75" customHeight="1">
      <c r="A26" s="239">
        <v>16</v>
      </c>
      <c r="B26" s="251" t="s">
        <v>54</v>
      </c>
      <c r="C26" s="243" t="s">
        <v>55</v>
      </c>
      <c r="D26" s="244">
        <v>45407</v>
      </c>
      <c r="E26" s="243">
        <v>467.8</v>
      </c>
      <c r="F26" s="243">
        <v>472.5</v>
      </c>
      <c r="G26" s="245">
        <v>461.1</v>
      </c>
      <c r="H26" s="245">
        <v>454.40000000000003</v>
      </c>
      <c r="I26" s="245">
        <v>443.00000000000006</v>
      </c>
      <c r="J26" s="245">
        <v>479.2</v>
      </c>
      <c r="K26" s="245">
        <v>490.59999999999997</v>
      </c>
      <c r="L26" s="245">
        <v>497.29999999999995</v>
      </c>
      <c r="M26" s="246">
        <v>483.9</v>
      </c>
      <c r="N26" s="246">
        <v>465.8</v>
      </c>
      <c r="O26" s="246">
        <v>13453800</v>
      </c>
      <c r="P26" s="247">
        <v>5.3654639861536416E-2</v>
      </c>
    </row>
    <row r="27" spans="1:16" ht="12.75" customHeight="1">
      <c r="A27" s="239">
        <v>17</v>
      </c>
      <c r="B27" s="251" t="s">
        <v>54</v>
      </c>
      <c r="C27" s="243" t="s">
        <v>56</v>
      </c>
      <c r="D27" s="244">
        <v>45407</v>
      </c>
      <c r="E27" s="243">
        <v>169.55</v>
      </c>
      <c r="F27" s="243">
        <v>171.68333333333331</v>
      </c>
      <c r="G27" s="245">
        <v>166.81666666666661</v>
      </c>
      <c r="H27" s="245">
        <v>164.08333333333329</v>
      </c>
      <c r="I27" s="245">
        <v>159.21666666666658</v>
      </c>
      <c r="J27" s="245">
        <v>174.41666666666663</v>
      </c>
      <c r="K27" s="245">
        <v>179.28333333333336</v>
      </c>
      <c r="L27" s="245">
        <v>182.01666666666665</v>
      </c>
      <c r="M27" s="246">
        <v>176.55</v>
      </c>
      <c r="N27" s="246">
        <v>168.95</v>
      </c>
      <c r="O27" s="246">
        <v>121175000</v>
      </c>
      <c r="P27" s="247">
        <v>8.1581648591957864E-2</v>
      </c>
    </row>
    <row r="28" spans="1:16" ht="12.75" customHeight="1">
      <c r="A28" s="239">
        <v>18</v>
      </c>
      <c r="B28" s="251" t="s">
        <v>57</v>
      </c>
      <c r="C28" s="243" t="s">
        <v>58</v>
      </c>
      <c r="D28" s="244">
        <v>45407</v>
      </c>
      <c r="E28" s="243">
        <v>2797.75</v>
      </c>
      <c r="F28" s="243">
        <v>2814.4666666666667</v>
      </c>
      <c r="G28" s="245">
        <v>2772.1833333333334</v>
      </c>
      <c r="H28" s="245">
        <v>2746.6166666666668</v>
      </c>
      <c r="I28" s="245">
        <v>2704.3333333333335</v>
      </c>
      <c r="J28" s="245">
        <v>2840.0333333333333</v>
      </c>
      <c r="K28" s="245">
        <v>2882.3166666666671</v>
      </c>
      <c r="L28" s="245">
        <v>2907.8833333333332</v>
      </c>
      <c r="M28" s="246">
        <v>2856.75</v>
      </c>
      <c r="N28" s="246">
        <v>2788.9</v>
      </c>
      <c r="O28" s="246">
        <v>11973200</v>
      </c>
      <c r="P28" s="247">
        <v>8.6024236267324583E-2</v>
      </c>
    </row>
    <row r="29" spans="1:16" ht="12.75" customHeight="1">
      <c r="A29" s="239">
        <v>19</v>
      </c>
      <c r="B29" s="251" t="s">
        <v>40</v>
      </c>
      <c r="C29" s="243" t="s">
        <v>59</v>
      </c>
      <c r="D29" s="244">
        <v>45407</v>
      </c>
      <c r="E29" s="243">
        <v>1984.45</v>
      </c>
      <c r="F29" s="243">
        <v>1990.0333333333335</v>
      </c>
      <c r="G29" s="245">
        <v>1966.866666666667</v>
      </c>
      <c r="H29" s="245">
        <v>1949.2833333333335</v>
      </c>
      <c r="I29" s="245">
        <v>1926.116666666667</v>
      </c>
      <c r="J29" s="245">
        <v>2007.616666666667</v>
      </c>
      <c r="K29" s="245">
        <v>2030.7833333333335</v>
      </c>
      <c r="L29" s="245">
        <v>2048.3666666666668</v>
      </c>
      <c r="M29" s="246">
        <v>2013.2</v>
      </c>
      <c r="N29" s="246">
        <v>1972.45</v>
      </c>
      <c r="O29" s="246">
        <v>3053073</v>
      </c>
      <c r="P29" s="247">
        <v>-2.398369109005876E-3</v>
      </c>
    </row>
    <row r="30" spans="1:16" ht="12.75" customHeight="1">
      <c r="A30" s="239">
        <v>20</v>
      </c>
      <c r="B30" s="251" t="s">
        <v>913</v>
      </c>
      <c r="C30" s="248" t="s">
        <v>60</v>
      </c>
      <c r="D30" s="244">
        <v>45407</v>
      </c>
      <c r="E30" s="243">
        <v>5900.65</v>
      </c>
      <c r="F30" s="243">
        <v>5937.9666666666672</v>
      </c>
      <c r="G30" s="245">
        <v>5840.9333333333343</v>
      </c>
      <c r="H30" s="245">
        <v>5781.2166666666672</v>
      </c>
      <c r="I30" s="245">
        <v>5684.1833333333343</v>
      </c>
      <c r="J30" s="245">
        <v>5997.6833333333343</v>
      </c>
      <c r="K30" s="245">
        <v>6094.7166666666672</v>
      </c>
      <c r="L30" s="245">
        <v>6154.4333333333343</v>
      </c>
      <c r="M30" s="246">
        <v>6035</v>
      </c>
      <c r="N30" s="246">
        <v>5878.25</v>
      </c>
      <c r="O30" s="246">
        <v>482175</v>
      </c>
      <c r="P30" s="247">
        <v>-2.2205323193916351E-2</v>
      </c>
    </row>
    <row r="31" spans="1:16" ht="12.75" customHeight="1">
      <c r="A31" s="239">
        <v>21</v>
      </c>
      <c r="B31" s="251" t="s">
        <v>61</v>
      </c>
      <c r="C31" s="243" t="s">
        <v>62</v>
      </c>
      <c r="D31" s="244">
        <v>45407</v>
      </c>
      <c r="E31" s="243">
        <v>620</v>
      </c>
      <c r="F31" s="243">
        <v>622.80000000000007</v>
      </c>
      <c r="G31" s="245">
        <v>614.90000000000009</v>
      </c>
      <c r="H31" s="245">
        <v>609.80000000000007</v>
      </c>
      <c r="I31" s="245">
        <v>601.90000000000009</v>
      </c>
      <c r="J31" s="245">
        <v>627.90000000000009</v>
      </c>
      <c r="K31" s="245">
        <v>635.79999999999995</v>
      </c>
      <c r="L31" s="245">
        <v>640.90000000000009</v>
      </c>
      <c r="M31" s="246">
        <v>630.70000000000005</v>
      </c>
      <c r="N31" s="246">
        <v>617.70000000000005</v>
      </c>
      <c r="O31" s="246">
        <v>20021000</v>
      </c>
      <c r="P31" s="247">
        <v>-1.8626537914808099E-2</v>
      </c>
    </row>
    <row r="32" spans="1:16" ht="12.75" customHeight="1">
      <c r="A32" s="239">
        <v>22</v>
      </c>
      <c r="B32" s="251" t="s">
        <v>42</v>
      </c>
      <c r="C32" s="243" t="s">
        <v>63</v>
      </c>
      <c r="D32" s="244">
        <v>45407</v>
      </c>
      <c r="E32" s="243">
        <v>1113.7</v>
      </c>
      <c r="F32" s="243">
        <v>1113.1333333333332</v>
      </c>
      <c r="G32" s="245">
        <v>1098.2666666666664</v>
      </c>
      <c r="H32" s="245">
        <v>1082.8333333333333</v>
      </c>
      <c r="I32" s="245">
        <v>1067.9666666666665</v>
      </c>
      <c r="J32" s="245">
        <v>1128.5666666666664</v>
      </c>
      <c r="K32" s="245">
        <v>1143.4333333333332</v>
      </c>
      <c r="L32" s="245">
        <v>1158.8666666666663</v>
      </c>
      <c r="M32" s="246">
        <v>1128</v>
      </c>
      <c r="N32" s="246">
        <v>1097.7</v>
      </c>
      <c r="O32" s="246">
        <v>15104100</v>
      </c>
      <c r="P32" s="247">
        <v>-8.2340195016251359E-3</v>
      </c>
    </row>
    <row r="33" spans="1:16" ht="12.75" customHeight="1">
      <c r="A33" s="239">
        <v>23</v>
      </c>
      <c r="B33" s="251" t="s">
        <v>61</v>
      </c>
      <c r="C33" s="243" t="s">
        <v>64</v>
      </c>
      <c r="D33" s="244">
        <v>45407</v>
      </c>
      <c r="E33" s="243">
        <v>1023.95</v>
      </c>
      <c r="F33" s="243">
        <v>1031.1833333333332</v>
      </c>
      <c r="G33" s="245">
        <v>1008.3666666666663</v>
      </c>
      <c r="H33" s="245">
        <v>992.78333333333319</v>
      </c>
      <c r="I33" s="245">
        <v>969.96666666666636</v>
      </c>
      <c r="J33" s="245">
        <v>1046.7666666666664</v>
      </c>
      <c r="K33" s="245">
        <v>1069.5833333333335</v>
      </c>
      <c r="L33" s="245">
        <v>1085.1666666666663</v>
      </c>
      <c r="M33" s="246">
        <v>1054</v>
      </c>
      <c r="N33" s="246">
        <v>1015.6</v>
      </c>
      <c r="O33" s="246">
        <v>59536875</v>
      </c>
      <c r="P33" s="247">
        <v>7.8151526812594796E-2</v>
      </c>
    </row>
    <row r="34" spans="1:16" ht="12.75" customHeight="1">
      <c r="A34" s="239">
        <v>24</v>
      </c>
      <c r="B34" s="251" t="s">
        <v>54</v>
      </c>
      <c r="C34" s="243" t="s">
        <v>65</v>
      </c>
      <c r="D34" s="244">
        <v>45407</v>
      </c>
      <c r="E34" s="243">
        <v>9048.5499999999993</v>
      </c>
      <c r="F34" s="243">
        <v>9061.1333333333332</v>
      </c>
      <c r="G34" s="245">
        <v>8962.4166666666661</v>
      </c>
      <c r="H34" s="245">
        <v>8876.2833333333328</v>
      </c>
      <c r="I34" s="245">
        <v>8777.5666666666657</v>
      </c>
      <c r="J34" s="245">
        <v>9147.2666666666664</v>
      </c>
      <c r="K34" s="245">
        <v>9245.9833333333336</v>
      </c>
      <c r="L34" s="245">
        <v>9332.1166666666668</v>
      </c>
      <c r="M34" s="246">
        <v>9159.85</v>
      </c>
      <c r="N34" s="246">
        <v>8975</v>
      </c>
      <c r="O34" s="246">
        <v>2754250</v>
      </c>
      <c r="P34" s="247">
        <v>6.9923278624842183E-2</v>
      </c>
    </row>
    <row r="35" spans="1:16" ht="12.75" customHeight="1">
      <c r="A35" s="239">
        <v>25</v>
      </c>
      <c r="B35" s="251" t="s">
        <v>66</v>
      </c>
      <c r="C35" s="243" t="s">
        <v>67</v>
      </c>
      <c r="D35" s="244">
        <v>45407</v>
      </c>
      <c r="E35" s="243">
        <v>1595.35</v>
      </c>
      <c r="F35" s="243">
        <v>1605.3666666666666</v>
      </c>
      <c r="G35" s="245">
        <v>1579.6833333333332</v>
      </c>
      <c r="H35" s="245">
        <v>1564.0166666666667</v>
      </c>
      <c r="I35" s="245">
        <v>1538.3333333333333</v>
      </c>
      <c r="J35" s="245">
        <v>1621.0333333333331</v>
      </c>
      <c r="K35" s="245">
        <v>1646.7166666666665</v>
      </c>
      <c r="L35" s="245">
        <v>1662.383333333333</v>
      </c>
      <c r="M35" s="246">
        <v>1631.05</v>
      </c>
      <c r="N35" s="246">
        <v>1589.7</v>
      </c>
      <c r="O35" s="246">
        <v>10607000</v>
      </c>
      <c r="P35" s="247">
        <v>4.4098828624864653E-2</v>
      </c>
    </row>
    <row r="36" spans="1:16" ht="12.75" customHeight="1">
      <c r="A36" s="239">
        <v>26</v>
      </c>
      <c r="B36" s="251" t="s">
        <v>66</v>
      </c>
      <c r="C36" s="243" t="s">
        <v>68</v>
      </c>
      <c r="D36" s="244">
        <v>45407</v>
      </c>
      <c r="E36" s="243">
        <v>6890.15</v>
      </c>
      <c r="F36" s="243">
        <v>6926.6166666666659</v>
      </c>
      <c r="G36" s="245">
        <v>6841.5333333333319</v>
      </c>
      <c r="H36" s="245">
        <v>6792.9166666666661</v>
      </c>
      <c r="I36" s="245">
        <v>6707.8333333333321</v>
      </c>
      <c r="J36" s="245">
        <v>6975.2333333333318</v>
      </c>
      <c r="K36" s="245">
        <v>7060.3166666666657</v>
      </c>
      <c r="L36" s="245">
        <v>7108.9333333333316</v>
      </c>
      <c r="M36" s="246">
        <v>7011.7</v>
      </c>
      <c r="N36" s="246">
        <v>6878</v>
      </c>
      <c r="O36" s="246">
        <v>6529250</v>
      </c>
      <c r="P36" s="247">
        <v>3.0012620287111533E-2</v>
      </c>
    </row>
    <row r="37" spans="1:16" ht="12.75" customHeight="1">
      <c r="A37" s="239">
        <v>27</v>
      </c>
      <c r="B37" s="251" t="s">
        <v>54</v>
      </c>
      <c r="C37" s="243" t="s">
        <v>69</v>
      </c>
      <c r="D37" s="244">
        <v>45407</v>
      </c>
      <c r="E37" s="243">
        <v>2340.1999999999998</v>
      </c>
      <c r="F37" s="243">
        <v>2354.7833333333333</v>
      </c>
      <c r="G37" s="245">
        <v>2316.4166666666665</v>
      </c>
      <c r="H37" s="245">
        <v>2292.6333333333332</v>
      </c>
      <c r="I37" s="245">
        <v>2254.2666666666664</v>
      </c>
      <c r="J37" s="245">
        <v>2378.5666666666666</v>
      </c>
      <c r="K37" s="245">
        <v>2416.9333333333334</v>
      </c>
      <c r="L37" s="245">
        <v>2440.7166666666667</v>
      </c>
      <c r="M37" s="246">
        <v>2393.15</v>
      </c>
      <c r="N37" s="246">
        <v>2331</v>
      </c>
      <c r="O37" s="246">
        <v>2158200</v>
      </c>
      <c r="P37" s="247">
        <v>6.4353665360940126E-3</v>
      </c>
    </row>
    <row r="38" spans="1:16" ht="12.75" customHeight="1">
      <c r="A38" s="239">
        <v>28</v>
      </c>
      <c r="B38" s="251" t="s">
        <v>57</v>
      </c>
      <c r="C38" s="249" t="s">
        <v>70</v>
      </c>
      <c r="D38" s="244">
        <v>45407</v>
      </c>
      <c r="E38" s="243">
        <v>368.65</v>
      </c>
      <c r="F38" s="243">
        <v>372.16666666666669</v>
      </c>
      <c r="G38" s="245">
        <v>363.63333333333338</v>
      </c>
      <c r="H38" s="245">
        <v>358.61666666666667</v>
      </c>
      <c r="I38" s="245">
        <v>350.08333333333337</v>
      </c>
      <c r="J38" s="245">
        <v>377.18333333333339</v>
      </c>
      <c r="K38" s="245">
        <v>385.7166666666667</v>
      </c>
      <c r="L38" s="245">
        <v>390.73333333333341</v>
      </c>
      <c r="M38" s="246">
        <v>380.7</v>
      </c>
      <c r="N38" s="246">
        <v>367.15</v>
      </c>
      <c r="O38" s="246">
        <v>12201600</v>
      </c>
      <c r="P38" s="247">
        <v>-2.3184321762520815E-2</v>
      </c>
    </row>
    <row r="39" spans="1:16" ht="12.75" customHeight="1">
      <c r="A39" s="239">
        <v>29</v>
      </c>
      <c r="B39" s="251" t="s">
        <v>61</v>
      </c>
      <c r="C39" s="243" t="s">
        <v>71</v>
      </c>
      <c r="D39" s="244">
        <v>45407</v>
      </c>
      <c r="E39" s="243">
        <v>173.65</v>
      </c>
      <c r="F39" s="243">
        <v>174.70000000000002</v>
      </c>
      <c r="G39" s="245">
        <v>171.95000000000005</v>
      </c>
      <c r="H39" s="245">
        <v>170.25000000000003</v>
      </c>
      <c r="I39" s="245">
        <v>167.50000000000006</v>
      </c>
      <c r="J39" s="245">
        <v>176.40000000000003</v>
      </c>
      <c r="K39" s="245">
        <v>179.14999999999998</v>
      </c>
      <c r="L39" s="245">
        <v>180.85000000000002</v>
      </c>
      <c r="M39" s="246">
        <v>177.45</v>
      </c>
      <c r="N39" s="246">
        <v>173</v>
      </c>
      <c r="O39" s="246">
        <v>113270000</v>
      </c>
      <c r="P39" s="247">
        <v>-1.971050866526753E-2</v>
      </c>
    </row>
    <row r="40" spans="1:16" ht="12.75" customHeight="1">
      <c r="A40" s="239">
        <v>30</v>
      </c>
      <c r="B40" s="251" t="s">
        <v>61</v>
      </c>
      <c r="C40" s="243" t="s">
        <v>72</v>
      </c>
      <c r="D40" s="244">
        <v>45407</v>
      </c>
      <c r="E40" s="243">
        <v>258.89999999999998</v>
      </c>
      <c r="F40" s="243">
        <v>259.48333333333335</v>
      </c>
      <c r="G40" s="245">
        <v>255.16666666666669</v>
      </c>
      <c r="H40" s="245">
        <v>251.43333333333334</v>
      </c>
      <c r="I40" s="245">
        <v>247.11666666666667</v>
      </c>
      <c r="J40" s="245">
        <v>263.2166666666667</v>
      </c>
      <c r="K40" s="245">
        <v>267.5333333333333</v>
      </c>
      <c r="L40" s="245">
        <v>271.26666666666671</v>
      </c>
      <c r="M40" s="246">
        <v>263.8</v>
      </c>
      <c r="N40" s="246">
        <v>255.75</v>
      </c>
      <c r="O40" s="246">
        <v>152120475</v>
      </c>
      <c r="P40" s="247">
        <v>-5.8874127879193347E-3</v>
      </c>
    </row>
    <row r="41" spans="1:16" ht="12.75" customHeight="1">
      <c r="A41" s="239">
        <v>31</v>
      </c>
      <c r="B41" s="251" t="s">
        <v>57</v>
      </c>
      <c r="C41" s="243" t="s">
        <v>73</v>
      </c>
      <c r="D41" s="244">
        <v>45407</v>
      </c>
      <c r="E41" s="243">
        <v>1340.5</v>
      </c>
      <c r="F41" s="243">
        <v>1347.8333333333333</v>
      </c>
      <c r="G41" s="245">
        <v>1327.8166666666666</v>
      </c>
      <c r="H41" s="245">
        <v>1315.1333333333334</v>
      </c>
      <c r="I41" s="245">
        <v>1295.1166666666668</v>
      </c>
      <c r="J41" s="245">
        <v>1360.5166666666664</v>
      </c>
      <c r="K41" s="245">
        <v>1380.5333333333333</v>
      </c>
      <c r="L41" s="245">
        <v>1393.2166666666662</v>
      </c>
      <c r="M41" s="246">
        <v>1367.85</v>
      </c>
      <c r="N41" s="246">
        <v>1335.15</v>
      </c>
      <c r="O41" s="246">
        <v>5029500</v>
      </c>
      <c r="P41" s="247">
        <v>1.1158021712907118E-2</v>
      </c>
    </row>
    <row r="42" spans="1:16" ht="12.75" customHeight="1">
      <c r="A42" s="239">
        <v>32</v>
      </c>
      <c r="B42" s="251" t="s">
        <v>40</v>
      </c>
      <c r="C42" s="243" t="s">
        <v>74</v>
      </c>
      <c r="D42" s="244">
        <v>45407</v>
      </c>
      <c r="E42" s="243">
        <v>231.3</v>
      </c>
      <c r="F42" s="243">
        <v>232.61666666666667</v>
      </c>
      <c r="G42" s="245">
        <v>227.68333333333334</v>
      </c>
      <c r="H42" s="245">
        <v>224.06666666666666</v>
      </c>
      <c r="I42" s="245">
        <v>219.13333333333333</v>
      </c>
      <c r="J42" s="245">
        <v>236.23333333333335</v>
      </c>
      <c r="K42" s="245">
        <v>241.16666666666669</v>
      </c>
      <c r="L42" s="245">
        <v>244.78333333333336</v>
      </c>
      <c r="M42" s="246">
        <v>237.55</v>
      </c>
      <c r="N42" s="246">
        <v>229</v>
      </c>
      <c r="O42" s="246">
        <v>166656600</v>
      </c>
      <c r="P42" s="247">
        <v>-1.8990739498053952E-2</v>
      </c>
    </row>
    <row r="43" spans="1:16" ht="12.75" customHeight="1">
      <c r="A43" s="239">
        <v>33</v>
      </c>
      <c r="B43" s="251" t="s">
        <v>57</v>
      </c>
      <c r="C43" s="243" t="s">
        <v>75</v>
      </c>
      <c r="D43" s="244">
        <v>45407</v>
      </c>
      <c r="E43" s="243">
        <v>513.54999999999995</v>
      </c>
      <c r="F43" s="243">
        <v>520.83333333333326</v>
      </c>
      <c r="G43" s="245">
        <v>504.01666666666654</v>
      </c>
      <c r="H43" s="245">
        <v>494.48333333333329</v>
      </c>
      <c r="I43" s="245">
        <v>477.66666666666657</v>
      </c>
      <c r="J43" s="245">
        <v>530.36666666666656</v>
      </c>
      <c r="K43" s="245">
        <v>547.18333333333317</v>
      </c>
      <c r="L43" s="245">
        <v>556.71666666666647</v>
      </c>
      <c r="M43" s="246">
        <v>537.65</v>
      </c>
      <c r="N43" s="246">
        <v>511.3</v>
      </c>
      <c r="O43" s="246">
        <v>16114560</v>
      </c>
      <c r="P43" s="247">
        <v>0.1029996385977593</v>
      </c>
    </row>
    <row r="44" spans="1:16" ht="12.75" customHeight="1">
      <c r="A44" s="239">
        <v>34</v>
      </c>
      <c r="B44" s="251" t="s">
        <v>54</v>
      </c>
      <c r="C44" s="243" t="s">
        <v>76</v>
      </c>
      <c r="D44" s="244">
        <v>45407</v>
      </c>
      <c r="E44" s="243">
        <v>1186.05</v>
      </c>
      <c r="F44" s="243">
        <v>1187.55</v>
      </c>
      <c r="G44" s="245">
        <v>1175.5</v>
      </c>
      <c r="H44" s="245">
        <v>1164.95</v>
      </c>
      <c r="I44" s="245">
        <v>1152.9000000000001</v>
      </c>
      <c r="J44" s="245">
        <v>1198.0999999999999</v>
      </c>
      <c r="K44" s="245">
        <v>1210.1499999999996</v>
      </c>
      <c r="L44" s="245">
        <v>1220.6999999999998</v>
      </c>
      <c r="M44" s="246">
        <v>1199.5999999999999</v>
      </c>
      <c r="N44" s="246">
        <v>1177</v>
      </c>
      <c r="O44" s="246">
        <v>6843000</v>
      </c>
      <c r="P44" s="247">
        <v>-5.1887772774506409E-2</v>
      </c>
    </row>
    <row r="45" spans="1:16" ht="12.75" customHeight="1">
      <c r="A45" s="239">
        <v>35</v>
      </c>
      <c r="B45" s="251" t="s">
        <v>77</v>
      </c>
      <c r="C45" s="243" t="s">
        <v>78</v>
      </c>
      <c r="D45" s="244">
        <v>45407</v>
      </c>
      <c r="E45" s="243">
        <v>1266.8499999999999</v>
      </c>
      <c r="F45" s="243">
        <v>1253.8833333333332</v>
      </c>
      <c r="G45" s="245">
        <v>1228.4166666666665</v>
      </c>
      <c r="H45" s="245">
        <v>1189.9833333333333</v>
      </c>
      <c r="I45" s="245">
        <v>1164.5166666666667</v>
      </c>
      <c r="J45" s="245">
        <v>1292.3166666666664</v>
      </c>
      <c r="K45" s="245">
        <v>1317.7833333333331</v>
      </c>
      <c r="L45" s="245">
        <v>1356.2166666666662</v>
      </c>
      <c r="M45" s="246">
        <v>1279.3499999999999</v>
      </c>
      <c r="N45" s="246">
        <v>1215.45</v>
      </c>
      <c r="O45" s="246">
        <v>37156400</v>
      </c>
      <c r="P45" s="247">
        <v>0.2816462955074221</v>
      </c>
    </row>
    <row r="46" spans="1:16" ht="12.75" customHeight="1">
      <c r="A46" s="239">
        <v>36</v>
      </c>
      <c r="B46" s="251" t="s">
        <v>40</v>
      </c>
      <c r="C46" s="243" t="s">
        <v>79</v>
      </c>
      <c r="D46" s="244">
        <v>45407</v>
      </c>
      <c r="E46" s="243">
        <v>253.3</v>
      </c>
      <c r="F46" s="243">
        <v>256.05</v>
      </c>
      <c r="G46" s="245">
        <v>248.8</v>
      </c>
      <c r="H46" s="245">
        <v>244.3</v>
      </c>
      <c r="I46" s="245">
        <v>237.05</v>
      </c>
      <c r="J46" s="245">
        <v>260.55</v>
      </c>
      <c r="K46" s="245">
        <v>267.8</v>
      </c>
      <c r="L46" s="245">
        <v>272.3</v>
      </c>
      <c r="M46" s="246">
        <v>263.3</v>
      </c>
      <c r="N46" s="246">
        <v>251.55</v>
      </c>
      <c r="O46" s="246">
        <v>85254750</v>
      </c>
      <c r="P46" s="247">
        <v>-1.4025500910746813E-2</v>
      </c>
    </row>
    <row r="47" spans="1:16" ht="12.75" customHeight="1">
      <c r="A47" s="239">
        <v>37</v>
      </c>
      <c r="B47" s="251" t="s">
        <v>42</v>
      </c>
      <c r="C47" s="243" t="s">
        <v>80</v>
      </c>
      <c r="D47" s="244">
        <v>45407</v>
      </c>
      <c r="E47" s="243">
        <v>267.45</v>
      </c>
      <c r="F47" s="243">
        <v>269.7833333333333</v>
      </c>
      <c r="G47" s="245">
        <v>263.46666666666658</v>
      </c>
      <c r="H47" s="245">
        <v>259.48333333333329</v>
      </c>
      <c r="I47" s="245">
        <v>253.16666666666657</v>
      </c>
      <c r="J47" s="245">
        <v>273.76666666666659</v>
      </c>
      <c r="K47" s="245">
        <v>280.08333333333331</v>
      </c>
      <c r="L47" s="245">
        <v>284.06666666666661</v>
      </c>
      <c r="M47" s="246">
        <v>276.10000000000002</v>
      </c>
      <c r="N47" s="246">
        <v>265.8</v>
      </c>
      <c r="O47" s="246">
        <v>51860000</v>
      </c>
      <c r="P47" s="247">
        <v>3.0194676201827572E-2</v>
      </c>
    </row>
    <row r="48" spans="1:16" ht="12.75" customHeight="1">
      <c r="A48" s="239">
        <v>38</v>
      </c>
      <c r="B48" s="251" t="s">
        <v>54</v>
      </c>
      <c r="C48" s="243" t="s">
        <v>81</v>
      </c>
      <c r="D48" s="244">
        <v>45407</v>
      </c>
      <c r="E48" s="243">
        <v>29908.45</v>
      </c>
      <c r="F48" s="243">
        <v>30054.149999999998</v>
      </c>
      <c r="G48" s="245">
        <v>29664.299999999996</v>
      </c>
      <c r="H48" s="245">
        <v>29420.149999999998</v>
      </c>
      <c r="I48" s="245">
        <v>29030.299999999996</v>
      </c>
      <c r="J48" s="245">
        <v>30298.299999999996</v>
      </c>
      <c r="K48" s="245">
        <v>30688.149999999994</v>
      </c>
      <c r="L48" s="245">
        <v>30932.299999999996</v>
      </c>
      <c r="M48" s="246">
        <v>30444</v>
      </c>
      <c r="N48" s="246">
        <v>29810</v>
      </c>
      <c r="O48" s="246">
        <v>314150</v>
      </c>
      <c r="P48" s="247">
        <v>-1.3038014451775055E-2</v>
      </c>
    </row>
    <row r="49" spans="1:16" ht="12.75" customHeight="1">
      <c r="A49" s="239">
        <v>39</v>
      </c>
      <c r="B49" s="251" t="s">
        <v>82</v>
      </c>
      <c r="C49" s="243" t="s">
        <v>83</v>
      </c>
      <c r="D49" s="244">
        <v>45407</v>
      </c>
      <c r="E49" s="243">
        <v>590.79999999999995</v>
      </c>
      <c r="F49" s="243">
        <v>598.2833333333333</v>
      </c>
      <c r="G49" s="245">
        <v>579.01666666666665</v>
      </c>
      <c r="H49" s="245">
        <v>567.23333333333335</v>
      </c>
      <c r="I49" s="245">
        <v>547.9666666666667</v>
      </c>
      <c r="J49" s="245">
        <v>610.06666666666661</v>
      </c>
      <c r="K49" s="245">
        <v>629.33333333333326</v>
      </c>
      <c r="L49" s="245">
        <v>641.11666666666656</v>
      </c>
      <c r="M49" s="246">
        <v>617.54999999999995</v>
      </c>
      <c r="N49" s="246">
        <v>586.5</v>
      </c>
      <c r="O49" s="246">
        <v>29023200</v>
      </c>
      <c r="P49" s="247">
        <v>4.3759709994821337E-2</v>
      </c>
    </row>
    <row r="50" spans="1:16" ht="12.75" customHeight="1">
      <c r="A50" s="239">
        <v>40</v>
      </c>
      <c r="B50" s="251" t="s">
        <v>57</v>
      </c>
      <c r="C50" s="243" t="s">
        <v>84</v>
      </c>
      <c r="D50" s="244">
        <v>45407</v>
      </c>
      <c r="E50" s="243">
        <v>4702.6499999999996</v>
      </c>
      <c r="F50" s="243">
        <v>4717.4666666666662</v>
      </c>
      <c r="G50" s="245">
        <v>4663.9833333333327</v>
      </c>
      <c r="H50" s="245">
        <v>4625.3166666666666</v>
      </c>
      <c r="I50" s="245">
        <v>4571.833333333333</v>
      </c>
      <c r="J50" s="245">
        <v>4756.1333333333323</v>
      </c>
      <c r="K50" s="245">
        <v>4809.6166666666659</v>
      </c>
      <c r="L50" s="245">
        <v>4848.2833333333319</v>
      </c>
      <c r="M50" s="246">
        <v>4770.95</v>
      </c>
      <c r="N50" s="246">
        <v>4678.8</v>
      </c>
      <c r="O50" s="246">
        <v>2291600</v>
      </c>
      <c r="P50" s="247">
        <v>4.5724194578808067E-2</v>
      </c>
    </row>
    <row r="51" spans="1:16" ht="12.75" customHeight="1">
      <c r="A51" s="239">
        <v>41</v>
      </c>
      <c r="B51" s="251" t="s">
        <v>85</v>
      </c>
      <c r="C51" s="248" t="s">
        <v>86</v>
      </c>
      <c r="D51" s="244">
        <v>45407</v>
      </c>
      <c r="E51" s="243">
        <v>699.05</v>
      </c>
      <c r="F51" s="243">
        <v>705.4</v>
      </c>
      <c r="G51" s="245">
        <v>689.8</v>
      </c>
      <c r="H51" s="245">
        <v>680.55</v>
      </c>
      <c r="I51" s="245">
        <v>664.94999999999993</v>
      </c>
      <c r="J51" s="245">
        <v>714.65</v>
      </c>
      <c r="K51" s="245">
        <v>730.25000000000011</v>
      </c>
      <c r="L51" s="245">
        <v>739.5</v>
      </c>
      <c r="M51" s="246">
        <v>721</v>
      </c>
      <c r="N51" s="246">
        <v>696.15</v>
      </c>
      <c r="O51" s="246">
        <v>7907000</v>
      </c>
      <c r="P51" s="247">
        <v>6.8763529861199544E-3</v>
      </c>
    </row>
    <row r="52" spans="1:16" ht="12.75" customHeight="1">
      <c r="A52" s="239">
        <v>42</v>
      </c>
      <c r="B52" s="251" t="s">
        <v>61</v>
      </c>
      <c r="C52" s="243" t="s">
        <v>87</v>
      </c>
      <c r="D52" s="244">
        <v>45407</v>
      </c>
      <c r="E52" s="243">
        <v>583.79999999999995</v>
      </c>
      <c r="F52" s="243">
        <v>586.7833333333333</v>
      </c>
      <c r="G52" s="245">
        <v>578.01666666666665</v>
      </c>
      <c r="H52" s="245">
        <v>572.23333333333335</v>
      </c>
      <c r="I52" s="245">
        <v>563.4666666666667</v>
      </c>
      <c r="J52" s="245">
        <v>592.56666666666661</v>
      </c>
      <c r="K52" s="245">
        <v>601.33333333333326</v>
      </c>
      <c r="L52" s="245">
        <v>607.11666666666656</v>
      </c>
      <c r="M52" s="246">
        <v>595.54999999999995</v>
      </c>
      <c r="N52" s="246">
        <v>581</v>
      </c>
      <c r="O52" s="246">
        <v>67497300</v>
      </c>
      <c r="P52" s="247">
        <v>8.7156518581285557E-3</v>
      </c>
    </row>
    <row r="53" spans="1:16" ht="12.75" customHeight="1">
      <c r="A53" s="239">
        <v>43</v>
      </c>
      <c r="B53" s="251" t="s">
        <v>66</v>
      </c>
      <c r="C53" s="250" t="s">
        <v>88</v>
      </c>
      <c r="D53" s="244">
        <v>45407</v>
      </c>
      <c r="E53" s="243">
        <v>763.05</v>
      </c>
      <c r="F53" s="243">
        <v>767.85</v>
      </c>
      <c r="G53" s="245">
        <v>755.7</v>
      </c>
      <c r="H53" s="245">
        <v>748.35</v>
      </c>
      <c r="I53" s="245">
        <v>736.2</v>
      </c>
      <c r="J53" s="245">
        <v>775.2</v>
      </c>
      <c r="K53" s="245">
        <v>787.34999999999991</v>
      </c>
      <c r="L53" s="245">
        <v>794.7</v>
      </c>
      <c r="M53" s="246">
        <v>780</v>
      </c>
      <c r="N53" s="246">
        <v>760.5</v>
      </c>
      <c r="O53" s="246">
        <v>4124250</v>
      </c>
      <c r="P53" s="247">
        <v>7.6335877862595422E-2</v>
      </c>
    </row>
    <row r="54" spans="1:16" ht="12.75" customHeight="1">
      <c r="A54" s="239">
        <v>44</v>
      </c>
      <c r="B54" s="251" t="s">
        <v>913</v>
      </c>
      <c r="C54" s="248" t="s">
        <v>89</v>
      </c>
      <c r="D54" s="244">
        <v>45407</v>
      </c>
      <c r="E54" s="243">
        <v>365.4</v>
      </c>
      <c r="F54" s="243">
        <v>368.2166666666667</v>
      </c>
      <c r="G54" s="245">
        <v>360.63333333333338</v>
      </c>
      <c r="H54" s="245">
        <v>355.86666666666667</v>
      </c>
      <c r="I54" s="245">
        <v>348.28333333333336</v>
      </c>
      <c r="J54" s="245">
        <v>372.98333333333341</v>
      </c>
      <c r="K54" s="245">
        <v>380.56666666666666</v>
      </c>
      <c r="L54" s="245">
        <v>385.33333333333343</v>
      </c>
      <c r="M54" s="246">
        <v>375.8</v>
      </c>
      <c r="N54" s="246">
        <v>363.45</v>
      </c>
      <c r="O54" s="246">
        <v>9283400</v>
      </c>
      <c r="P54" s="247">
        <v>-2.8241845664280032E-2</v>
      </c>
    </row>
    <row r="55" spans="1:16" ht="12.75" customHeight="1">
      <c r="A55" s="239">
        <v>45</v>
      </c>
      <c r="B55" s="251" t="s">
        <v>66</v>
      </c>
      <c r="C55" s="243" t="s">
        <v>90</v>
      </c>
      <c r="D55" s="244">
        <v>45407</v>
      </c>
      <c r="E55" s="243">
        <v>1122.5999999999999</v>
      </c>
      <c r="F55" s="243">
        <v>1128.6333333333332</v>
      </c>
      <c r="G55" s="245">
        <v>1110.4666666666665</v>
      </c>
      <c r="H55" s="245">
        <v>1098.3333333333333</v>
      </c>
      <c r="I55" s="245">
        <v>1080.1666666666665</v>
      </c>
      <c r="J55" s="245">
        <v>1140.7666666666664</v>
      </c>
      <c r="K55" s="245">
        <v>1158.9333333333334</v>
      </c>
      <c r="L55" s="245">
        <v>1171.0666666666664</v>
      </c>
      <c r="M55" s="246">
        <v>1146.8</v>
      </c>
      <c r="N55" s="246">
        <v>1116.5</v>
      </c>
      <c r="O55" s="246">
        <v>10110000</v>
      </c>
      <c r="P55" s="247">
        <v>1.9821605550049554E-3</v>
      </c>
    </row>
    <row r="56" spans="1:16" ht="12.75" customHeight="1">
      <c r="A56" s="239">
        <v>46</v>
      </c>
      <c r="B56" s="251" t="s">
        <v>42</v>
      </c>
      <c r="C56" s="243" t="s">
        <v>91</v>
      </c>
      <c r="D56" s="244">
        <v>45407</v>
      </c>
      <c r="E56" s="243">
        <v>1351.2</v>
      </c>
      <c r="F56" s="243">
        <v>1361.5833333333335</v>
      </c>
      <c r="G56" s="245">
        <v>1335.7666666666669</v>
      </c>
      <c r="H56" s="245">
        <v>1320.3333333333335</v>
      </c>
      <c r="I56" s="245">
        <v>1294.5166666666669</v>
      </c>
      <c r="J56" s="245">
        <v>1377.0166666666669</v>
      </c>
      <c r="K56" s="245">
        <v>1402.8333333333335</v>
      </c>
      <c r="L56" s="245">
        <v>1418.2666666666669</v>
      </c>
      <c r="M56" s="246">
        <v>1387.4</v>
      </c>
      <c r="N56" s="246">
        <v>1346.15</v>
      </c>
      <c r="O56" s="246">
        <v>11246300</v>
      </c>
      <c r="P56" s="247">
        <v>5.4485616772306192E-2</v>
      </c>
    </row>
    <row r="57" spans="1:16" ht="12.75" customHeight="1">
      <c r="A57" s="239">
        <v>47</v>
      </c>
      <c r="B57" s="251" t="s">
        <v>130</v>
      </c>
      <c r="C57" s="243" t="s">
        <v>92</v>
      </c>
      <c r="D57" s="244">
        <v>45407</v>
      </c>
      <c r="E57" s="243">
        <v>438.55</v>
      </c>
      <c r="F57" s="243">
        <v>443.45</v>
      </c>
      <c r="G57" s="245">
        <v>430.09999999999997</v>
      </c>
      <c r="H57" s="245">
        <v>421.65</v>
      </c>
      <c r="I57" s="245">
        <v>408.29999999999995</v>
      </c>
      <c r="J57" s="245">
        <v>451.9</v>
      </c>
      <c r="K57" s="245">
        <v>465.25</v>
      </c>
      <c r="L57" s="245">
        <v>473.7</v>
      </c>
      <c r="M57" s="246">
        <v>456.8</v>
      </c>
      <c r="N57" s="246">
        <v>435</v>
      </c>
      <c r="O57" s="246">
        <v>62124300</v>
      </c>
      <c r="P57" s="247">
        <v>6.3639305360802506E-2</v>
      </c>
    </row>
    <row r="58" spans="1:16" ht="12.75" customHeight="1">
      <c r="A58" s="239">
        <v>48</v>
      </c>
      <c r="B58" s="251" t="s">
        <v>85</v>
      </c>
      <c r="C58" s="243" t="s">
        <v>93</v>
      </c>
      <c r="D58" s="244">
        <v>45407</v>
      </c>
      <c r="E58" s="243">
        <v>5210.3500000000004</v>
      </c>
      <c r="F58" s="243">
        <v>5239.833333333333</v>
      </c>
      <c r="G58" s="245">
        <v>5154.7166666666662</v>
      </c>
      <c r="H58" s="245">
        <v>5099.083333333333</v>
      </c>
      <c r="I58" s="245">
        <v>5013.9666666666662</v>
      </c>
      <c r="J58" s="245">
        <v>5295.4666666666662</v>
      </c>
      <c r="K58" s="245">
        <v>5380.583333333333</v>
      </c>
      <c r="L58" s="245">
        <v>5436.2166666666662</v>
      </c>
      <c r="M58" s="246">
        <v>5324.95</v>
      </c>
      <c r="N58" s="246">
        <v>5184.2</v>
      </c>
      <c r="O58" s="246">
        <v>1932450</v>
      </c>
      <c r="P58" s="247">
        <v>6.6385233010512371E-2</v>
      </c>
    </row>
    <row r="59" spans="1:16" ht="12.75" customHeight="1">
      <c r="A59" s="239">
        <v>49</v>
      </c>
      <c r="B59" s="251" t="s">
        <v>57</v>
      </c>
      <c r="C59" s="243" t="s">
        <v>94</v>
      </c>
      <c r="D59" s="244">
        <v>45407</v>
      </c>
      <c r="E59" s="243">
        <v>2672.4</v>
      </c>
      <c r="F59" s="243">
        <v>2685.8833333333332</v>
      </c>
      <c r="G59" s="245">
        <v>2647.3666666666663</v>
      </c>
      <c r="H59" s="245">
        <v>2622.333333333333</v>
      </c>
      <c r="I59" s="245">
        <v>2583.8166666666662</v>
      </c>
      <c r="J59" s="245">
        <v>2710.9166666666665</v>
      </c>
      <c r="K59" s="245">
        <v>2749.4333333333329</v>
      </c>
      <c r="L59" s="245">
        <v>2774.4666666666667</v>
      </c>
      <c r="M59" s="246">
        <v>2724.4</v>
      </c>
      <c r="N59" s="246">
        <v>2660.85</v>
      </c>
      <c r="O59" s="246">
        <v>4150300</v>
      </c>
      <c r="P59" s="247">
        <v>-5.5350553505535052E-3</v>
      </c>
    </row>
    <row r="60" spans="1:16" ht="12.75" customHeight="1">
      <c r="A60" s="239">
        <v>50</v>
      </c>
      <c r="B60" s="251" t="s">
        <v>115</v>
      </c>
      <c r="C60" s="243" t="s">
        <v>95</v>
      </c>
      <c r="D60" s="244">
        <v>45407</v>
      </c>
      <c r="E60" s="243">
        <v>926.3</v>
      </c>
      <c r="F60" s="243">
        <v>934.25</v>
      </c>
      <c r="G60" s="245">
        <v>912.75</v>
      </c>
      <c r="H60" s="245">
        <v>899.2</v>
      </c>
      <c r="I60" s="245">
        <v>877.7</v>
      </c>
      <c r="J60" s="245">
        <v>947.8</v>
      </c>
      <c r="K60" s="245">
        <v>969.3</v>
      </c>
      <c r="L60" s="245">
        <v>982.84999999999991</v>
      </c>
      <c r="M60" s="246">
        <v>955.75</v>
      </c>
      <c r="N60" s="246">
        <v>920.7</v>
      </c>
      <c r="O60" s="246">
        <v>14029000</v>
      </c>
      <c r="P60" s="247">
        <v>1.1828344752975117E-2</v>
      </c>
    </row>
    <row r="61" spans="1:16" ht="12.75" customHeight="1">
      <c r="A61" s="239">
        <v>51</v>
      </c>
      <c r="B61" s="251" t="s">
        <v>913</v>
      </c>
      <c r="C61" s="250" t="s">
        <v>96</v>
      </c>
      <c r="D61" s="244">
        <v>45407</v>
      </c>
      <c r="E61" s="243">
        <v>1117.5999999999999</v>
      </c>
      <c r="F61" s="243">
        <v>1128.2833333333333</v>
      </c>
      <c r="G61" s="245">
        <v>1102.8166666666666</v>
      </c>
      <c r="H61" s="245">
        <v>1088.0333333333333</v>
      </c>
      <c r="I61" s="245">
        <v>1062.5666666666666</v>
      </c>
      <c r="J61" s="245">
        <v>1143.0666666666666</v>
      </c>
      <c r="K61" s="245">
        <v>1168.5333333333333</v>
      </c>
      <c r="L61" s="245">
        <v>1183.3166666666666</v>
      </c>
      <c r="M61" s="246">
        <v>1153.75</v>
      </c>
      <c r="N61" s="246">
        <v>1113.5</v>
      </c>
      <c r="O61" s="246">
        <v>1548400</v>
      </c>
      <c r="P61" s="247">
        <v>1.282051282051282E-2</v>
      </c>
    </row>
    <row r="62" spans="1:16" ht="12.75" customHeight="1">
      <c r="A62" s="239">
        <v>52</v>
      </c>
      <c r="B62" s="251" t="s">
        <v>40</v>
      </c>
      <c r="C62" s="248" t="s">
        <v>97</v>
      </c>
      <c r="D62" s="244">
        <v>45407</v>
      </c>
      <c r="E62" s="243">
        <v>297.39999999999998</v>
      </c>
      <c r="F62" s="243">
        <v>296.01666666666665</v>
      </c>
      <c r="G62" s="245">
        <v>292.18333333333328</v>
      </c>
      <c r="H62" s="245">
        <v>286.96666666666664</v>
      </c>
      <c r="I62" s="245">
        <v>283.13333333333327</v>
      </c>
      <c r="J62" s="245">
        <v>301.23333333333329</v>
      </c>
      <c r="K62" s="245">
        <v>305.06666666666666</v>
      </c>
      <c r="L62" s="245">
        <v>310.2833333333333</v>
      </c>
      <c r="M62" s="246">
        <v>299.85000000000002</v>
      </c>
      <c r="N62" s="246">
        <v>290.8</v>
      </c>
      <c r="O62" s="246">
        <v>17915400</v>
      </c>
      <c r="P62" s="247">
        <v>-2.6982109688141558E-2</v>
      </c>
    </row>
    <row r="63" spans="1:16" ht="12.75" customHeight="1">
      <c r="A63" s="239">
        <v>53</v>
      </c>
      <c r="B63" s="251" t="s">
        <v>61</v>
      </c>
      <c r="C63" s="243" t="s">
        <v>98</v>
      </c>
      <c r="D63" s="244">
        <v>45407</v>
      </c>
      <c r="E63" s="243">
        <v>152.9</v>
      </c>
      <c r="F63" s="243">
        <v>153.9</v>
      </c>
      <c r="G63" s="245">
        <v>151.25</v>
      </c>
      <c r="H63" s="245">
        <v>149.6</v>
      </c>
      <c r="I63" s="245">
        <v>146.94999999999999</v>
      </c>
      <c r="J63" s="245">
        <v>155.55000000000001</v>
      </c>
      <c r="K63" s="245">
        <v>158.20000000000005</v>
      </c>
      <c r="L63" s="245">
        <v>159.85000000000002</v>
      </c>
      <c r="M63" s="246">
        <v>156.55000000000001</v>
      </c>
      <c r="N63" s="246">
        <v>152.25</v>
      </c>
      <c r="O63" s="246">
        <v>33595000</v>
      </c>
      <c r="P63" s="247">
        <v>1.4905351021016545E-3</v>
      </c>
    </row>
    <row r="64" spans="1:16" ht="12.75" customHeight="1">
      <c r="A64" s="239">
        <v>54</v>
      </c>
      <c r="B64" s="251" t="s">
        <v>40</v>
      </c>
      <c r="C64" s="243" t="s">
        <v>99</v>
      </c>
      <c r="D64" s="244">
        <v>45407</v>
      </c>
      <c r="E64" s="243">
        <v>3114.8</v>
      </c>
      <c r="F64" s="243">
        <v>3121.2666666666664</v>
      </c>
      <c r="G64" s="245">
        <v>3088.7833333333328</v>
      </c>
      <c r="H64" s="245">
        <v>3062.7666666666664</v>
      </c>
      <c r="I64" s="245">
        <v>3030.2833333333328</v>
      </c>
      <c r="J64" s="245">
        <v>3147.2833333333328</v>
      </c>
      <c r="K64" s="245">
        <v>3179.7666666666664</v>
      </c>
      <c r="L64" s="245">
        <v>3205.7833333333328</v>
      </c>
      <c r="M64" s="246">
        <v>3153.75</v>
      </c>
      <c r="N64" s="246">
        <v>3095.25</v>
      </c>
      <c r="O64" s="246">
        <v>3202800</v>
      </c>
      <c r="P64" s="247">
        <v>9.7417951385604835E-3</v>
      </c>
    </row>
    <row r="65" spans="1:16" ht="12.75" customHeight="1">
      <c r="A65" s="239">
        <v>55</v>
      </c>
      <c r="B65" s="251" t="s">
        <v>57</v>
      </c>
      <c r="C65" s="243" t="s">
        <v>100</v>
      </c>
      <c r="D65" s="244">
        <v>45407</v>
      </c>
      <c r="E65" s="243">
        <v>503.6</v>
      </c>
      <c r="F65" s="243">
        <v>503.98333333333335</v>
      </c>
      <c r="G65" s="245">
        <v>500.06666666666672</v>
      </c>
      <c r="H65" s="245">
        <v>496.53333333333336</v>
      </c>
      <c r="I65" s="245">
        <v>492.61666666666673</v>
      </c>
      <c r="J65" s="245">
        <v>507.51666666666671</v>
      </c>
      <c r="K65" s="245">
        <v>511.43333333333334</v>
      </c>
      <c r="L65" s="245">
        <v>514.9666666666667</v>
      </c>
      <c r="M65" s="246">
        <v>507.9</v>
      </c>
      <c r="N65" s="246">
        <v>500.45</v>
      </c>
      <c r="O65" s="246">
        <v>24546250</v>
      </c>
      <c r="P65" s="247">
        <v>-8.6496387503816015E-4</v>
      </c>
    </row>
    <row r="66" spans="1:16" ht="12.75" customHeight="1">
      <c r="A66" s="239">
        <v>56</v>
      </c>
      <c r="B66" s="251" t="s">
        <v>47</v>
      </c>
      <c r="C66" s="248" t="s">
        <v>101</v>
      </c>
      <c r="D66" s="244">
        <v>45407</v>
      </c>
      <c r="E66" s="243">
        <v>1946.55</v>
      </c>
      <c r="F66" s="243">
        <v>1956.8666666666668</v>
      </c>
      <c r="G66" s="245">
        <v>1928.7333333333336</v>
      </c>
      <c r="H66" s="245">
        <v>1910.9166666666667</v>
      </c>
      <c r="I66" s="245">
        <v>1882.7833333333335</v>
      </c>
      <c r="J66" s="245">
        <v>1974.6833333333336</v>
      </c>
      <c r="K66" s="245">
        <v>2002.8166666666668</v>
      </c>
      <c r="L66" s="245">
        <v>2020.6333333333337</v>
      </c>
      <c r="M66" s="246">
        <v>1985</v>
      </c>
      <c r="N66" s="246">
        <v>1939.05</v>
      </c>
      <c r="O66" s="246">
        <v>2899750</v>
      </c>
      <c r="P66" s="247">
        <v>-3.0427150380339378E-2</v>
      </c>
    </row>
    <row r="67" spans="1:16" ht="12.75" customHeight="1">
      <c r="A67" s="239">
        <v>57</v>
      </c>
      <c r="B67" s="251" t="s">
        <v>913</v>
      </c>
      <c r="C67" s="243" t="s">
        <v>102</v>
      </c>
      <c r="D67" s="244">
        <v>45407</v>
      </c>
      <c r="E67" s="243">
        <v>2304.1</v>
      </c>
      <c r="F67" s="243">
        <v>2321.7499999999995</v>
      </c>
      <c r="G67" s="245">
        <v>2274.5499999999993</v>
      </c>
      <c r="H67" s="245">
        <v>2244.9999999999995</v>
      </c>
      <c r="I67" s="245">
        <v>2197.7999999999993</v>
      </c>
      <c r="J67" s="245">
        <v>2351.2999999999993</v>
      </c>
      <c r="K67" s="245">
        <v>2398.4999999999991</v>
      </c>
      <c r="L67" s="245">
        <v>2428.0499999999993</v>
      </c>
      <c r="M67" s="246">
        <v>2368.9499999999998</v>
      </c>
      <c r="N67" s="246">
        <v>2292.1999999999998</v>
      </c>
      <c r="O67" s="246">
        <v>2313000</v>
      </c>
      <c r="P67" s="247">
        <v>-6.6698946858733815E-2</v>
      </c>
    </row>
    <row r="68" spans="1:16" ht="12.75" customHeight="1">
      <c r="A68" s="239">
        <v>58</v>
      </c>
      <c r="B68" s="251" t="s">
        <v>42</v>
      </c>
      <c r="C68" s="248" t="s">
        <v>104</v>
      </c>
      <c r="D68" s="244">
        <v>45407</v>
      </c>
      <c r="E68" s="243">
        <v>3710.65</v>
      </c>
      <c r="F68" s="243">
        <v>3733.7833333333333</v>
      </c>
      <c r="G68" s="245">
        <v>3677.6166666666668</v>
      </c>
      <c r="H68" s="245">
        <v>3644.5833333333335</v>
      </c>
      <c r="I68" s="245">
        <v>3588.416666666667</v>
      </c>
      <c r="J68" s="245">
        <v>3766.8166666666666</v>
      </c>
      <c r="K68" s="245">
        <v>3822.9833333333336</v>
      </c>
      <c r="L68" s="245">
        <v>3856.0166666666664</v>
      </c>
      <c r="M68" s="246">
        <v>3789.95</v>
      </c>
      <c r="N68" s="246">
        <v>3700.75</v>
      </c>
      <c r="O68" s="246">
        <v>2927400</v>
      </c>
      <c r="P68" s="247">
        <v>3.405157188272695E-2</v>
      </c>
    </row>
    <row r="69" spans="1:16" ht="12.75" customHeight="1">
      <c r="A69" s="239">
        <v>59</v>
      </c>
      <c r="B69" s="251" t="s">
        <v>40</v>
      </c>
      <c r="C69" s="243" t="s">
        <v>105</v>
      </c>
      <c r="D69" s="244">
        <v>45407</v>
      </c>
      <c r="E69" s="243">
        <v>7500.95</v>
      </c>
      <c r="F69" s="243">
        <v>7553.666666666667</v>
      </c>
      <c r="G69" s="245">
        <v>7397.3333333333339</v>
      </c>
      <c r="H69" s="245">
        <v>7293.7166666666672</v>
      </c>
      <c r="I69" s="245">
        <v>7137.3833333333341</v>
      </c>
      <c r="J69" s="245">
        <v>7657.2833333333338</v>
      </c>
      <c r="K69" s="245">
        <v>7813.6166666666677</v>
      </c>
      <c r="L69" s="245">
        <v>7917.2333333333336</v>
      </c>
      <c r="M69" s="246">
        <v>7710</v>
      </c>
      <c r="N69" s="246">
        <v>7450.05</v>
      </c>
      <c r="O69" s="246">
        <v>1077100</v>
      </c>
      <c r="P69" s="247">
        <v>2.3264470500651406E-3</v>
      </c>
    </row>
    <row r="70" spans="1:16" ht="12.75" customHeight="1">
      <c r="A70" s="239">
        <v>60</v>
      </c>
      <c r="B70" s="251" t="s">
        <v>106</v>
      </c>
      <c r="C70" s="250" t="s">
        <v>107</v>
      </c>
      <c r="D70" s="244">
        <v>45407</v>
      </c>
      <c r="E70" s="243">
        <v>857.5</v>
      </c>
      <c r="F70" s="243">
        <v>865.2833333333333</v>
      </c>
      <c r="G70" s="245">
        <v>845.06666666666661</v>
      </c>
      <c r="H70" s="245">
        <v>832.63333333333333</v>
      </c>
      <c r="I70" s="245">
        <v>812.41666666666663</v>
      </c>
      <c r="J70" s="245">
        <v>877.71666666666658</v>
      </c>
      <c r="K70" s="245">
        <v>897.93333333333328</v>
      </c>
      <c r="L70" s="245">
        <v>910.36666666666656</v>
      </c>
      <c r="M70" s="246">
        <v>885.5</v>
      </c>
      <c r="N70" s="246">
        <v>852.85</v>
      </c>
      <c r="O70" s="246">
        <v>42786150</v>
      </c>
      <c r="P70" s="247">
        <v>1.9180128129544474E-2</v>
      </c>
    </row>
    <row r="71" spans="1:16" ht="12.75" customHeight="1">
      <c r="A71" s="239">
        <v>61</v>
      </c>
      <c r="B71" s="251" t="s">
        <v>42</v>
      </c>
      <c r="C71" s="243" t="s">
        <v>108</v>
      </c>
      <c r="D71" s="244">
        <v>45407</v>
      </c>
      <c r="E71" s="243">
        <v>5950.3</v>
      </c>
      <c r="F71" s="243">
        <v>5998.166666666667</v>
      </c>
      <c r="G71" s="245">
        <v>5881.4833333333336</v>
      </c>
      <c r="H71" s="245">
        <v>5812.666666666667</v>
      </c>
      <c r="I71" s="245">
        <v>5695.9833333333336</v>
      </c>
      <c r="J71" s="245">
        <v>6066.9833333333336</v>
      </c>
      <c r="K71" s="245">
        <v>6183.6666666666661</v>
      </c>
      <c r="L71" s="245">
        <v>6252.4833333333336</v>
      </c>
      <c r="M71" s="246">
        <v>6114.85</v>
      </c>
      <c r="N71" s="246">
        <v>5929.35</v>
      </c>
      <c r="O71" s="246">
        <v>2463500</v>
      </c>
      <c r="P71" s="247">
        <v>0.15298660270286082</v>
      </c>
    </row>
    <row r="72" spans="1:16" ht="12.75" customHeight="1">
      <c r="A72" s="239">
        <v>62</v>
      </c>
      <c r="B72" s="251" t="s">
        <v>54</v>
      </c>
      <c r="C72" s="243" t="s">
        <v>109</v>
      </c>
      <c r="D72" s="244">
        <v>45407</v>
      </c>
      <c r="E72" s="243">
        <v>4355.3999999999996</v>
      </c>
      <c r="F72" s="243">
        <v>4378.8499999999995</v>
      </c>
      <c r="G72" s="245">
        <v>4317.7499999999991</v>
      </c>
      <c r="H72" s="245">
        <v>4280.0999999999995</v>
      </c>
      <c r="I72" s="245">
        <v>4218.9999999999991</v>
      </c>
      <c r="J72" s="245">
        <v>4416.4999999999991</v>
      </c>
      <c r="K72" s="245">
        <v>4477.5999999999995</v>
      </c>
      <c r="L72" s="245">
        <v>4515.2499999999991</v>
      </c>
      <c r="M72" s="246">
        <v>4439.95</v>
      </c>
      <c r="N72" s="246">
        <v>4341.2</v>
      </c>
      <c r="O72" s="246">
        <v>2954700</v>
      </c>
      <c r="P72" s="247">
        <v>6.3894139886578452E-2</v>
      </c>
    </row>
    <row r="73" spans="1:16" ht="12.75" customHeight="1">
      <c r="A73" s="239">
        <v>63</v>
      </c>
      <c r="B73" s="251" t="s">
        <v>54</v>
      </c>
      <c r="C73" s="243" t="s">
        <v>110</v>
      </c>
      <c r="D73" s="244">
        <v>45407</v>
      </c>
      <c r="E73" s="243">
        <v>3016.85</v>
      </c>
      <c r="F73" s="243">
        <v>3047.6166666666663</v>
      </c>
      <c r="G73" s="245">
        <v>2956.7833333333328</v>
      </c>
      <c r="H73" s="245">
        <v>2896.7166666666667</v>
      </c>
      <c r="I73" s="245">
        <v>2805.8833333333332</v>
      </c>
      <c r="J73" s="245">
        <v>3107.6833333333325</v>
      </c>
      <c r="K73" s="245">
        <v>3198.5166666666655</v>
      </c>
      <c r="L73" s="245">
        <v>3258.5833333333321</v>
      </c>
      <c r="M73" s="246">
        <v>3138.45</v>
      </c>
      <c r="N73" s="246">
        <v>2987.55</v>
      </c>
      <c r="O73" s="246">
        <v>1786125</v>
      </c>
      <c r="P73" s="247">
        <v>-4.3446244477172311E-2</v>
      </c>
    </row>
    <row r="74" spans="1:16" ht="12.75" customHeight="1">
      <c r="A74" s="239">
        <v>64</v>
      </c>
      <c r="B74" s="251" t="s">
        <v>54</v>
      </c>
      <c r="C74" s="243" t="s">
        <v>111</v>
      </c>
      <c r="D74" s="244">
        <v>45407</v>
      </c>
      <c r="E74" s="243">
        <v>448.2</v>
      </c>
      <c r="F74" s="243">
        <v>454.56666666666661</v>
      </c>
      <c r="G74" s="245">
        <v>435.28333333333319</v>
      </c>
      <c r="H74" s="245">
        <v>422.36666666666656</v>
      </c>
      <c r="I74" s="245">
        <v>403.08333333333314</v>
      </c>
      <c r="J74" s="245">
        <v>467.48333333333323</v>
      </c>
      <c r="K74" s="245">
        <v>486.76666666666665</v>
      </c>
      <c r="L74" s="245">
        <v>499.68333333333328</v>
      </c>
      <c r="M74" s="246">
        <v>473.85</v>
      </c>
      <c r="N74" s="246">
        <v>441.65</v>
      </c>
      <c r="O74" s="246">
        <v>28620000</v>
      </c>
      <c r="P74" s="247">
        <v>0.39498157571503772</v>
      </c>
    </row>
    <row r="75" spans="1:16" ht="12.75" customHeight="1">
      <c r="A75" s="239">
        <v>65</v>
      </c>
      <c r="B75" s="251" t="s">
        <v>61</v>
      </c>
      <c r="C75" s="243" t="s">
        <v>112</v>
      </c>
      <c r="D75" s="244">
        <v>45407</v>
      </c>
      <c r="E75" s="243">
        <v>152.30000000000001</v>
      </c>
      <c r="F75" s="243">
        <v>153.31666666666669</v>
      </c>
      <c r="G75" s="245">
        <v>150.73333333333338</v>
      </c>
      <c r="H75" s="245">
        <v>149.16666666666669</v>
      </c>
      <c r="I75" s="245">
        <v>146.58333333333337</v>
      </c>
      <c r="J75" s="245">
        <v>154.88333333333338</v>
      </c>
      <c r="K75" s="245">
        <v>157.4666666666667</v>
      </c>
      <c r="L75" s="245">
        <v>159.03333333333339</v>
      </c>
      <c r="M75" s="246">
        <v>155.9</v>
      </c>
      <c r="N75" s="246">
        <v>151.75</v>
      </c>
      <c r="O75" s="246">
        <v>121310000</v>
      </c>
      <c r="P75" s="247">
        <v>1.8085686710587051E-2</v>
      </c>
    </row>
    <row r="76" spans="1:16" ht="12.75" customHeight="1">
      <c r="A76" s="239">
        <v>66</v>
      </c>
      <c r="B76" s="251" t="s">
        <v>82</v>
      </c>
      <c r="C76" s="243" t="s">
        <v>113</v>
      </c>
      <c r="D76" s="244">
        <v>45407</v>
      </c>
      <c r="E76" s="243">
        <v>203.75</v>
      </c>
      <c r="F76" s="243">
        <v>206.53333333333333</v>
      </c>
      <c r="G76" s="245">
        <v>199.56666666666666</v>
      </c>
      <c r="H76" s="245">
        <v>195.38333333333333</v>
      </c>
      <c r="I76" s="245">
        <v>188.41666666666666</v>
      </c>
      <c r="J76" s="245">
        <v>210.71666666666667</v>
      </c>
      <c r="K76" s="245">
        <v>217.68333333333331</v>
      </c>
      <c r="L76" s="245">
        <v>221.86666666666667</v>
      </c>
      <c r="M76" s="246">
        <v>213.5</v>
      </c>
      <c r="N76" s="246">
        <v>202.35</v>
      </c>
      <c r="O76" s="246">
        <v>141321750</v>
      </c>
      <c r="P76" s="247">
        <v>1.7256141737469539E-2</v>
      </c>
    </row>
    <row r="77" spans="1:16" ht="12.75" customHeight="1">
      <c r="A77" s="239">
        <v>67</v>
      </c>
      <c r="B77" s="251" t="s">
        <v>42</v>
      </c>
      <c r="C77" s="243" t="s">
        <v>114</v>
      </c>
      <c r="D77" s="244">
        <v>45407</v>
      </c>
      <c r="E77" s="243">
        <v>1041.1500000000001</v>
      </c>
      <c r="F77" s="243">
        <v>1046.7166666666667</v>
      </c>
      <c r="G77" s="245">
        <v>1028.4333333333334</v>
      </c>
      <c r="H77" s="245">
        <v>1015.7166666666667</v>
      </c>
      <c r="I77" s="245">
        <v>997.43333333333339</v>
      </c>
      <c r="J77" s="245">
        <v>1059.4333333333334</v>
      </c>
      <c r="K77" s="245">
        <v>1077.7166666666667</v>
      </c>
      <c r="L77" s="245">
        <v>1090.4333333333334</v>
      </c>
      <c r="M77" s="246">
        <v>1065</v>
      </c>
      <c r="N77" s="246">
        <v>1034</v>
      </c>
      <c r="O77" s="246">
        <v>12755650</v>
      </c>
      <c r="P77" s="247">
        <v>-3.994325002728364E-2</v>
      </c>
    </row>
    <row r="78" spans="1:16" ht="12.75" customHeight="1">
      <c r="A78" s="239">
        <v>68</v>
      </c>
      <c r="B78" s="251" t="s">
        <v>115</v>
      </c>
      <c r="C78" s="243" t="s">
        <v>116</v>
      </c>
      <c r="D78" s="244">
        <v>45407</v>
      </c>
      <c r="E78" s="243">
        <v>80.25</v>
      </c>
      <c r="F78" s="243">
        <v>80.8</v>
      </c>
      <c r="G78" s="245">
        <v>79</v>
      </c>
      <c r="H78" s="245">
        <v>77.75</v>
      </c>
      <c r="I78" s="245">
        <v>75.95</v>
      </c>
      <c r="J78" s="245">
        <v>82.05</v>
      </c>
      <c r="K78" s="245">
        <v>83.84999999999998</v>
      </c>
      <c r="L78" s="245">
        <v>85.1</v>
      </c>
      <c r="M78" s="246">
        <v>82.6</v>
      </c>
      <c r="N78" s="246">
        <v>79.55</v>
      </c>
      <c r="O78" s="246">
        <v>197786250</v>
      </c>
      <c r="P78" s="247">
        <v>1.5127894220220567E-2</v>
      </c>
    </row>
    <row r="79" spans="1:16" ht="12.75" customHeight="1">
      <c r="A79" s="239">
        <v>69</v>
      </c>
      <c r="B79" s="251" t="s">
        <v>913</v>
      </c>
      <c r="C79" s="243" t="s">
        <v>117</v>
      </c>
      <c r="D79" s="244">
        <v>45407</v>
      </c>
      <c r="E79" s="243">
        <v>676.8</v>
      </c>
      <c r="F79" s="243">
        <v>676.6</v>
      </c>
      <c r="G79" s="245">
        <v>668.2</v>
      </c>
      <c r="H79" s="245">
        <v>659.6</v>
      </c>
      <c r="I79" s="245">
        <v>651.20000000000005</v>
      </c>
      <c r="J79" s="245">
        <v>685.2</v>
      </c>
      <c r="K79" s="245">
        <v>693.59999999999991</v>
      </c>
      <c r="L79" s="245">
        <v>702.2</v>
      </c>
      <c r="M79" s="246">
        <v>685</v>
      </c>
      <c r="N79" s="246">
        <v>668</v>
      </c>
      <c r="O79" s="246">
        <v>7360600</v>
      </c>
      <c r="P79" s="247">
        <v>-3.2798086778271271E-2</v>
      </c>
    </row>
    <row r="80" spans="1:16" ht="12.75" customHeight="1">
      <c r="A80" s="239">
        <v>70</v>
      </c>
      <c r="B80" s="251" t="s">
        <v>57</v>
      </c>
      <c r="C80" s="249" t="s">
        <v>118</v>
      </c>
      <c r="D80" s="244">
        <v>45407</v>
      </c>
      <c r="E80" s="243">
        <v>1165.0999999999999</v>
      </c>
      <c r="F80" s="243">
        <v>1173.6499999999999</v>
      </c>
      <c r="G80" s="245">
        <v>1151.4499999999998</v>
      </c>
      <c r="H80" s="245">
        <v>1137.8</v>
      </c>
      <c r="I80" s="245">
        <v>1115.5999999999999</v>
      </c>
      <c r="J80" s="245">
        <v>1187.2999999999997</v>
      </c>
      <c r="K80" s="245">
        <v>1209.5</v>
      </c>
      <c r="L80" s="245">
        <v>1223.1499999999996</v>
      </c>
      <c r="M80" s="246">
        <v>1195.8499999999999</v>
      </c>
      <c r="N80" s="246">
        <v>1160</v>
      </c>
      <c r="O80" s="246">
        <v>6720500</v>
      </c>
      <c r="P80" s="247">
        <v>1.9957504932463198E-2</v>
      </c>
    </row>
    <row r="81" spans="1:16" ht="12.75" customHeight="1">
      <c r="A81" s="239">
        <v>71</v>
      </c>
      <c r="B81" s="251" t="s">
        <v>106</v>
      </c>
      <c r="C81" s="243" t="s">
        <v>119</v>
      </c>
      <c r="D81" s="244">
        <v>45407</v>
      </c>
      <c r="E81" s="243">
        <v>2541.6999999999998</v>
      </c>
      <c r="F81" s="243">
        <v>2573.1333333333332</v>
      </c>
      <c r="G81" s="245">
        <v>2501.2666666666664</v>
      </c>
      <c r="H81" s="245">
        <v>2460.833333333333</v>
      </c>
      <c r="I81" s="245">
        <v>2388.9666666666662</v>
      </c>
      <c r="J81" s="245">
        <v>2613.5666666666666</v>
      </c>
      <c r="K81" s="245">
        <v>2685.4333333333334</v>
      </c>
      <c r="L81" s="245">
        <v>2725.8666666666668</v>
      </c>
      <c r="M81" s="246">
        <v>2645</v>
      </c>
      <c r="N81" s="246">
        <v>2532.6999999999998</v>
      </c>
      <c r="O81" s="246">
        <v>4314900</v>
      </c>
      <c r="P81" s="247">
        <v>2.6556673070403436E-2</v>
      </c>
    </row>
    <row r="82" spans="1:16" ht="12.75" customHeight="1">
      <c r="A82" s="239">
        <v>72</v>
      </c>
      <c r="B82" s="251" t="s">
        <v>42</v>
      </c>
      <c r="C82" s="243" t="s">
        <v>120</v>
      </c>
      <c r="D82" s="244">
        <v>45407</v>
      </c>
      <c r="E82" s="243">
        <v>414.6</v>
      </c>
      <c r="F82" s="243">
        <v>417.35000000000008</v>
      </c>
      <c r="G82" s="245">
        <v>409.90000000000015</v>
      </c>
      <c r="H82" s="245">
        <v>405.20000000000005</v>
      </c>
      <c r="I82" s="245">
        <v>397.75000000000011</v>
      </c>
      <c r="J82" s="245">
        <v>422.05000000000018</v>
      </c>
      <c r="K82" s="245">
        <v>429.50000000000011</v>
      </c>
      <c r="L82" s="245">
        <v>434.20000000000022</v>
      </c>
      <c r="M82" s="246">
        <v>424.8</v>
      </c>
      <c r="N82" s="246">
        <v>412.65</v>
      </c>
      <c r="O82" s="246">
        <v>11114000</v>
      </c>
      <c r="P82" s="247">
        <v>-2.0965468639887245E-2</v>
      </c>
    </row>
    <row r="83" spans="1:16" ht="12.75" customHeight="1">
      <c r="A83" s="239">
        <v>73</v>
      </c>
      <c r="B83" s="251" t="s">
        <v>47</v>
      </c>
      <c r="C83" s="243" t="s">
        <v>121</v>
      </c>
      <c r="D83" s="244">
        <v>45407</v>
      </c>
      <c r="E83" s="243">
        <v>2231.15</v>
      </c>
      <c r="F83" s="243">
        <v>2252.7166666666667</v>
      </c>
      <c r="G83" s="245">
        <v>2202.6333333333332</v>
      </c>
      <c r="H83" s="245">
        <v>2174.1166666666663</v>
      </c>
      <c r="I83" s="245">
        <v>2124.0333333333328</v>
      </c>
      <c r="J83" s="245">
        <v>2281.2333333333336</v>
      </c>
      <c r="K83" s="245">
        <v>2331.3166666666666</v>
      </c>
      <c r="L83" s="245">
        <v>2359.8333333333339</v>
      </c>
      <c r="M83" s="246">
        <v>2302.8000000000002</v>
      </c>
      <c r="N83" s="246">
        <v>2224.1999999999998</v>
      </c>
      <c r="O83" s="246">
        <v>7197453</v>
      </c>
      <c r="P83" s="247">
        <v>4.1770229218447939E-2</v>
      </c>
    </row>
    <row r="84" spans="1:16" ht="12.75" customHeight="1">
      <c r="A84" s="239">
        <v>74</v>
      </c>
      <c r="B84" s="251" t="s">
        <v>82</v>
      </c>
      <c r="C84" s="243" t="s">
        <v>122</v>
      </c>
      <c r="D84" s="244">
        <v>45407</v>
      </c>
      <c r="E84" s="243">
        <v>552.65</v>
      </c>
      <c r="F84" s="243">
        <v>557.15</v>
      </c>
      <c r="G84" s="245">
        <v>545.29999999999995</v>
      </c>
      <c r="H84" s="245">
        <v>537.94999999999993</v>
      </c>
      <c r="I84" s="245">
        <v>526.09999999999991</v>
      </c>
      <c r="J84" s="245">
        <v>564.5</v>
      </c>
      <c r="K84" s="245">
        <v>576.35000000000014</v>
      </c>
      <c r="L84" s="245">
        <v>583.70000000000005</v>
      </c>
      <c r="M84" s="246">
        <v>569</v>
      </c>
      <c r="N84" s="246">
        <v>549.79999999999995</v>
      </c>
      <c r="O84" s="246">
        <v>7372500</v>
      </c>
      <c r="P84" s="247">
        <v>-1.8145496920259695E-2</v>
      </c>
    </row>
    <row r="85" spans="1:16" ht="12.75" customHeight="1">
      <c r="A85" s="239">
        <v>75</v>
      </c>
      <c r="B85" s="251" t="s">
        <v>40</v>
      </c>
      <c r="C85" s="243" t="s">
        <v>123</v>
      </c>
      <c r="D85" s="244">
        <v>45407</v>
      </c>
      <c r="E85" s="243">
        <v>3680.65</v>
      </c>
      <c r="F85" s="243">
        <v>3700.8666666666663</v>
      </c>
      <c r="G85" s="245">
        <v>3636.7333333333327</v>
      </c>
      <c r="H85" s="245">
        <v>3592.8166666666662</v>
      </c>
      <c r="I85" s="245">
        <v>3528.6833333333325</v>
      </c>
      <c r="J85" s="245">
        <v>3744.7833333333328</v>
      </c>
      <c r="K85" s="245">
        <v>3808.916666666667</v>
      </c>
      <c r="L85" s="245">
        <v>3852.833333333333</v>
      </c>
      <c r="M85" s="246">
        <v>3765</v>
      </c>
      <c r="N85" s="246">
        <v>3656.95</v>
      </c>
      <c r="O85" s="246">
        <v>7990500</v>
      </c>
      <c r="P85" s="247">
        <v>-9.8881082487639865E-3</v>
      </c>
    </row>
    <row r="86" spans="1:16" ht="12.75" customHeight="1">
      <c r="A86" s="239">
        <v>76</v>
      </c>
      <c r="B86" s="251" t="s">
        <v>40</v>
      </c>
      <c r="C86" s="250" t="s">
        <v>124</v>
      </c>
      <c r="D86" s="244">
        <v>45407</v>
      </c>
      <c r="E86" s="243">
        <v>1493.55</v>
      </c>
      <c r="F86" s="243">
        <v>1503.5166666666667</v>
      </c>
      <c r="G86" s="245">
        <v>1475.0333333333333</v>
      </c>
      <c r="H86" s="245">
        <v>1456.5166666666667</v>
      </c>
      <c r="I86" s="245">
        <v>1428.0333333333333</v>
      </c>
      <c r="J86" s="245">
        <v>1522.0333333333333</v>
      </c>
      <c r="K86" s="245">
        <v>1550.5166666666664</v>
      </c>
      <c r="L86" s="245">
        <v>1569.0333333333333</v>
      </c>
      <c r="M86" s="246">
        <v>1532</v>
      </c>
      <c r="N86" s="246">
        <v>1485</v>
      </c>
      <c r="O86" s="246">
        <v>8416500</v>
      </c>
      <c r="P86" s="247">
        <v>2.1853942815516298E-2</v>
      </c>
    </row>
    <row r="87" spans="1:16" ht="12.75" customHeight="1">
      <c r="A87" s="239">
        <v>77</v>
      </c>
      <c r="B87" s="251" t="s">
        <v>85</v>
      </c>
      <c r="C87" s="243" t="s">
        <v>125</v>
      </c>
      <c r="D87" s="244">
        <v>45407</v>
      </c>
      <c r="E87" s="243">
        <v>1470.6</v>
      </c>
      <c r="F87" s="243">
        <v>1469.3666666666668</v>
      </c>
      <c r="G87" s="245">
        <v>1455.7333333333336</v>
      </c>
      <c r="H87" s="245">
        <v>1440.8666666666668</v>
      </c>
      <c r="I87" s="245">
        <v>1427.2333333333336</v>
      </c>
      <c r="J87" s="245">
        <v>1484.2333333333336</v>
      </c>
      <c r="K87" s="245">
        <v>1497.8666666666668</v>
      </c>
      <c r="L87" s="245">
        <v>1512.7333333333336</v>
      </c>
      <c r="M87" s="246">
        <v>1483</v>
      </c>
      <c r="N87" s="246">
        <v>1454.5</v>
      </c>
      <c r="O87" s="246">
        <v>17080000</v>
      </c>
      <c r="P87" s="247">
        <v>2.975311247098544E-2</v>
      </c>
    </row>
    <row r="88" spans="1:16" ht="12.75" customHeight="1">
      <c r="A88" s="239">
        <v>78</v>
      </c>
      <c r="B88" s="251" t="s">
        <v>66</v>
      </c>
      <c r="C88" s="243" t="s">
        <v>126</v>
      </c>
      <c r="D88" s="244">
        <v>45407</v>
      </c>
      <c r="E88" s="243">
        <v>3784.3</v>
      </c>
      <c r="F88" s="243">
        <v>3789.3666666666663</v>
      </c>
      <c r="G88" s="245">
        <v>3741.3833333333328</v>
      </c>
      <c r="H88" s="245">
        <v>3698.4666666666662</v>
      </c>
      <c r="I88" s="245">
        <v>3650.4833333333327</v>
      </c>
      <c r="J88" s="245">
        <v>3832.2833333333328</v>
      </c>
      <c r="K88" s="245">
        <v>3880.2666666666664</v>
      </c>
      <c r="L88" s="245">
        <v>3923.1833333333329</v>
      </c>
      <c r="M88" s="246">
        <v>3837.35</v>
      </c>
      <c r="N88" s="246">
        <v>3746.45</v>
      </c>
      <c r="O88" s="246">
        <v>3332100</v>
      </c>
      <c r="P88" s="247">
        <v>3.157796972229962E-2</v>
      </c>
    </row>
    <row r="89" spans="1:16" ht="12.75" customHeight="1">
      <c r="A89" s="239">
        <v>79</v>
      </c>
      <c r="B89" s="251" t="s">
        <v>61</v>
      </c>
      <c r="C89" s="243" t="s">
        <v>127</v>
      </c>
      <c r="D89" s="244">
        <v>45407</v>
      </c>
      <c r="E89" s="243">
        <v>1497.85</v>
      </c>
      <c r="F89" s="243">
        <v>1503.4833333333333</v>
      </c>
      <c r="G89" s="245">
        <v>1487.0666666666666</v>
      </c>
      <c r="H89" s="245">
        <v>1476.2833333333333</v>
      </c>
      <c r="I89" s="245">
        <v>1459.8666666666666</v>
      </c>
      <c r="J89" s="245">
        <v>1514.2666666666667</v>
      </c>
      <c r="K89" s="245">
        <v>1530.6833333333332</v>
      </c>
      <c r="L89" s="245">
        <v>1541.4666666666667</v>
      </c>
      <c r="M89" s="246">
        <v>1519.9</v>
      </c>
      <c r="N89" s="246">
        <v>1492.7</v>
      </c>
      <c r="O89" s="246">
        <v>189053150</v>
      </c>
      <c r="P89" s="247">
        <v>3.0816567053623106E-2</v>
      </c>
    </row>
    <row r="90" spans="1:16" ht="12.75" customHeight="1">
      <c r="A90" s="239">
        <v>80</v>
      </c>
      <c r="B90" s="251" t="s">
        <v>66</v>
      </c>
      <c r="C90" s="243" t="s">
        <v>128</v>
      </c>
      <c r="D90" s="244">
        <v>45407</v>
      </c>
      <c r="E90" s="243">
        <v>606.4</v>
      </c>
      <c r="F90" s="243">
        <v>611.4666666666667</v>
      </c>
      <c r="G90" s="245">
        <v>599.53333333333342</v>
      </c>
      <c r="H90" s="245">
        <v>592.66666666666674</v>
      </c>
      <c r="I90" s="245">
        <v>580.73333333333346</v>
      </c>
      <c r="J90" s="245">
        <v>618.33333333333337</v>
      </c>
      <c r="K90" s="245">
        <v>630.26666666666677</v>
      </c>
      <c r="L90" s="245">
        <v>637.13333333333333</v>
      </c>
      <c r="M90" s="246">
        <v>623.4</v>
      </c>
      <c r="N90" s="246">
        <v>604.6</v>
      </c>
      <c r="O90" s="246">
        <v>32776700</v>
      </c>
      <c r="P90" s="247">
        <v>8.1050683887820635E-2</v>
      </c>
    </row>
    <row r="91" spans="1:16" ht="12.75" customHeight="1">
      <c r="A91" s="239">
        <v>81</v>
      </c>
      <c r="B91" s="251" t="s">
        <v>54</v>
      </c>
      <c r="C91" s="243" t="s">
        <v>129</v>
      </c>
      <c r="D91" s="244">
        <v>45407</v>
      </c>
      <c r="E91" s="243">
        <v>4263</v>
      </c>
      <c r="F91" s="243">
        <v>4301.25</v>
      </c>
      <c r="G91" s="245">
        <v>4205.75</v>
      </c>
      <c r="H91" s="245">
        <v>4148.5</v>
      </c>
      <c r="I91" s="245">
        <v>4053</v>
      </c>
      <c r="J91" s="245">
        <v>4358.5</v>
      </c>
      <c r="K91" s="245">
        <v>4454</v>
      </c>
      <c r="L91" s="245">
        <v>4511.25</v>
      </c>
      <c r="M91" s="246">
        <v>4396.75</v>
      </c>
      <c r="N91" s="246">
        <v>4244</v>
      </c>
      <c r="O91" s="246">
        <v>5248500</v>
      </c>
      <c r="P91" s="247">
        <v>3.5452178030303032E-2</v>
      </c>
    </row>
    <row r="92" spans="1:16" ht="12.75" customHeight="1">
      <c r="A92" s="239">
        <v>82</v>
      </c>
      <c r="B92" s="251" t="s">
        <v>130</v>
      </c>
      <c r="C92" s="243" t="s">
        <v>131</v>
      </c>
      <c r="D92" s="244">
        <v>45407</v>
      </c>
      <c r="E92" s="243">
        <v>614.04999999999995</v>
      </c>
      <c r="F92" s="243">
        <v>616.83333333333337</v>
      </c>
      <c r="G92" s="245">
        <v>607.9666666666667</v>
      </c>
      <c r="H92" s="245">
        <v>601.88333333333333</v>
      </c>
      <c r="I92" s="245">
        <v>593.01666666666665</v>
      </c>
      <c r="J92" s="245">
        <v>622.91666666666674</v>
      </c>
      <c r="K92" s="245">
        <v>631.7833333333333</v>
      </c>
      <c r="L92" s="245">
        <v>637.86666666666679</v>
      </c>
      <c r="M92" s="246">
        <v>625.70000000000005</v>
      </c>
      <c r="N92" s="246">
        <v>610.75</v>
      </c>
      <c r="O92" s="246">
        <v>43916600</v>
      </c>
      <c r="P92" s="247">
        <v>3.0282129602259664E-2</v>
      </c>
    </row>
    <row r="93" spans="1:16" ht="12.75" customHeight="1">
      <c r="A93" s="239">
        <v>83</v>
      </c>
      <c r="B93" s="251" t="s">
        <v>130</v>
      </c>
      <c r="C93" s="243" t="s">
        <v>132</v>
      </c>
      <c r="D93" s="244">
        <v>45407</v>
      </c>
      <c r="E93" s="243">
        <v>355.5</v>
      </c>
      <c r="F93" s="243">
        <v>358.83333333333331</v>
      </c>
      <c r="G93" s="245">
        <v>349.66666666666663</v>
      </c>
      <c r="H93" s="245">
        <v>343.83333333333331</v>
      </c>
      <c r="I93" s="245">
        <v>334.66666666666663</v>
      </c>
      <c r="J93" s="245">
        <v>364.66666666666663</v>
      </c>
      <c r="K93" s="245">
        <v>373.83333333333326</v>
      </c>
      <c r="L93" s="245">
        <v>379.66666666666663</v>
      </c>
      <c r="M93" s="246">
        <v>368</v>
      </c>
      <c r="N93" s="246">
        <v>353</v>
      </c>
      <c r="O93" s="246">
        <v>27840900</v>
      </c>
      <c r="P93" s="247">
        <v>-2.1423248882265277E-2</v>
      </c>
    </row>
    <row r="94" spans="1:16" ht="12.75" customHeight="1">
      <c r="A94" s="239">
        <v>84</v>
      </c>
      <c r="B94" s="251" t="s">
        <v>82</v>
      </c>
      <c r="C94" s="249" t="s">
        <v>133</v>
      </c>
      <c r="D94" s="244">
        <v>45407</v>
      </c>
      <c r="E94" s="243">
        <v>477.4</v>
      </c>
      <c r="F94" s="243">
        <v>481.91666666666669</v>
      </c>
      <c r="G94" s="245">
        <v>469.23333333333335</v>
      </c>
      <c r="H94" s="245">
        <v>461.06666666666666</v>
      </c>
      <c r="I94" s="245">
        <v>448.38333333333333</v>
      </c>
      <c r="J94" s="245">
        <v>490.08333333333337</v>
      </c>
      <c r="K94" s="245">
        <v>502.76666666666665</v>
      </c>
      <c r="L94" s="245">
        <v>510.93333333333339</v>
      </c>
      <c r="M94" s="246">
        <v>494.6</v>
      </c>
      <c r="N94" s="246">
        <v>473.75</v>
      </c>
      <c r="O94" s="246">
        <v>33860700</v>
      </c>
      <c r="P94" s="247">
        <v>-3.2852625896506518E-2</v>
      </c>
    </row>
    <row r="95" spans="1:16" ht="12.75" customHeight="1">
      <c r="A95" s="239">
        <v>85</v>
      </c>
      <c r="B95" s="251" t="s">
        <v>57</v>
      </c>
      <c r="C95" s="243" t="s">
        <v>134</v>
      </c>
      <c r="D95" s="244">
        <v>45407</v>
      </c>
      <c r="E95" s="243">
        <v>2217.1</v>
      </c>
      <c r="F95" s="243">
        <v>2222.1333333333332</v>
      </c>
      <c r="G95" s="245">
        <v>2206.4666666666662</v>
      </c>
      <c r="H95" s="245">
        <v>2195.833333333333</v>
      </c>
      <c r="I95" s="245">
        <v>2180.1666666666661</v>
      </c>
      <c r="J95" s="245">
        <v>2232.7666666666664</v>
      </c>
      <c r="K95" s="245">
        <v>2248.4333333333334</v>
      </c>
      <c r="L95" s="245">
        <v>2259.0666666666666</v>
      </c>
      <c r="M95" s="246">
        <v>2237.8000000000002</v>
      </c>
      <c r="N95" s="246">
        <v>2211.5</v>
      </c>
      <c r="O95" s="246">
        <v>21801300</v>
      </c>
      <c r="P95" s="247">
        <v>8.3670977410223672E-3</v>
      </c>
    </row>
    <row r="96" spans="1:16" ht="12.75" customHeight="1">
      <c r="A96" s="239">
        <v>86</v>
      </c>
      <c r="B96" s="251" t="s">
        <v>61</v>
      </c>
      <c r="C96" s="243" t="s">
        <v>136</v>
      </c>
      <c r="D96" s="244">
        <v>45407</v>
      </c>
      <c r="E96" s="243">
        <v>1057.75</v>
      </c>
      <c r="F96" s="243">
        <v>1063.2166666666667</v>
      </c>
      <c r="G96" s="245">
        <v>1047.1833333333334</v>
      </c>
      <c r="H96" s="245">
        <v>1036.6166666666668</v>
      </c>
      <c r="I96" s="245">
        <v>1020.5833333333335</v>
      </c>
      <c r="J96" s="245">
        <v>1073.7833333333333</v>
      </c>
      <c r="K96" s="245">
        <v>1089.8166666666666</v>
      </c>
      <c r="L96" s="245">
        <v>1100.3833333333332</v>
      </c>
      <c r="M96" s="246">
        <v>1079.25</v>
      </c>
      <c r="N96" s="246">
        <v>1052.6500000000001</v>
      </c>
      <c r="O96" s="246">
        <v>80321500</v>
      </c>
      <c r="P96" s="247">
        <v>6.614557289610583E-3</v>
      </c>
    </row>
    <row r="97" spans="1:16" ht="12.75" customHeight="1">
      <c r="A97" s="239">
        <v>87</v>
      </c>
      <c r="B97" s="251" t="s">
        <v>66</v>
      </c>
      <c r="C97" s="243" t="s">
        <v>137</v>
      </c>
      <c r="D97" s="244">
        <v>45407</v>
      </c>
      <c r="E97" s="243">
        <v>1713.8</v>
      </c>
      <c r="F97" s="243">
        <v>1711.9166666666667</v>
      </c>
      <c r="G97" s="245">
        <v>1672.5833333333335</v>
      </c>
      <c r="H97" s="245">
        <v>1631.3666666666668</v>
      </c>
      <c r="I97" s="245">
        <v>1592.0333333333335</v>
      </c>
      <c r="J97" s="245">
        <v>1753.1333333333334</v>
      </c>
      <c r="K97" s="245">
        <v>1792.4666666666669</v>
      </c>
      <c r="L97" s="245">
        <v>1833.6833333333334</v>
      </c>
      <c r="M97" s="246">
        <v>1751.25</v>
      </c>
      <c r="N97" s="246">
        <v>1670.7</v>
      </c>
      <c r="O97" s="246">
        <v>4043500</v>
      </c>
      <c r="P97" s="247">
        <v>-2.835516039889463E-2</v>
      </c>
    </row>
    <row r="98" spans="1:16" ht="12.75" customHeight="1">
      <c r="A98" s="239">
        <v>88</v>
      </c>
      <c r="B98" s="251" t="s">
        <v>66</v>
      </c>
      <c r="C98" s="243" t="s">
        <v>138</v>
      </c>
      <c r="D98" s="244">
        <v>45407</v>
      </c>
      <c r="E98" s="243">
        <v>599.1</v>
      </c>
      <c r="F98" s="243">
        <v>603.5333333333333</v>
      </c>
      <c r="G98" s="245">
        <v>591.06666666666661</v>
      </c>
      <c r="H98" s="245">
        <v>583.0333333333333</v>
      </c>
      <c r="I98" s="245">
        <v>570.56666666666661</v>
      </c>
      <c r="J98" s="245">
        <v>611.56666666666661</v>
      </c>
      <c r="K98" s="245">
        <v>624.0333333333333</v>
      </c>
      <c r="L98" s="245">
        <v>632.06666666666661</v>
      </c>
      <c r="M98" s="246">
        <v>616</v>
      </c>
      <c r="N98" s="246">
        <v>595.5</v>
      </c>
      <c r="O98" s="246">
        <v>12960000</v>
      </c>
      <c r="P98" s="247">
        <v>2.6494000237614352E-2</v>
      </c>
    </row>
    <row r="99" spans="1:16" ht="12.75" customHeight="1">
      <c r="A99" s="239">
        <v>89</v>
      </c>
      <c r="B99" s="251" t="s">
        <v>77</v>
      </c>
      <c r="C99" s="243" t="s">
        <v>139</v>
      </c>
      <c r="D99" s="244">
        <v>45407</v>
      </c>
      <c r="E99" s="243">
        <v>13.1</v>
      </c>
      <c r="F99" s="243">
        <v>13.1</v>
      </c>
      <c r="G99" s="245">
        <v>12.85</v>
      </c>
      <c r="H99" s="245">
        <v>12.6</v>
      </c>
      <c r="I99" s="245">
        <v>12.35</v>
      </c>
      <c r="J99" s="245">
        <v>13.35</v>
      </c>
      <c r="K99" s="245">
        <v>13.6</v>
      </c>
      <c r="L99" s="245">
        <v>13.85</v>
      </c>
      <c r="M99" s="246">
        <v>13.35</v>
      </c>
      <c r="N99" s="246">
        <v>12.85</v>
      </c>
      <c r="O99" s="246">
        <v>3438240000</v>
      </c>
      <c r="P99" s="247">
        <v>-5.9418291642045824E-2</v>
      </c>
    </row>
    <row r="100" spans="1:16" ht="12.75" customHeight="1">
      <c r="A100" s="239">
        <v>90</v>
      </c>
      <c r="B100" s="251" t="s">
        <v>66</v>
      </c>
      <c r="C100" s="243" t="s">
        <v>140</v>
      </c>
      <c r="D100" s="244">
        <v>45407</v>
      </c>
      <c r="E100" s="243">
        <v>122.05</v>
      </c>
      <c r="F100" s="243">
        <v>122.94999999999999</v>
      </c>
      <c r="G100" s="245">
        <v>120.54999999999998</v>
      </c>
      <c r="H100" s="245">
        <v>119.05</v>
      </c>
      <c r="I100" s="245">
        <v>116.64999999999999</v>
      </c>
      <c r="J100" s="245">
        <v>124.44999999999997</v>
      </c>
      <c r="K100" s="245">
        <v>126.84999999999998</v>
      </c>
      <c r="L100" s="245">
        <v>128.34999999999997</v>
      </c>
      <c r="M100" s="246">
        <v>125.35</v>
      </c>
      <c r="N100" s="246">
        <v>121.45</v>
      </c>
      <c r="O100" s="246">
        <v>76330000</v>
      </c>
      <c r="P100" s="247">
        <v>2.9469283161372987E-2</v>
      </c>
    </row>
    <row r="101" spans="1:16" ht="12.75" customHeight="1">
      <c r="A101" s="239">
        <v>91</v>
      </c>
      <c r="B101" s="251" t="s">
        <v>61</v>
      </c>
      <c r="C101" s="243" t="s">
        <v>141</v>
      </c>
      <c r="D101" s="244">
        <v>45407</v>
      </c>
      <c r="E101" s="243">
        <v>82.6</v>
      </c>
      <c r="F101" s="243">
        <v>83.216666666666669</v>
      </c>
      <c r="G101" s="245">
        <v>81.733333333333334</v>
      </c>
      <c r="H101" s="245">
        <v>80.86666666666666</v>
      </c>
      <c r="I101" s="245">
        <v>79.383333333333326</v>
      </c>
      <c r="J101" s="245">
        <v>84.083333333333343</v>
      </c>
      <c r="K101" s="245">
        <v>85.566666666666691</v>
      </c>
      <c r="L101" s="245">
        <v>86.433333333333351</v>
      </c>
      <c r="M101" s="246">
        <v>84.7</v>
      </c>
      <c r="N101" s="246">
        <v>82.35</v>
      </c>
      <c r="O101" s="246">
        <v>389070000</v>
      </c>
      <c r="P101" s="247">
        <v>3.4519892312294347E-2</v>
      </c>
    </row>
    <row r="102" spans="1:16" ht="12.75" customHeight="1">
      <c r="A102" s="239">
        <v>92</v>
      </c>
      <c r="B102" s="251" t="s">
        <v>188</v>
      </c>
      <c r="C102" s="249" t="s">
        <v>142</v>
      </c>
      <c r="D102" s="244">
        <v>45407</v>
      </c>
      <c r="E102" s="243">
        <v>145.1</v>
      </c>
      <c r="F102" s="243">
        <v>146.45000000000002</v>
      </c>
      <c r="G102" s="245">
        <v>142.90000000000003</v>
      </c>
      <c r="H102" s="245">
        <v>140.70000000000002</v>
      </c>
      <c r="I102" s="245">
        <v>137.15000000000003</v>
      </c>
      <c r="J102" s="245">
        <v>148.65000000000003</v>
      </c>
      <c r="K102" s="245">
        <v>152.20000000000005</v>
      </c>
      <c r="L102" s="245">
        <v>154.40000000000003</v>
      </c>
      <c r="M102" s="246">
        <v>150</v>
      </c>
      <c r="N102" s="246">
        <v>144.25</v>
      </c>
      <c r="O102" s="246">
        <v>60352500</v>
      </c>
      <c r="P102" s="247">
        <v>-5.315203955500618E-3</v>
      </c>
    </row>
    <row r="103" spans="1:16" ht="12.75" customHeight="1">
      <c r="A103" s="239">
        <v>93</v>
      </c>
      <c r="B103" s="251" t="s">
        <v>82</v>
      </c>
      <c r="C103" s="243" t="s">
        <v>143</v>
      </c>
      <c r="D103" s="244">
        <v>45407</v>
      </c>
      <c r="E103" s="243">
        <v>434</v>
      </c>
      <c r="F103" s="243">
        <v>445.5</v>
      </c>
      <c r="G103" s="245">
        <v>420.35</v>
      </c>
      <c r="H103" s="245">
        <v>406.70000000000005</v>
      </c>
      <c r="I103" s="245">
        <v>381.55000000000007</v>
      </c>
      <c r="J103" s="245">
        <v>459.15</v>
      </c>
      <c r="K103" s="245">
        <v>484.29999999999995</v>
      </c>
      <c r="L103" s="245">
        <v>497.94999999999993</v>
      </c>
      <c r="M103" s="246">
        <v>470.65</v>
      </c>
      <c r="N103" s="246">
        <v>431.85</v>
      </c>
      <c r="O103" s="246">
        <v>21109000</v>
      </c>
      <c r="P103" s="247">
        <v>0.32196676138809954</v>
      </c>
    </row>
    <row r="104" spans="1:16" ht="12.75" customHeight="1">
      <c r="A104" s="239">
        <v>94</v>
      </c>
      <c r="B104" s="251" t="s">
        <v>115</v>
      </c>
      <c r="C104" s="250" t="s">
        <v>144</v>
      </c>
      <c r="D104" s="244">
        <v>45407</v>
      </c>
      <c r="E104" s="243">
        <v>593.6</v>
      </c>
      <c r="F104" s="243">
        <v>594.15</v>
      </c>
      <c r="G104" s="245">
        <v>587.94999999999993</v>
      </c>
      <c r="H104" s="245">
        <v>582.29999999999995</v>
      </c>
      <c r="I104" s="245">
        <v>576.09999999999991</v>
      </c>
      <c r="J104" s="245">
        <v>599.79999999999995</v>
      </c>
      <c r="K104" s="245">
        <v>606</v>
      </c>
      <c r="L104" s="245">
        <v>611.65</v>
      </c>
      <c r="M104" s="246">
        <v>600.35</v>
      </c>
      <c r="N104" s="246">
        <v>588.5</v>
      </c>
      <c r="O104" s="246">
        <v>17860000</v>
      </c>
      <c r="P104" s="247">
        <v>-6.5635777060852156E-3</v>
      </c>
    </row>
    <row r="105" spans="1:16" ht="12.75" customHeight="1">
      <c r="A105" s="239">
        <v>95</v>
      </c>
      <c r="B105" s="251" t="s">
        <v>47</v>
      </c>
      <c r="C105" s="243" t="s">
        <v>145</v>
      </c>
      <c r="D105" s="244">
        <v>45407</v>
      </c>
      <c r="E105" s="243">
        <v>222.2</v>
      </c>
      <c r="F105" s="243">
        <v>224.70000000000002</v>
      </c>
      <c r="G105" s="245">
        <v>218.00000000000003</v>
      </c>
      <c r="H105" s="245">
        <v>213.8</v>
      </c>
      <c r="I105" s="245">
        <v>207.10000000000002</v>
      </c>
      <c r="J105" s="245">
        <v>228.90000000000003</v>
      </c>
      <c r="K105" s="245">
        <v>235.60000000000002</v>
      </c>
      <c r="L105" s="245">
        <v>239.80000000000004</v>
      </c>
      <c r="M105" s="246">
        <v>231.4</v>
      </c>
      <c r="N105" s="246">
        <v>220.5</v>
      </c>
      <c r="O105" s="246">
        <v>24829800</v>
      </c>
      <c r="P105" s="247">
        <v>3.032490974729242E-2</v>
      </c>
    </row>
    <row r="106" spans="1:16" ht="12.75" customHeight="1">
      <c r="A106" s="239">
        <v>96</v>
      </c>
      <c r="B106" s="251" t="s">
        <v>57</v>
      </c>
      <c r="C106" s="250" t="s">
        <v>146</v>
      </c>
      <c r="D106" s="244">
        <v>45407</v>
      </c>
      <c r="E106" s="243">
        <v>2506.35</v>
      </c>
      <c r="F106" s="243">
        <v>2533.0333333333333</v>
      </c>
      <c r="G106" s="245">
        <v>2468.3166666666666</v>
      </c>
      <c r="H106" s="245">
        <v>2430.2833333333333</v>
      </c>
      <c r="I106" s="245">
        <v>2365.5666666666666</v>
      </c>
      <c r="J106" s="245">
        <v>2571.0666666666666</v>
      </c>
      <c r="K106" s="245">
        <v>2635.7833333333328</v>
      </c>
      <c r="L106" s="245">
        <v>2673.8166666666666</v>
      </c>
      <c r="M106" s="246">
        <v>2597.75</v>
      </c>
      <c r="N106" s="246">
        <v>2495</v>
      </c>
      <c r="O106" s="246">
        <v>1704900</v>
      </c>
      <c r="P106" s="247">
        <v>8.1446241674595618E-2</v>
      </c>
    </row>
    <row r="107" spans="1:16" ht="12.75" customHeight="1">
      <c r="A107" s="239">
        <v>97</v>
      </c>
      <c r="B107" s="251" t="s">
        <v>115</v>
      </c>
      <c r="C107" s="248" t="s">
        <v>147</v>
      </c>
      <c r="D107" s="244">
        <v>45407</v>
      </c>
      <c r="E107" s="243">
        <v>3592.9</v>
      </c>
      <c r="F107" s="243">
        <v>3614.2166666666672</v>
      </c>
      <c r="G107" s="245">
        <v>3553.2333333333345</v>
      </c>
      <c r="H107" s="245">
        <v>3513.5666666666675</v>
      </c>
      <c r="I107" s="245">
        <v>3452.5833333333348</v>
      </c>
      <c r="J107" s="245">
        <v>3653.8833333333341</v>
      </c>
      <c r="K107" s="245">
        <v>3714.8666666666668</v>
      </c>
      <c r="L107" s="245">
        <v>3754.5333333333338</v>
      </c>
      <c r="M107" s="246">
        <v>3675.2</v>
      </c>
      <c r="N107" s="246">
        <v>3574.55</v>
      </c>
      <c r="O107" s="246">
        <v>5365200</v>
      </c>
      <c r="P107" s="247">
        <v>-2.1609497237266809E-2</v>
      </c>
    </row>
    <row r="108" spans="1:16" ht="12.75" customHeight="1">
      <c r="A108" s="239">
        <v>98</v>
      </c>
      <c r="B108" s="251" t="s">
        <v>61</v>
      </c>
      <c r="C108" s="250" t="s">
        <v>148</v>
      </c>
      <c r="D108" s="244">
        <v>45407</v>
      </c>
      <c r="E108" s="243">
        <v>1478.05</v>
      </c>
      <c r="F108" s="243">
        <v>1486.5166666666667</v>
      </c>
      <c r="G108" s="245">
        <v>1462.5333333333333</v>
      </c>
      <c r="H108" s="245">
        <v>1447.0166666666667</v>
      </c>
      <c r="I108" s="245">
        <v>1423.0333333333333</v>
      </c>
      <c r="J108" s="245">
        <v>1502.0333333333333</v>
      </c>
      <c r="K108" s="245">
        <v>1526.0166666666664</v>
      </c>
      <c r="L108" s="245">
        <v>1541.5333333333333</v>
      </c>
      <c r="M108" s="246">
        <v>1510.5</v>
      </c>
      <c r="N108" s="246">
        <v>1471</v>
      </c>
      <c r="O108" s="246">
        <v>24024500</v>
      </c>
      <c r="P108" s="247">
        <v>1.0472965868225695E-2</v>
      </c>
    </row>
    <row r="109" spans="1:16" ht="12.75" customHeight="1">
      <c r="A109" s="239">
        <v>99</v>
      </c>
      <c r="B109" s="251" t="s">
        <v>77</v>
      </c>
      <c r="C109" s="243" t="s">
        <v>149</v>
      </c>
      <c r="D109" s="244">
        <v>45407</v>
      </c>
      <c r="E109" s="243">
        <v>344.55</v>
      </c>
      <c r="F109" s="243">
        <v>344.88333333333338</v>
      </c>
      <c r="G109" s="245">
        <v>336.16666666666674</v>
      </c>
      <c r="H109" s="245">
        <v>327.78333333333336</v>
      </c>
      <c r="I109" s="245">
        <v>319.06666666666672</v>
      </c>
      <c r="J109" s="245">
        <v>353.26666666666677</v>
      </c>
      <c r="K109" s="245">
        <v>361.98333333333335</v>
      </c>
      <c r="L109" s="245">
        <v>370.36666666666679</v>
      </c>
      <c r="M109" s="246">
        <v>353.6</v>
      </c>
      <c r="N109" s="246">
        <v>336.5</v>
      </c>
      <c r="O109" s="246">
        <v>92252200</v>
      </c>
      <c r="P109" s="247">
        <v>-3.3060279910369908E-3</v>
      </c>
    </row>
    <row r="110" spans="1:16" ht="12.75" customHeight="1">
      <c r="A110" s="239">
        <v>100</v>
      </c>
      <c r="B110" s="251" t="s">
        <v>85</v>
      </c>
      <c r="C110" s="243" t="s">
        <v>150</v>
      </c>
      <c r="D110" s="244">
        <v>45407</v>
      </c>
      <c r="E110" s="243">
        <v>1424.55</v>
      </c>
      <c r="F110" s="243">
        <v>1427.7333333333336</v>
      </c>
      <c r="G110" s="245">
        <v>1406.9666666666672</v>
      </c>
      <c r="H110" s="245">
        <v>1389.3833333333337</v>
      </c>
      <c r="I110" s="245">
        <v>1368.6166666666672</v>
      </c>
      <c r="J110" s="245">
        <v>1445.3166666666671</v>
      </c>
      <c r="K110" s="245">
        <v>1466.0833333333335</v>
      </c>
      <c r="L110" s="245">
        <v>1483.666666666667</v>
      </c>
      <c r="M110" s="246">
        <v>1448.5</v>
      </c>
      <c r="N110" s="246">
        <v>1410.15</v>
      </c>
      <c r="O110" s="246">
        <v>56784400</v>
      </c>
      <c r="P110" s="247">
        <v>0.10543446944035632</v>
      </c>
    </row>
    <row r="111" spans="1:16" ht="12.75" customHeight="1">
      <c r="A111" s="239">
        <v>101</v>
      </c>
      <c r="B111" s="251" t="s">
        <v>82</v>
      </c>
      <c r="C111" s="243" t="s">
        <v>152</v>
      </c>
      <c r="D111" s="244">
        <v>45407</v>
      </c>
      <c r="E111" s="243">
        <v>169.3</v>
      </c>
      <c r="F111" s="243">
        <v>170.98333333333335</v>
      </c>
      <c r="G111" s="245">
        <v>166.4666666666667</v>
      </c>
      <c r="H111" s="245">
        <v>163.63333333333335</v>
      </c>
      <c r="I111" s="245">
        <v>159.1166666666667</v>
      </c>
      <c r="J111" s="245">
        <v>173.81666666666669</v>
      </c>
      <c r="K111" s="245">
        <v>178.33333333333334</v>
      </c>
      <c r="L111" s="245">
        <v>181.16666666666669</v>
      </c>
      <c r="M111" s="246">
        <v>175.5</v>
      </c>
      <c r="N111" s="246">
        <v>168.15</v>
      </c>
      <c r="O111" s="246">
        <v>170498250</v>
      </c>
      <c r="P111" s="247">
        <v>2.6232394366197183E-2</v>
      </c>
    </row>
    <row r="112" spans="1:16" ht="12.75" customHeight="1">
      <c r="A112" s="239">
        <v>102</v>
      </c>
      <c r="B112" s="251" t="s">
        <v>42</v>
      </c>
      <c r="C112" s="243" t="s">
        <v>153</v>
      </c>
      <c r="D112" s="244">
        <v>45407</v>
      </c>
      <c r="E112" s="243">
        <v>1344.5</v>
      </c>
      <c r="F112" s="243">
        <v>1348.2666666666667</v>
      </c>
      <c r="G112" s="245">
        <v>1329.0333333333333</v>
      </c>
      <c r="H112" s="245">
        <v>1313.5666666666666</v>
      </c>
      <c r="I112" s="245">
        <v>1294.3333333333333</v>
      </c>
      <c r="J112" s="245">
        <v>1363.7333333333333</v>
      </c>
      <c r="K112" s="245">
        <v>1382.9666666666665</v>
      </c>
      <c r="L112" s="245">
        <v>1398.4333333333334</v>
      </c>
      <c r="M112" s="246">
        <v>1367.5</v>
      </c>
      <c r="N112" s="246">
        <v>1332.8</v>
      </c>
      <c r="O112" s="246">
        <v>3221400</v>
      </c>
      <c r="P112" s="247">
        <v>0.11772665764546685</v>
      </c>
    </row>
    <row r="113" spans="1:16" ht="12.75" customHeight="1">
      <c r="A113" s="239">
        <v>103</v>
      </c>
      <c r="B113" s="251" t="s">
        <v>115</v>
      </c>
      <c r="C113" s="243" t="s">
        <v>154</v>
      </c>
      <c r="D113" s="244">
        <v>45407</v>
      </c>
      <c r="E113" s="243">
        <v>993.1</v>
      </c>
      <c r="F113" s="243">
        <v>1004.5</v>
      </c>
      <c r="G113" s="245">
        <v>976.09999999999991</v>
      </c>
      <c r="H113" s="245">
        <v>959.09999999999991</v>
      </c>
      <c r="I113" s="245">
        <v>930.69999999999982</v>
      </c>
      <c r="J113" s="245">
        <v>1021.5</v>
      </c>
      <c r="K113" s="245">
        <v>1049.9000000000001</v>
      </c>
      <c r="L113" s="245">
        <v>1066.9000000000001</v>
      </c>
      <c r="M113" s="246">
        <v>1032.9000000000001</v>
      </c>
      <c r="N113" s="246">
        <v>987.5</v>
      </c>
      <c r="O113" s="246">
        <v>16723875</v>
      </c>
      <c r="P113" s="247">
        <v>-1.0150706924232223E-2</v>
      </c>
    </row>
    <row r="114" spans="1:16" ht="12.75" customHeight="1">
      <c r="A114" s="239">
        <v>104</v>
      </c>
      <c r="B114" s="251" t="s">
        <v>57</v>
      </c>
      <c r="C114" s="250" t="s">
        <v>155</v>
      </c>
      <c r="D114" s="244">
        <v>45407</v>
      </c>
      <c r="E114" s="243">
        <v>419.45</v>
      </c>
      <c r="F114" s="243">
        <v>421.31666666666666</v>
      </c>
      <c r="G114" s="245">
        <v>415.83333333333331</v>
      </c>
      <c r="H114" s="245">
        <v>412.21666666666664</v>
      </c>
      <c r="I114" s="245">
        <v>406.73333333333329</v>
      </c>
      <c r="J114" s="245">
        <v>424.93333333333334</v>
      </c>
      <c r="K114" s="245">
        <v>430.41666666666669</v>
      </c>
      <c r="L114" s="245">
        <v>434.03333333333336</v>
      </c>
      <c r="M114" s="246">
        <v>426.8</v>
      </c>
      <c r="N114" s="246">
        <v>417.7</v>
      </c>
      <c r="O114" s="246">
        <v>117808000</v>
      </c>
      <c r="P114" s="247">
        <v>1.4718447672335383E-2</v>
      </c>
    </row>
    <row r="115" spans="1:16" ht="12.75" customHeight="1">
      <c r="A115" s="239">
        <v>105</v>
      </c>
      <c r="B115" s="251" t="s">
        <v>130</v>
      </c>
      <c r="C115" s="243" t="s">
        <v>156</v>
      </c>
      <c r="D115" s="244">
        <v>45407</v>
      </c>
      <c r="E115" s="243">
        <v>906.3</v>
      </c>
      <c r="F115" s="243">
        <v>913.83333333333337</v>
      </c>
      <c r="G115" s="245">
        <v>891.01666666666677</v>
      </c>
      <c r="H115" s="245">
        <v>875.73333333333335</v>
      </c>
      <c r="I115" s="245">
        <v>852.91666666666674</v>
      </c>
      <c r="J115" s="245">
        <v>929.11666666666679</v>
      </c>
      <c r="K115" s="245">
        <v>951.93333333333339</v>
      </c>
      <c r="L115" s="245">
        <v>967.21666666666681</v>
      </c>
      <c r="M115" s="246">
        <v>936.65</v>
      </c>
      <c r="N115" s="246">
        <v>898.55</v>
      </c>
      <c r="O115" s="246">
        <v>15928750</v>
      </c>
      <c r="P115" s="247">
        <v>5.8652488161502037E-2</v>
      </c>
    </row>
    <row r="116" spans="1:16" ht="12.75" customHeight="1">
      <c r="A116" s="239">
        <v>106</v>
      </c>
      <c r="B116" s="251" t="s">
        <v>47</v>
      </c>
      <c r="C116" s="243" t="s">
        <v>157</v>
      </c>
      <c r="D116" s="244">
        <v>45407</v>
      </c>
      <c r="E116" s="243">
        <v>4131.3999999999996</v>
      </c>
      <c r="F116" s="243">
        <v>4169.2</v>
      </c>
      <c r="G116" s="245">
        <v>4079.2</v>
      </c>
      <c r="H116" s="245">
        <v>4027</v>
      </c>
      <c r="I116" s="245">
        <v>3937</v>
      </c>
      <c r="J116" s="245">
        <v>4221.3999999999996</v>
      </c>
      <c r="K116" s="245">
        <v>4311.3999999999996</v>
      </c>
      <c r="L116" s="245">
        <v>4363.5999999999995</v>
      </c>
      <c r="M116" s="246">
        <v>4259.2</v>
      </c>
      <c r="N116" s="246">
        <v>4117</v>
      </c>
      <c r="O116" s="246">
        <v>832500</v>
      </c>
      <c r="P116" s="247">
        <v>3.7706450607665941E-2</v>
      </c>
    </row>
    <row r="117" spans="1:16" ht="12.75" customHeight="1">
      <c r="A117" s="239">
        <v>107</v>
      </c>
      <c r="B117" s="251" t="s">
        <v>130</v>
      </c>
      <c r="C117" s="243" t="s">
        <v>158</v>
      </c>
      <c r="D117" s="244">
        <v>45407</v>
      </c>
      <c r="E117" s="243">
        <v>845.25</v>
      </c>
      <c r="F117" s="243">
        <v>848.69999999999993</v>
      </c>
      <c r="G117" s="245">
        <v>838.69999999999982</v>
      </c>
      <c r="H117" s="245">
        <v>832.14999999999986</v>
      </c>
      <c r="I117" s="245">
        <v>822.14999999999975</v>
      </c>
      <c r="J117" s="245">
        <v>855.24999999999989</v>
      </c>
      <c r="K117" s="245">
        <v>865.25000000000011</v>
      </c>
      <c r="L117" s="245">
        <v>871.8</v>
      </c>
      <c r="M117" s="246">
        <v>858.7</v>
      </c>
      <c r="N117" s="246">
        <v>842.15</v>
      </c>
      <c r="O117" s="246">
        <v>19639125</v>
      </c>
      <c r="P117" s="247">
        <v>1.991096154520279E-2</v>
      </c>
    </row>
    <row r="118" spans="1:16" ht="12.75" customHeight="1">
      <c r="A118" s="239">
        <v>108</v>
      </c>
      <c r="B118" s="251" t="s">
        <v>57</v>
      </c>
      <c r="C118" s="248" t="s">
        <v>159</v>
      </c>
      <c r="D118" s="244">
        <v>45407</v>
      </c>
      <c r="E118" s="243">
        <v>441.6</v>
      </c>
      <c r="F118" s="243">
        <v>444.2166666666667</v>
      </c>
      <c r="G118" s="245">
        <v>437.63333333333338</v>
      </c>
      <c r="H118" s="245">
        <v>433.66666666666669</v>
      </c>
      <c r="I118" s="245">
        <v>427.08333333333337</v>
      </c>
      <c r="J118" s="245">
        <v>448.18333333333339</v>
      </c>
      <c r="K118" s="245">
        <v>454.76666666666665</v>
      </c>
      <c r="L118" s="245">
        <v>458.73333333333341</v>
      </c>
      <c r="M118" s="246">
        <v>450.8</v>
      </c>
      <c r="N118" s="246">
        <v>440.25</v>
      </c>
      <c r="O118" s="246">
        <v>20066250</v>
      </c>
      <c r="P118" s="247">
        <v>9.178349154460301E-3</v>
      </c>
    </row>
    <row r="119" spans="1:16" ht="12.75" customHeight="1">
      <c r="A119" s="239">
        <v>109</v>
      </c>
      <c r="B119" s="251" t="s">
        <v>61</v>
      </c>
      <c r="C119" s="243" t="s">
        <v>160</v>
      </c>
      <c r="D119" s="244">
        <v>45407</v>
      </c>
      <c r="E119" s="243">
        <v>1789.95</v>
      </c>
      <c r="F119" s="243">
        <v>1796.9166666666667</v>
      </c>
      <c r="G119" s="245">
        <v>1779.3833333333334</v>
      </c>
      <c r="H119" s="245">
        <v>1768.8166666666666</v>
      </c>
      <c r="I119" s="245">
        <v>1751.2833333333333</v>
      </c>
      <c r="J119" s="245">
        <v>1807.4833333333336</v>
      </c>
      <c r="K119" s="245">
        <v>1825.0166666666669</v>
      </c>
      <c r="L119" s="245">
        <v>1835.5833333333337</v>
      </c>
      <c r="M119" s="246">
        <v>1814.45</v>
      </c>
      <c r="N119" s="246">
        <v>1786.35</v>
      </c>
      <c r="O119" s="246">
        <v>34680000</v>
      </c>
      <c r="P119" s="247">
        <v>-9.2221193733072783E-3</v>
      </c>
    </row>
    <row r="120" spans="1:16" ht="12.75" customHeight="1">
      <c r="A120" s="239">
        <v>110</v>
      </c>
      <c r="B120" s="251" t="s">
        <v>66</v>
      </c>
      <c r="C120" s="243" t="s">
        <v>161</v>
      </c>
      <c r="D120" s="244">
        <v>45407</v>
      </c>
      <c r="E120" s="243">
        <v>161.65</v>
      </c>
      <c r="F120" s="243">
        <v>162.9</v>
      </c>
      <c r="G120" s="245">
        <v>159.65</v>
      </c>
      <c r="H120" s="245">
        <v>157.65</v>
      </c>
      <c r="I120" s="245">
        <v>154.4</v>
      </c>
      <c r="J120" s="245">
        <v>164.9</v>
      </c>
      <c r="K120" s="245">
        <v>168.15</v>
      </c>
      <c r="L120" s="245">
        <v>170.15</v>
      </c>
      <c r="M120" s="246">
        <v>166.15</v>
      </c>
      <c r="N120" s="246">
        <v>160.9</v>
      </c>
      <c r="O120" s="246">
        <v>51272842</v>
      </c>
      <c r="P120" s="247">
        <v>1.3852126345509088E-2</v>
      </c>
    </row>
    <row r="121" spans="1:16" ht="12.75" customHeight="1">
      <c r="A121" s="239">
        <v>111</v>
      </c>
      <c r="B121" s="251" t="s">
        <v>42</v>
      </c>
      <c r="C121" s="243" t="s">
        <v>162</v>
      </c>
      <c r="D121" s="244">
        <v>45407</v>
      </c>
      <c r="E121" s="243">
        <v>2244.1</v>
      </c>
      <c r="F121" s="243">
        <v>2268.3666666666668</v>
      </c>
      <c r="G121" s="245">
        <v>2210.9833333333336</v>
      </c>
      <c r="H121" s="245">
        <v>2177.8666666666668</v>
      </c>
      <c r="I121" s="245">
        <v>2120.4833333333336</v>
      </c>
      <c r="J121" s="245">
        <v>2301.4833333333336</v>
      </c>
      <c r="K121" s="245">
        <v>2358.8666666666668</v>
      </c>
      <c r="L121" s="245">
        <v>2391.9833333333336</v>
      </c>
      <c r="M121" s="246">
        <v>2325.75</v>
      </c>
      <c r="N121" s="246">
        <v>2235.25</v>
      </c>
      <c r="O121" s="246">
        <v>2148600</v>
      </c>
      <c r="P121" s="247">
        <v>-6.6574202496532597E-3</v>
      </c>
    </row>
    <row r="122" spans="1:16" ht="12.75" customHeight="1">
      <c r="A122" s="239">
        <v>112</v>
      </c>
      <c r="B122" s="251" t="s">
        <v>42</v>
      </c>
      <c r="C122" s="243" t="s">
        <v>163</v>
      </c>
      <c r="D122" s="244">
        <v>45407</v>
      </c>
      <c r="E122" s="243">
        <v>432.35</v>
      </c>
      <c r="F122" s="243">
        <v>436.81666666666666</v>
      </c>
      <c r="G122" s="245">
        <v>426.2833333333333</v>
      </c>
      <c r="H122" s="245">
        <v>420.21666666666664</v>
      </c>
      <c r="I122" s="245">
        <v>409.68333333333328</v>
      </c>
      <c r="J122" s="245">
        <v>442.88333333333333</v>
      </c>
      <c r="K122" s="245">
        <v>453.41666666666674</v>
      </c>
      <c r="L122" s="245">
        <v>459.48333333333335</v>
      </c>
      <c r="M122" s="246">
        <v>447.35</v>
      </c>
      <c r="N122" s="246">
        <v>430.75</v>
      </c>
      <c r="O122" s="246">
        <v>15760700</v>
      </c>
      <c r="P122" s="247">
        <v>3.1486426346239431E-2</v>
      </c>
    </row>
    <row r="123" spans="1:16" ht="12.75" customHeight="1">
      <c r="A123" s="239">
        <v>113</v>
      </c>
      <c r="B123" s="251" t="s">
        <v>66</v>
      </c>
      <c r="C123" s="243" t="s">
        <v>164</v>
      </c>
      <c r="D123" s="244">
        <v>45407</v>
      </c>
      <c r="E123" s="243">
        <v>643.1</v>
      </c>
      <c r="F123" s="243">
        <v>649.96666666666658</v>
      </c>
      <c r="G123" s="245">
        <v>632.93333333333317</v>
      </c>
      <c r="H123" s="245">
        <v>622.76666666666654</v>
      </c>
      <c r="I123" s="245">
        <v>605.73333333333312</v>
      </c>
      <c r="J123" s="245">
        <v>660.13333333333321</v>
      </c>
      <c r="K123" s="245">
        <v>677.16666666666674</v>
      </c>
      <c r="L123" s="245">
        <v>687.33333333333326</v>
      </c>
      <c r="M123" s="246">
        <v>667</v>
      </c>
      <c r="N123" s="246">
        <v>639.79999999999995</v>
      </c>
      <c r="O123" s="246">
        <v>31554000</v>
      </c>
      <c r="P123" s="247">
        <v>5.5741434689507492E-2</v>
      </c>
    </row>
    <row r="124" spans="1:16" ht="12.75" customHeight="1">
      <c r="A124" s="239">
        <v>114</v>
      </c>
      <c r="B124" s="251" t="s">
        <v>40</v>
      </c>
      <c r="C124" s="248" t="s">
        <v>165</v>
      </c>
      <c r="D124" s="244">
        <v>45407</v>
      </c>
      <c r="E124" s="243">
        <v>3549.75</v>
      </c>
      <c r="F124" s="243">
        <v>3568.85</v>
      </c>
      <c r="G124" s="245">
        <v>3521</v>
      </c>
      <c r="H124" s="245">
        <v>3492.25</v>
      </c>
      <c r="I124" s="245">
        <v>3444.4</v>
      </c>
      <c r="J124" s="245">
        <v>3597.6</v>
      </c>
      <c r="K124" s="245">
        <v>3645.4499999999994</v>
      </c>
      <c r="L124" s="245">
        <v>3674.2</v>
      </c>
      <c r="M124" s="246">
        <v>3616.7</v>
      </c>
      <c r="N124" s="246">
        <v>3540.1</v>
      </c>
      <c r="O124" s="246">
        <v>14751900</v>
      </c>
      <c r="P124" s="247">
        <v>1.2936450715830673E-2</v>
      </c>
    </row>
    <row r="125" spans="1:16" ht="12.75" customHeight="1">
      <c r="A125" s="239">
        <v>115</v>
      </c>
      <c r="B125" s="251" t="s">
        <v>85</v>
      </c>
      <c r="C125" s="243" t="s">
        <v>166</v>
      </c>
      <c r="D125" s="244">
        <v>45407</v>
      </c>
      <c r="E125" s="243">
        <v>4693.25</v>
      </c>
      <c r="F125" s="243">
        <v>4711.833333333333</v>
      </c>
      <c r="G125" s="245">
        <v>4653.7166666666662</v>
      </c>
      <c r="H125" s="245">
        <v>4614.1833333333334</v>
      </c>
      <c r="I125" s="245">
        <v>4556.0666666666666</v>
      </c>
      <c r="J125" s="245">
        <v>4751.3666666666659</v>
      </c>
      <c r="K125" s="245">
        <v>4809.4833333333327</v>
      </c>
      <c r="L125" s="245">
        <v>4849.0166666666655</v>
      </c>
      <c r="M125" s="246">
        <v>4769.95</v>
      </c>
      <c r="N125" s="246">
        <v>4672.3</v>
      </c>
      <c r="O125" s="246">
        <v>4233150</v>
      </c>
      <c r="P125" s="247">
        <v>-2.0157012518565668E-3</v>
      </c>
    </row>
    <row r="126" spans="1:16" ht="12.75" customHeight="1">
      <c r="A126" s="239">
        <v>116</v>
      </c>
      <c r="B126" s="251" t="s">
        <v>85</v>
      </c>
      <c r="C126" s="243" t="s">
        <v>167</v>
      </c>
      <c r="D126" s="244">
        <v>45407</v>
      </c>
      <c r="E126" s="243">
        <v>5278.15</v>
      </c>
      <c r="F126" s="243">
        <v>5311.1166666666659</v>
      </c>
      <c r="G126" s="245">
        <v>5208.2833333333319</v>
      </c>
      <c r="H126" s="245">
        <v>5138.4166666666661</v>
      </c>
      <c r="I126" s="245">
        <v>5035.5833333333321</v>
      </c>
      <c r="J126" s="245">
        <v>5380.9833333333318</v>
      </c>
      <c r="K126" s="245">
        <v>5483.8166666666657</v>
      </c>
      <c r="L126" s="245">
        <v>5553.6833333333316</v>
      </c>
      <c r="M126" s="246">
        <v>5413.95</v>
      </c>
      <c r="N126" s="246">
        <v>5241.25</v>
      </c>
      <c r="O126" s="246">
        <v>699200</v>
      </c>
      <c r="P126" s="247">
        <v>5.5236945366737095E-2</v>
      </c>
    </row>
    <row r="127" spans="1:16" ht="12.75" customHeight="1">
      <c r="A127" s="239">
        <v>117</v>
      </c>
      <c r="B127" s="251" t="s">
        <v>42</v>
      </c>
      <c r="C127" s="243" t="s">
        <v>168</v>
      </c>
      <c r="D127" s="244">
        <v>45407</v>
      </c>
      <c r="E127" s="243">
        <v>1593.25</v>
      </c>
      <c r="F127" s="243">
        <v>1604.6333333333332</v>
      </c>
      <c r="G127" s="245">
        <v>1577.2666666666664</v>
      </c>
      <c r="H127" s="245">
        <v>1561.2833333333333</v>
      </c>
      <c r="I127" s="245">
        <v>1533.9166666666665</v>
      </c>
      <c r="J127" s="245">
        <v>1620.6166666666663</v>
      </c>
      <c r="K127" s="245">
        <v>1647.9833333333331</v>
      </c>
      <c r="L127" s="245">
        <v>1663.9666666666662</v>
      </c>
      <c r="M127" s="246">
        <v>1632</v>
      </c>
      <c r="N127" s="246">
        <v>1588.65</v>
      </c>
      <c r="O127" s="246">
        <v>6250050</v>
      </c>
      <c r="P127" s="247">
        <v>2.6095450739603683E-2</v>
      </c>
    </row>
    <row r="128" spans="1:16" ht="12.75" customHeight="1">
      <c r="A128" s="239">
        <v>118</v>
      </c>
      <c r="B128" s="251" t="s">
        <v>54</v>
      </c>
      <c r="C128" s="243" t="s">
        <v>169</v>
      </c>
      <c r="D128" s="244">
        <v>45407</v>
      </c>
      <c r="E128" s="243">
        <v>2028.95</v>
      </c>
      <c r="F128" s="243">
        <v>2044.8333333333333</v>
      </c>
      <c r="G128" s="245">
        <v>2003.7166666666667</v>
      </c>
      <c r="H128" s="245">
        <v>1978.4833333333333</v>
      </c>
      <c r="I128" s="245">
        <v>1937.3666666666668</v>
      </c>
      <c r="J128" s="245">
        <v>2070.0666666666666</v>
      </c>
      <c r="K128" s="245">
        <v>2111.1833333333329</v>
      </c>
      <c r="L128" s="245">
        <v>2136.4166666666665</v>
      </c>
      <c r="M128" s="246">
        <v>2085.9499999999998</v>
      </c>
      <c r="N128" s="246">
        <v>2019.6</v>
      </c>
      <c r="O128" s="246">
        <v>13267800</v>
      </c>
      <c r="P128" s="247">
        <v>5.402474628110663E-2</v>
      </c>
    </row>
    <row r="129" spans="1:16" ht="12.75" customHeight="1">
      <c r="A129" s="239">
        <v>119</v>
      </c>
      <c r="B129" s="251" t="s">
        <v>66</v>
      </c>
      <c r="C129" s="243" t="s">
        <v>170</v>
      </c>
      <c r="D129" s="244">
        <v>45407</v>
      </c>
      <c r="E129" s="243">
        <v>291</v>
      </c>
      <c r="F129" s="243">
        <v>291.56666666666666</v>
      </c>
      <c r="G129" s="245">
        <v>288.2833333333333</v>
      </c>
      <c r="H129" s="245">
        <v>285.56666666666666</v>
      </c>
      <c r="I129" s="245">
        <v>282.2833333333333</v>
      </c>
      <c r="J129" s="245">
        <v>294.2833333333333</v>
      </c>
      <c r="K129" s="245">
        <v>297.56666666666672</v>
      </c>
      <c r="L129" s="245">
        <v>300.2833333333333</v>
      </c>
      <c r="M129" s="246">
        <v>294.85000000000002</v>
      </c>
      <c r="N129" s="246">
        <v>288.85000000000002</v>
      </c>
      <c r="O129" s="246">
        <v>27090000</v>
      </c>
      <c r="P129" s="247">
        <v>6.9482826687722071E-2</v>
      </c>
    </row>
    <row r="130" spans="1:16" ht="12.75" customHeight="1">
      <c r="A130" s="239">
        <v>120</v>
      </c>
      <c r="B130" s="251" t="s">
        <v>66</v>
      </c>
      <c r="C130" s="243" t="s">
        <v>171</v>
      </c>
      <c r="D130" s="244">
        <v>45407</v>
      </c>
      <c r="E130" s="243">
        <v>189.15</v>
      </c>
      <c r="F130" s="243">
        <v>190.88333333333335</v>
      </c>
      <c r="G130" s="245">
        <v>186.31666666666672</v>
      </c>
      <c r="H130" s="245">
        <v>183.48333333333338</v>
      </c>
      <c r="I130" s="245">
        <v>178.91666666666674</v>
      </c>
      <c r="J130" s="245">
        <v>193.7166666666667</v>
      </c>
      <c r="K130" s="245">
        <v>198.28333333333336</v>
      </c>
      <c r="L130" s="245">
        <v>201.11666666666667</v>
      </c>
      <c r="M130" s="246">
        <v>195.45</v>
      </c>
      <c r="N130" s="246">
        <v>188.05</v>
      </c>
      <c r="O130" s="246">
        <v>57924000</v>
      </c>
      <c r="P130" s="247">
        <v>-3.5949670461354104E-2</v>
      </c>
    </row>
    <row r="131" spans="1:16" ht="12.75" customHeight="1">
      <c r="A131" s="239">
        <v>121</v>
      </c>
      <c r="B131" s="251" t="s">
        <v>57</v>
      </c>
      <c r="C131" s="243" t="s">
        <v>172</v>
      </c>
      <c r="D131" s="244">
        <v>45407</v>
      </c>
      <c r="E131" s="243">
        <v>507.75</v>
      </c>
      <c r="F131" s="243">
        <v>507.18333333333334</v>
      </c>
      <c r="G131" s="245">
        <v>497.06666666666672</v>
      </c>
      <c r="H131" s="245">
        <v>486.38333333333338</v>
      </c>
      <c r="I131" s="245">
        <v>476.26666666666677</v>
      </c>
      <c r="J131" s="245">
        <v>517.86666666666667</v>
      </c>
      <c r="K131" s="245">
        <v>527.98333333333335</v>
      </c>
      <c r="L131" s="245">
        <v>538.66666666666663</v>
      </c>
      <c r="M131" s="246">
        <v>517.29999999999995</v>
      </c>
      <c r="N131" s="246">
        <v>496.5</v>
      </c>
      <c r="O131" s="246">
        <v>14616000</v>
      </c>
      <c r="P131" s="247">
        <v>2.6341784655910436E-3</v>
      </c>
    </row>
    <row r="132" spans="1:16" ht="12.75" customHeight="1">
      <c r="A132" s="239">
        <v>122</v>
      </c>
      <c r="B132" s="251" t="s">
        <v>54</v>
      </c>
      <c r="C132" s="243" t="s">
        <v>173</v>
      </c>
      <c r="D132" s="244">
        <v>45407</v>
      </c>
      <c r="E132" s="243">
        <v>12386.5</v>
      </c>
      <c r="F132" s="243">
        <v>12431.116666666667</v>
      </c>
      <c r="G132" s="245">
        <v>12287.133333333333</v>
      </c>
      <c r="H132" s="245">
        <v>12187.766666666666</v>
      </c>
      <c r="I132" s="245">
        <v>12043.783333333333</v>
      </c>
      <c r="J132" s="245">
        <v>12530.483333333334</v>
      </c>
      <c r="K132" s="245">
        <v>12674.466666666667</v>
      </c>
      <c r="L132" s="245">
        <v>12773.833333333334</v>
      </c>
      <c r="M132" s="246">
        <v>12575.1</v>
      </c>
      <c r="N132" s="246">
        <v>12331.75</v>
      </c>
      <c r="O132" s="246">
        <v>2813800</v>
      </c>
      <c r="P132" s="247">
        <v>9.0092009685230026E-2</v>
      </c>
    </row>
    <row r="133" spans="1:16" ht="12.75" customHeight="1">
      <c r="A133" s="239">
        <v>123</v>
      </c>
      <c r="B133" s="251" t="s">
        <v>57</v>
      </c>
      <c r="C133" s="243" t="s">
        <v>174</v>
      </c>
      <c r="D133" s="244">
        <v>45407</v>
      </c>
      <c r="E133" s="243">
        <v>1150.8</v>
      </c>
      <c r="F133" s="243">
        <v>1154.7666666666667</v>
      </c>
      <c r="G133" s="245">
        <v>1141.5333333333333</v>
      </c>
      <c r="H133" s="245">
        <v>1132.2666666666667</v>
      </c>
      <c r="I133" s="245">
        <v>1119.0333333333333</v>
      </c>
      <c r="J133" s="245">
        <v>1164.0333333333333</v>
      </c>
      <c r="K133" s="245">
        <v>1177.2666666666664</v>
      </c>
      <c r="L133" s="245">
        <v>1186.5333333333333</v>
      </c>
      <c r="M133" s="246">
        <v>1168</v>
      </c>
      <c r="N133" s="246">
        <v>1145.5</v>
      </c>
      <c r="O133" s="246">
        <v>10136700</v>
      </c>
      <c r="P133" s="247">
        <v>1.4928511354079058E-2</v>
      </c>
    </row>
    <row r="134" spans="1:16" ht="12.75" customHeight="1">
      <c r="A134" s="239">
        <v>124</v>
      </c>
      <c r="B134" s="251" t="s">
        <v>85</v>
      </c>
      <c r="C134" s="243" t="s">
        <v>175</v>
      </c>
      <c r="D134" s="244">
        <v>45407</v>
      </c>
      <c r="E134" s="243">
        <v>3894.4</v>
      </c>
      <c r="F134" s="243">
        <v>3870.5166666666664</v>
      </c>
      <c r="G134" s="245">
        <v>3797.083333333333</v>
      </c>
      <c r="H134" s="245">
        <v>3699.7666666666664</v>
      </c>
      <c r="I134" s="245">
        <v>3626.333333333333</v>
      </c>
      <c r="J134" s="245">
        <v>3967.833333333333</v>
      </c>
      <c r="K134" s="245">
        <v>4041.2666666666664</v>
      </c>
      <c r="L134" s="245">
        <v>4138.583333333333</v>
      </c>
      <c r="M134" s="246">
        <v>3943.95</v>
      </c>
      <c r="N134" s="246">
        <v>3773.2</v>
      </c>
      <c r="O134" s="246">
        <v>3176400</v>
      </c>
      <c r="P134" s="247">
        <v>-1.0713840787342718E-2</v>
      </c>
    </row>
    <row r="135" spans="1:16" ht="12.75" customHeight="1">
      <c r="A135" s="239">
        <v>125</v>
      </c>
      <c r="B135" s="251" t="s">
        <v>42</v>
      </c>
      <c r="C135" s="243" t="s">
        <v>176</v>
      </c>
      <c r="D135" s="244">
        <v>45407</v>
      </c>
      <c r="E135" s="243">
        <v>1679.8</v>
      </c>
      <c r="F135" s="243">
        <v>1668.7333333333336</v>
      </c>
      <c r="G135" s="245">
        <v>1626.2166666666672</v>
      </c>
      <c r="H135" s="245">
        <v>1572.6333333333337</v>
      </c>
      <c r="I135" s="245">
        <v>1530.1166666666672</v>
      </c>
      <c r="J135" s="245">
        <v>1722.3166666666671</v>
      </c>
      <c r="K135" s="245">
        <v>1764.8333333333335</v>
      </c>
      <c r="L135" s="245">
        <v>1818.416666666667</v>
      </c>
      <c r="M135" s="246">
        <v>1711.25</v>
      </c>
      <c r="N135" s="246">
        <v>1615.15</v>
      </c>
      <c r="O135" s="246">
        <v>2196000</v>
      </c>
      <c r="P135" s="247">
        <v>-1.4362657091561939E-2</v>
      </c>
    </row>
    <row r="136" spans="1:16" ht="12.75" customHeight="1">
      <c r="A136" s="239">
        <v>126</v>
      </c>
      <c r="B136" s="251" t="s">
        <v>66</v>
      </c>
      <c r="C136" s="250" t="s">
        <v>177</v>
      </c>
      <c r="D136" s="244">
        <v>45407</v>
      </c>
      <c r="E136" s="243">
        <v>1006.6</v>
      </c>
      <c r="F136" s="243">
        <v>1015.4833333333332</v>
      </c>
      <c r="G136" s="245">
        <v>995.11666666666656</v>
      </c>
      <c r="H136" s="245">
        <v>983.63333333333333</v>
      </c>
      <c r="I136" s="245">
        <v>963.26666666666665</v>
      </c>
      <c r="J136" s="245">
        <v>1026.9666666666665</v>
      </c>
      <c r="K136" s="245">
        <v>1047.333333333333</v>
      </c>
      <c r="L136" s="245">
        <v>1058.8166666666664</v>
      </c>
      <c r="M136" s="246">
        <v>1035.8499999999999</v>
      </c>
      <c r="N136" s="246">
        <v>1004</v>
      </c>
      <c r="O136" s="246">
        <v>8597600</v>
      </c>
      <c r="P136" s="247">
        <v>-5.0916496945010185E-3</v>
      </c>
    </row>
    <row r="137" spans="1:16" ht="12.75" customHeight="1">
      <c r="A137" s="239">
        <v>127</v>
      </c>
      <c r="B137" s="251" t="s">
        <v>82</v>
      </c>
      <c r="C137" s="250" t="s">
        <v>178</v>
      </c>
      <c r="D137" s="244">
        <v>45407</v>
      </c>
      <c r="E137" s="243">
        <v>1403.2</v>
      </c>
      <c r="F137" s="243">
        <v>1427.2666666666667</v>
      </c>
      <c r="G137" s="245">
        <v>1371.3833333333332</v>
      </c>
      <c r="H137" s="245">
        <v>1339.5666666666666</v>
      </c>
      <c r="I137" s="245">
        <v>1283.6833333333332</v>
      </c>
      <c r="J137" s="245">
        <v>1459.0833333333333</v>
      </c>
      <c r="K137" s="245">
        <v>1514.9666666666669</v>
      </c>
      <c r="L137" s="245">
        <v>1546.7833333333333</v>
      </c>
      <c r="M137" s="246">
        <v>1483.15</v>
      </c>
      <c r="N137" s="246">
        <v>1395.45</v>
      </c>
      <c r="O137" s="246">
        <v>2674400</v>
      </c>
      <c r="P137" s="247">
        <v>6.3295165394402039E-2</v>
      </c>
    </row>
    <row r="138" spans="1:16" ht="12.75" customHeight="1">
      <c r="A138" s="239">
        <v>128</v>
      </c>
      <c r="B138" s="251" t="s">
        <v>54</v>
      </c>
      <c r="C138" s="243" t="s">
        <v>179</v>
      </c>
      <c r="D138" s="244">
        <v>45407</v>
      </c>
      <c r="E138" s="243">
        <v>126</v>
      </c>
      <c r="F138" s="243">
        <v>127.01666666666665</v>
      </c>
      <c r="G138" s="245">
        <v>123.8833333333333</v>
      </c>
      <c r="H138" s="245">
        <v>121.76666666666665</v>
      </c>
      <c r="I138" s="245">
        <v>118.6333333333333</v>
      </c>
      <c r="J138" s="245">
        <v>129.1333333333333</v>
      </c>
      <c r="K138" s="245">
        <v>132.26666666666662</v>
      </c>
      <c r="L138" s="245">
        <v>134.3833333333333</v>
      </c>
      <c r="M138" s="246">
        <v>130.15</v>
      </c>
      <c r="N138" s="246">
        <v>124.9</v>
      </c>
      <c r="O138" s="246">
        <v>162533200</v>
      </c>
      <c r="P138" s="247">
        <v>-1.5101320827776104E-2</v>
      </c>
    </row>
    <row r="139" spans="1:16" ht="12.75" customHeight="1">
      <c r="A139" s="239">
        <v>129</v>
      </c>
      <c r="B139" s="251" t="s">
        <v>85</v>
      </c>
      <c r="C139" s="243" t="s">
        <v>180</v>
      </c>
      <c r="D139" s="244">
        <v>45407</v>
      </c>
      <c r="E139" s="243">
        <v>2336.5</v>
      </c>
      <c r="F139" s="243">
        <v>2348.1166666666668</v>
      </c>
      <c r="G139" s="245">
        <v>2306.1833333333334</v>
      </c>
      <c r="H139" s="245">
        <v>2275.8666666666668</v>
      </c>
      <c r="I139" s="245">
        <v>2233.9333333333334</v>
      </c>
      <c r="J139" s="245">
        <v>2378.4333333333334</v>
      </c>
      <c r="K139" s="245">
        <v>2420.3666666666668</v>
      </c>
      <c r="L139" s="245">
        <v>2450.6833333333334</v>
      </c>
      <c r="M139" s="246">
        <v>2390.0500000000002</v>
      </c>
      <c r="N139" s="246">
        <v>2317.8000000000002</v>
      </c>
      <c r="O139" s="246">
        <v>2876225</v>
      </c>
      <c r="P139" s="247">
        <v>4.4175549793527323E-3</v>
      </c>
    </row>
    <row r="140" spans="1:16" ht="12.75" customHeight="1">
      <c r="A140" s="239">
        <v>130</v>
      </c>
      <c r="B140" s="251" t="s">
        <v>54</v>
      </c>
      <c r="C140" s="248" t="s">
        <v>181</v>
      </c>
      <c r="D140" s="244">
        <v>45407</v>
      </c>
      <c r="E140" s="243">
        <v>129112.4</v>
      </c>
      <c r="F140" s="243">
        <v>129841.48333333332</v>
      </c>
      <c r="G140" s="245">
        <v>128070.91666666666</v>
      </c>
      <c r="H140" s="245">
        <v>127029.43333333333</v>
      </c>
      <c r="I140" s="245">
        <v>125258.86666666667</v>
      </c>
      <c r="J140" s="245">
        <v>130882.96666666665</v>
      </c>
      <c r="K140" s="245">
        <v>132653.53333333333</v>
      </c>
      <c r="L140" s="245">
        <v>133695.01666666663</v>
      </c>
      <c r="M140" s="246">
        <v>131612.04999999999</v>
      </c>
      <c r="N140" s="246">
        <v>128800</v>
      </c>
      <c r="O140" s="246">
        <v>50230</v>
      </c>
      <c r="P140" s="247">
        <v>1.2701612903225806E-2</v>
      </c>
    </row>
    <row r="141" spans="1:16" ht="12.75" customHeight="1">
      <c r="A141" s="239">
        <v>131</v>
      </c>
      <c r="B141" s="251" t="s">
        <v>66</v>
      </c>
      <c r="C141" s="243" t="s">
        <v>182</v>
      </c>
      <c r="D141" s="244">
        <v>45407</v>
      </c>
      <c r="E141" s="243">
        <v>1653.8</v>
      </c>
      <c r="F141" s="243">
        <v>1660.1833333333334</v>
      </c>
      <c r="G141" s="245">
        <v>1633.4166666666667</v>
      </c>
      <c r="H141" s="245">
        <v>1613.0333333333333</v>
      </c>
      <c r="I141" s="245">
        <v>1586.2666666666667</v>
      </c>
      <c r="J141" s="245">
        <v>1680.5666666666668</v>
      </c>
      <c r="K141" s="245">
        <v>1707.3333333333333</v>
      </c>
      <c r="L141" s="245">
        <v>1727.7166666666669</v>
      </c>
      <c r="M141" s="246">
        <v>1686.95</v>
      </c>
      <c r="N141" s="246">
        <v>1639.8</v>
      </c>
      <c r="O141" s="246">
        <v>5901500</v>
      </c>
      <c r="P141" s="247">
        <v>2.7966812715577517E-4</v>
      </c>
    </row>
    <row r="142" spans="1:16" ht="12.75" customHeight="1">
      <c r="A142" s="239">
        <v>132</v>
      </c>
      <c r="B142" s="251" t="s">
        <v>130</v>
      </c>
      <c r="C142" s="243" t="s">
        <v>183</v>
      </c>
      <c r="D142" s="244">
        <v>45407</v>
      </c>
      <c r="E142" s="243">
        <v>181.3</v>
      </c>
      <c r="F142" s="243">
        <v>182.81666666666669</v>
      </c>
      <c r="G142" s="245">
        <v>178.63333333333338</v>
      </c>
      <c r="H142" s="245">
        <v>175.9666666666667</v>
      </c>
      <c r="I142" s="245">
        <v>171.78333333333339</v>
      </c>
      <c r="J142" s="245">
        <v>185.48333333333338</v>
      </c>
      <c r="K142" s="245">
        <v>189.66666666666671</v>
      </c>
      <c r="L142" s="245">
        <v>192.33333333333337</v>
      </c>
      <c r="M142" s="246">
        <v>187</v>
      </c>
      <c r="N142" s="246">
        <v>180.15</v>
      </c>
      <c r="O142" s="246">
        <v>87577500</v>
      </c>
      <c r="P142" s="247">
        <v>-2.3253868674194898E-2</v>
      </c>
    </row>
    <row r="143" spans="1:16" ht="12.75" customHeight="1">
      <c r="A143" s="239">
        <v>133</v>
      </c>
      <c r="B143" s="251" t="s">
        <v>85</v>
      </c>
      <c r="C143" s="243" t="s">
        <v>184</v>
      </c>
      <c r="D143" s="244">
        <v>45407</v>
      </c>
      <c r="E143" s="243">
        <v>5729.75</v>
      </c>
      <c r="F143" s="243">
        <v>5755.1333333333341</v>
      </c>
      <c r="G143" s="245">
        <v>5683.7166666666681</v>
      </c>
      <c r="H143" s="245">
        <v>5637.6833333333343</v>
      </c>
      <c r="I143" s="245">
        <v>5566.2666666666682</v>
      </c>
      <c r="J143" s="245">
        <v>5801.1666666666679</v>
      </c>
      <c r="K143" s="245">
        <v>5872.5833333333339</v>
      </c>
      <c r="L143" s="245">
        <v>5918.6166666666677</v>
      </c>
      <c r="M143" s="246">
        <v>5826.55</v>
      </c>
      <c r="N143" s="246">
        <v>5709.1</v>
      </c>
      <c r="O143" s="246">
        <v>1415700</v>
      </c>
      <c r="P143" s="247">
        <v>4.0229251625702636E-2</v>
      </c>
    </row>
    <row r="144" spans="1:16" ht="12.75" customHeight="1">
      <c r="A144" s="239">
        <v>134</v>
      </c>
      <c r="B144" s="251" t="s">
        <v>913</v>
      </c>
      <c r="C144" s="243" t="s">
        <v>185</v>
      </c>
      <c r="D144" s="244">
        <v>45407</v>
      </c>
      <c r="E144" s="243">
        <v>3232.4</v>
      </c>
      <c r="F144" s="243">
        <v>3260.35</v>
      </c>
      <c r="G144" s="245">
        <v>3185.2</v>
      </c>
      <c r="H144" s="245">
        <v>3138</v>
      </c>
      <c r="I144" s="245">
        <v>3062.85</v>
      </c>
      <c r="J144" s="245">
        <v>3307.5499999999997</v>
      </c>
      <c r="K144" s="245">
        <v>3382.7000000000003</v>
      </c>
      <c r="L144" s="245">
        <v>3429.8999999999996</v>
      </c>
      <c r="M144" s="246">
        <v>3335.5</v>
      </c>
      <c r="N144" s="246">
        <v>3213.15</v>
      </c>
      <c r="O144" s="246">
        <v>1865250</v>
      </c>
      <c r="P144" s="247">
        <v>2.9034599564481006E-3</v>
      </c>
    </row>
    <row r="145" spans="1:16" ht="12.75" customHeight="1">
      <c r="A145" s="239">
        <v>135</v>
      </c>
      <c r="B145" s="251" t="s">
        <v>57</v>
      </c>
      <c r="C145" s="243" t="s">
        <v>186</v>
      </c>
      <c r="D145" s="244">
        <v>45407</v>
      </c>
      <c r="E145" s="243">
        <v>2457.5500000000002</v>
      </c>
      <c r="F145" s="243">
        <v>2470.0166666666669</v>
      </c>
      <c r="G145" s="245">
        <v>2395.7333333333336</v>
      </c>
      <c r="H145" s="245">
        <v>2333.9166666666665</v>
      </c>
      <c r="I145" s="245">
        <v>2259.6333333333332</v>
      </c>
      <c r="J145" s="245">
        <v>2531.8333333333339</v>
      </c>
      <c r="K145" s="245">
        <v>2606.1166666666677</v>
      </c>
      <c r="L145" s="245">
        <v>2667.9333333333343</v>
      </c>
      <c r="M145" s="246">
        <v>2544.3000000000002</v>
      </c>
      <c r="N145" s="246">
        <v>2408.1999999999998</v>
      </c>
      <c r="O145" s="246">
        <v>8347600</v>
      </c>
      <c r="P145" s="247">
        <v>4.9115222199879349E-2</v>
      </c>
    </row>
    <row r="146" spans="1:16" ht="12.75" customHeight="1">
      <c r="A146" s="239">
        <v>136</v>
      </c>
      <c r="B146" s="251" t="s">
        <v>130</v>
      </c>
      <c r="C146" s="243" t="s">
        <v>187</v>
      </c>
      <c r="D146" s="244">
        <v>45407</v>
      </c>
      <c r="E146" s="243">
        <v>235.7</v>
      </c>
      <c r="F146" s="243">
        <v>239.04999999999998</v>
      </c>
      <c r="G146" s="245">
        <v>230.84999999999997</v>
      </c>
      <c r="H146" s="245">
        <v>225.99999999999997</v>
      </c>
      <c r="I146" s="245">
        <v>217.79999999999995</v>
      </c>
      <c r="J146" s="245">
        <v>243.89999999999998</v>
      </c>
      <c r="K146" s="245">
        <v>252.09999999999997</v>
      </c>
      <c r="L146" s="245">
        <v>256.95</v>
      </c>
      <c r="M146" s="246">
        <v>247.25</v>
      </c>
      <c r="N146" s="246">
        <v>234.2</v>
      </c>
      <c r="O146" s="246">
        <v>91498500</v>
      </c>
      <c r="P146" s="247">
        <v>3.1555983968342548E-2</v>
      </c>
    </row>
    <row r="147" spans="1:16" ht="12.75" customHeight="1">
      <c r="A147" s="239">
        <v>137</v>
      </c>
      <c r="B147" s="251" t="s">
        <v>188</v>
      </c>
      <c r="C147" s="243" t="s">
        <v>189</v>
      </c>
      <c r="D147" s="244">
        <v>45407</v>
      </c>
      <c r="E147" s="243">
        <v>351.7</v>
      </c>
      <c r="F147" s="243">
        <v>354.51666666666665</v>
      </c>
      <c r="G147" s="245">
        <v>347.08333333333331</v>
      </c>
      <c r="H147" s="245">
        <v>342.46666666666664</v>
      </c>
      <c r="I147" s="245">
        <v>335.0333333333333</v>
      </c>
      <c r="J147" s="245">
        <v>359.13333333333333</v>
      </c>
      <c r="K147" s="245">
        <v>366.56666666666672</v>
      </c>
      <c r="L147" s="245">
        <v>371.18333333333334</v>
      </c>
      <c r="M147" s="246">
        <v>361.95</v>
      </c>
      <c r="N147" s="246">
        <v>349.9</v>
      </c>
      <c r="O147" s="246">
        <v>110979000</v>
      </c>
      <c r="P147" s="247">
        <v>4.0122588989484342E-2</v>
      </c>
    </row>
    <row r="148" spans="1:16" ht="12.75" customHeight="1">
      <c r="A148" s="239">
        <v>138</v>
      </c>
      <c r="B148" s="251" t="s">
        <v>106</v>
      </c>
      <c r="C148" s="243" t="s">
        <v>190</v>
      </c>
      <c r="D148" s="244">
        <v>45407</v>
      </c>
      <c r="E148" s="243">
        <v>1401.8</v>
      </c>
      <c r="F148" s="243">
        <v>1424.1499999999999</v>
      </c>
      <c r="G148" s="245">
        <v>1373.6999999999998</v>
      </c>
      <c r="H148" s="245">
        <v>1345.6</v>
      </c>
      <c r="I148" s="245">
        <v>1295.1499999999999</v>
      </c>
      <c r="J148" s="245">
        <v>1452.2499999999998</v>
      </c>
      <c r="K148" s="245">
        <v>1502.7</v>
      </c>
      <c r="L148" s="245">
        <v>1530.7999999999997</v>
      </c>
      <c r="M148" s="246">
        <v>1474.6</v>
      </c>
      <c r="N148" s="246">
        <v>1396.05</v>
      </c>
      <c r="O148" s="246">
        <v>5198200</v>
      </c>
      <c r="P148" s="247">
        <v>4.8277809147374368E-2</v>
      </c>
    </row>
    <row r="149" spans="1:16" ht="12.75" customHeight="1">
      <c r="A149" s="239">
        <v>139</v>
      </c>
      <c r="B149" s="251" t="s">
        <v>85</v>
      </c>
      <c r="C149" s="243" t="s">
        <v>191</v>
      </c>
      <c r="D149" s="244">
        <v>45407</v>
      </c>
      <c r="E149" s="243">
        <v>7747.15</v>
      </c>
      <c r="F149" s="243">
        <v>7799.5999999999995</v>
      </c>
      <c r="G149" s="245">
        <v>7662.5499999999993</v>
      </c>
      <c r="H149" s="245">
        <v>7577.95</v>
      </c>
      <c r="I149" s="245">
        <v>7440.9</v>
      </c>
      <c r="J149" s="245">
        <v>7884.1999999999989</v>
      </c>
      <c r="K149" s="245">
        <v>8021.25</v>
      </c>
      <c r="L149" s="245">
        <v>8105.8499999999985</v>
      </c>
      <c r="M149" s="246">
        <v>7936.65</v>
      </c>
      <c r="N149" s="246">
        <v>7715</v>
      </c>
      <c r="O149" s="246">
        <v>1549800</v>
      </c>
      <c r="P149" s="247">
        <v>2.6357615894039736E-2</v>
      </c>
    </row>
    <row r="150" spans="1:16" ht="12.75" customHeight="1">
      <c r="A150" s="239">
        <v>140</v>
      </c>
      <c r="B150" s="251" t="s">
        <v>82</v>
      </c>
      <c r="C150" s="248" t="s">
        <v>192</v>
      </c>
      <c r="D150" s="244">
        <v>45407</v>
      </c>
      <c r="E150" s="243">
        <v>274.45</v>
      </c>
      <c r="F150" s="243">
        <v>278.43333333333334</v>
      </c>
      <c r="G150" s="245">
        <v>269.4666666666667</v>
      </c>
      <c r="H150" s="245">
        <v>264.48333333333335</v>
      </c>
      <c r="I150" s="245">
        <v>255.51666666666671</v>
      </c>
      <c r="J150" s="245">
        <v>283.41666666666669</v>
      </c>
      <c r="K150" s="245">
        <v>292.38333333333327</v>
      </c>
      <c r="L150" s="245">
        <v>297.36666666666667</v>
      </c>
      <c r="M150" s="246">
        <v>287.39999999999998</v>
      </c>
      <c r="N150" s="246">
        <v>273.45</v>
      </c>
      <c r="O150" s="246">
        <v>90802250</v>
      </c>
      <c r="P150" s="247">
        <v>2.3654513888888888E-2</v>
      </c>
    </row>
    <row r="151" spans="1:16" ht="12.75" customHeight="1">
      <c r="A151" s="239">
        <v>141</v>
      </c>
      <c r="B151" s="251" t="s">
        <v>45</v>
      </c>
      <c r="C151" s="250" t="s">
        <v>193</v>
      </c>
      <c r="D151" s="244">
        <v>45407</v>
      </c>
      <c r="E151" s="243">
        <v>35008.9</v>
      </c>
      <c r="F151" s="243">
        <v>35097.050000000003</v>
      </c>
      <c r="G151" s="245">
        <v>34640.550000000003</v>
      </c>
      <c r="H151" s="245">
        <v>34272.199999999997</v>
      </c>
      <c r="I151" s="245">
        <v>33815.699999999997</v>
      </c>
      <c r="J151" s="245">
        <v>35465.400000000009</v>
      </c>
      <c r="K151" s="245">
        <v>35921.900000000009</v>
      </c>
      <c r="L151" s="245">
        <v>36290.250000000015</v>
      </c>
      <c r="M151" s="246">
        <v>35553.550000000003</v>
      </c>
      <c r="N151" s="246">
        <v>34728.699999999997</v>
      </c>
      <c r="O151" s="246">
        <v>224910</v>
      </c>
      <c r="P151" s="247">
        <v>7.823960880195599E-2</v>
      </c>
    </row>
    <row r="152" spans="1:16" ht="12.75" customHeight="1">
      <c r="A152" s="239">
        <v>142</v>
      </c>
      <c r="B152" s="251" t="s">
        <v>42</v>
      </c>
      <c r="C152" s="243" t="s">
        <v>194</v>
      </c>
      <c r="D152" s="244">
        <v>45407</v>
      </c>
      <c r="E152" s="243">
        <v>840.7</v>
      </c>
      <c r="F152" s="243">
        <v>846.0333333333333</v>
      </c>
      <c r="G152" s="245">
        <v>832.06666666666661</v>
      </c>
      <c r="H152" s="245">
        <v>823.43333333333328</v>
      </c>
      <c r="I152" s="245">
        <v>809.46666666666658</v>
      </c>
      <c r="J152" s="245">
        <v>854.66666666666663</v>
      </c>
      <c r="K152" s="245">
        <v>868.63333333333333</v>
      </c>
      <c r="L152" s="245">
        <v>877.26666666666665</v>
      </c>
      <c r="M152" s="246">
        <v>860</v>
      </c>
      <c r="N152" s="246">
        <v>837.4</v>
      </c>
      <c r="O152" s="246">
        <v>15190500</v>
      </c>
      <c r="P152" s="247">
        <v>-2.3291700824613012E-2</v>
      </c>
    </row>
    <row r="153" spans="1:16" ht="12.75" customHeight="1">
      <c r="A153" s="239">
        <v>143</v>
      </c>
      <c r="B153" s="251" t="s">
        <v>85</v>
      </c>
      <c r="C153" s="243" t="s">
        <v>195</v>
      </c>
      <c r="D153" s="244">
        <v>45407</v>
      </c>
      <c r="E153" s="243">
        <v>3861.15</v>
      </c>
      <c r="F153" s="243">
        <v>3886.0666666666671</v>
      </c>
      <c r="G153" s="245">
        <v>3802.233333333334</v>
      </c>
      <c r="H153" s="245">
        <v>3743.3166666666671</v>
      </c>
      <c r="I153" s="245">
        <v>3659.483333333334</v>
      </c>
      <c r="J153" s="245">
        <v>3944.983333333334</v>
      </c>
      <c r="K153" s="245">
        <v>4028.8166666666671</v>
      </c>
      <c r="L153" s="245">
        <v>4087.733333333334</v>
      </c>
      <c r="M153" s="246">
        <v>3969.9</v>
      </c>
      <c r="N153" s="246">
        <v>3827.15</v>
      </c>
      <c r="O153" s="246">
        <v>3074000</v>
      </c>
      <c r="P153" s="247">
        <v>1.4986642340522579E-3</v>
      </c>
    </row>
    <row r="154" spans="1:16" ht="12.75" customHeight="1">
      <c r="A154" s="239">
        <v>144</v>
      </c>
      <c r="B154" s="251" t="s">
        <v>82</v>
      </c>
      <c r="C154" s="243" t="s">
        <v>196</v>
      </c>
      <c r="D154" s="244">
        <v>45407</v>
      </c>
      <c r="E154" s="243">
        <v>302.05</v>
      </c>
      <c r="F154" s="243">
        <v>306.76666666666671</v>
      </c>
      <c r="G154" s="245">
        <v>294.63333333333344</v>
      </c>
      <c r="H154" s="245">
        <v>287.21666666666675</v>
      </c>
      <c r="I154" s="245">
        <v>275.08333333333348</v>
      </c>
      <c r="J154" s="245">
        <v>314.18333333333339</v>
      </c>
      <c r="K154" s="245">
        <v>326.31666666666672</v>
      </c>
      <c r="L154" s="245">
        <v>333.73333333333335</v>
      </c>
      <c r="M154" s="246">
        <v>318.89999999999998</v>
      </c>
      <c r="N154" s="246">
        <v>299.35000000000002</v>
      </c>
      <c r="O154" s="246">
        <v>41544000</v>
      </c>
      <c r="P154" s="247">
        <v>-1.3183211002636643E-2</v>
      </c>
    </row>
    <row r="155" spans="1:16" ht="12.75" customHeight="1">
      <c r="A155" s="239">
        <v>145</v>
      </c>
      <c r="B155" s="251" t="s">
        <v>66</v>
      </c>
      <c r="C155" s="248" t="s">
        <v>197</v>
      </c>
      <c r="D155" s="244">
        <v>45407</v>
      </c>
      <c r="E155" s="243">
        <v>396.1</v>
      </c>
      <c r="F155" s="243">
        <v>398.98333333333335</v>
      </c>
      <c r="G155" s="245">
        <v>390.4666666666667</v>
      </c>
      <c r="H155" s="245">
        <v>384.83333333333337</v>
      </c>
      <c r="I155" s="245">
        <v>376.31666666666672</v>
      </c>
      <c r="J155" s="245">
        <v>404.61666666666667</v>
      </c>
      <c r="K155" s="245">
        <v>413.13333333333333</v>
      </c>
      <c r="L155" s="245">
        <v>418.76666666666665</v>
      </c>
      <c r="M155" s="246">
        <v>407.5</v>
      </c>
      <c r="N155" s="246">
        <v>393.35</v>
      </c>
      <c r="O155" s="246">
        <v>82967625</v>
      </c>
      <c r="P155" s="247">
        <v>1.4210601108426887E-2</v>
      </c>
    </row>
    <row r="156" spans="1:16" ht="12.75" customHeight="1">
      <c r="A156" s="239">
        <v>146</v>
      </c>
      <c r="B156" s="251" t="s">
        <v>57</v>
      </c>
      <c r="C156" s="243" t="s">
        <v>198</v>
      </c>
      <c r="D156" s="244">
        <v>45407</v>
      </c>
      <c r="E156" s="243">
        <v>2877.25</v>
      </c>
      <c r="F156" s="243">
        <v>2888.9500000000003</v>
      </c>
      <c r="G156" s="245">
        <v>2853.6000000000004</v>
      </c>
      <c r="H156" s="245">
        <v>2829.9500000000003</v>
      </c>
      <c r="I156" s="245">
        <v>2794.6000000000004</v>
      </c>
      <c r="J156" s="245">
        <v>2912.6000000000004</v>
      </c>
      <c r="K156" s="245">
        <v>2947.95</v>
      </c>
      <c r="L156" s="245">
        <v>2971.6000000000004</v>
      </c>
      <c r="M156" s="246">
        <v>2924.3</v>
      </c>
      <c r="N156" s="246">
        <v>2865.3</v>
      </c>
      <c r="O156" s="246">
        <v>1874000</v>
      </c>
      <c r="P156" s="247">
        <v>1.4206467325125153E-2</v>
      </c>
    </row>
    <row r="157" spans="1:16" ht="12.75" customHeight="1">
      <c r="A157" s="239">
        <v>147</v>
      </c>
      <c r="B157" s="251" t="s">
        <v>913</v>
      </c>
      <c r="C157" s="243" t="s">
        <v>199</v>
      </c>
      <c r="D157" s="244">
        <v>45407</v>
      </c>
      <c r="E157" s="243">
        <v>3719.95</v>
      </c>
      <c r="F157" s="243">
        <v>3739.6833333333329</v>
      </c>
      <c r="G157" s="245">
        <v>3684.3666666666659</v>
      </c>
      <c r="H157" s="245">
        <v>3648.7833333333328</v>
      </c>
      <c r="I157" s="245">
        <v>3593.4666666666658</v>
      </c>
      <c r="J157" s="245">
        <v>3775.266666666666</v>
      </c>
      <c r="K157" s="245">
        <v>3830.5833333333326</v>
      </c>
      <c r="L157" s="245">
        <v>3866.1666666666661</v>
      </c>
      <c r="M157" s="246">
        <v>3795</v>
      </c>
      <c r="N157" s="246">
        <v>3704.1</v>
      </c>
      <c r="O157" s="246">
        <v>1644500</v>
      </c>
      <c r="P157" s="247">
        <v>-5.292605474066233E-3</v>
      </c>
    </row>
    <row r="158" spans="1:16" ht="12.75" customHeight="1">
      <c r="A158" s="239">
        <v>148</v>
      </c>
      <c r="B158" s="251" t="s">
        <v>61</v>
      </c>
      <c r="C158" s="243" t="s">
        <v>200</v>
      </c>
      <c r="D158" s="244">
        <v>45407</v>
      </c>
      <c r="E158" s="243">
        <v>129.85</v>
      </c>
      <c r="F158" s="243">
        <v>130.51666666666665</v>
      </c>
      <c r="G158" s="245">
        <v>128.33333333333331</v>
      </c>
      <c r="H158" s="245">
        <v>126.81666666666666</v>
      </c>
      <c r="I158" s="245">
        <v>124.63333333333333</v>
      </c>
      <c r="J158" s="245">
        <v>132.0333333333333</v>
      </c>
      <c r="K158" s="245">
        <v>134.21666666666664</v>
      </c>
      <c r="L158" s="245">
        <v>135.73333333333329</v>
      </c>
      <c r="M158" s="246">
        <v>132.69999999999999</v>
      </c>
      <c r="N158" s="246">
        <v>129</v>
      </c>
      <c r="O158" s="246">
        <v>267976000</v>
      </c>
      <c r="P158" s="247">
        <v>-2.7211477028518324E-2</v>
      </c>
    </row>
    <row r="159" spans="1:16" ht="12.75" customHeight="1">
      <c r="A159" s="239">
        <v>149</v>
      </c>
      <c r="B159" s="251" t="s">
        <v>40</v>
      </c>
      <c r="C159" s="243" t="s">
        <v>201</v>
      </c>
      <c r="D159" s="244">
        <v>45407</v>
      </c>
      <c r="E159" s="243">
        <v>5334.95</v>
      </c>
      <c r="F159" s="243">
        <v>5362.6333333333341</v>
      </c>
      <c r="G159" s="245">
        <v>5281.5166666666682</v>
      </c>
      <c r="H159" s="245">
        <v>5228.0833333333339</v>
      </c>
      <c r="I159" s="245">
        <v>5146.9666666666681</v>
      </c>
      <c r="J159" s="245">
        <v>5416.0666666666684</v>
      </c>
      <c r="K159" s="245">
        <v>5497.1833333333352</v>
      </c>
      <c r="L159" s="245">
        <v>5550.6166666666686</v>
      </c>
      <c r="M159" s="246">
        <v>5443.75</v>
      </c>
      <c r="N159" s="246">
        <v>5309.2</v>
      </c>
      <c r="O159" s="246">
        <v>2169700</v>
      </c>
      <c r="P159" s="247">
        <v>-4.2223140116572581E-3</v>
      </c>
    </row>
    <row r="160" spans="1:16" ht="12.75" customHeight="1">
      <c r="A160" s="239">
        <v>150</v>
      </c>
      <c r="B160" s="251" t="s">
        <v>188</v>
      </c>
      <c r="C160" s="243" t="s">
        <v>202</v>
      </c>
      <c r="D160" s="244">
        <v>45407</v>
      </c>
      <c r="E160" s="243">
        <v>280.14999999999998</v>
      </c>
      <c r="F160" s="243">
        <v>282.66666666666663</v>
      </c>
      <c r="G160" s="245">
        <v>275.63333333333327</v>
      </c>
      <c r="H160" s="245">
        <v>271.11666666666662</v>
      </c>
      <c r="I160" s="245">
        <v>264.08333333333326</v>
      </c>
      <c r="J160" s="245">
        <v>287.18333333333328</v>
      </c>
      <c r="K160" s="245">
        <v>294.21666666666658</v>
      </c>
      <c r="L160" s="245">
        <v>298.73333333333329</v>
      </c>
      <c r="M160" s="246">
        <v>289.7</v>
      </c>
      <c r="N160" s="246">
        <v>278.14999999999998</v>
      </c>
      <c r="O160" s="246">
        <v>74826000</v>
      </c>
      <c r="P160" s="247">
        <v>1.340809361287177E-2</v>
      </c>
    </row>
    <row r="161" spans="1:16" ht="12.75" customHeight="1">
      <c r="A161" s="239">
        <v>151</v>
      </c>
      <c r="B161" s="251" t="s">
        <v>203</v>
      </c>
      <c r="C161" s="250" t="s">
        <v>204</v>
      </c>
      <c r="D161" s="244">
        <v>45407</v>
      </c>
      <c r="E161" s="243">
        <v>1426.5</v>
      </c>
      <c r="F161" s="243">
        <v>1416.9833333333333</v>
      </c>
      <c r="G161" s="245">
        <v>1392.2166666666667</v>
      </c>
      <c r="H161" s="245">
        <v>1357.9333333333334</v>
      </c>
      <c r="I161" s="245">
        <v>1333.1666666666667</v>
      </c>
      <c r="J161" s="245">
        <v>1451.2666666666667</v>
      </c>
      <c r="K161" s="245">
        <v>1476.0333333333335</v>
      </c>
      <c r="L161" s="245">
        <v>1510.3166666666666</v>
      </c>
      <c r="M161" s="246">
        <v>1441.75</v>
      </c>
      <c r="N161" s="246">
        <v>1382.7</v>
      </c>
      <c r="O161" s="246">
        <v>5117211</v>
      </c>
      <c r="P161" s="247">
        <v>1.6739446870451237E-2</v>
      </c>
    </row>
    <row r="162" spans="1:16" ht="12.75" customHeight="1">
      <c r="A162" s="239">
        <v>152</v>
      </c>
      <c r="B162" s="251" t="s">
        <v>47</v>
      </c>
      <c r="C162" s="243" t="s">
        <v>206</v>
      </c>
      <c r="D162" s="244">
        <v>45407</v>
      </c>
      <c r="E162" s="243">
        <v>798.9</v>
      </c>
      <c r="F162" s="243">
        <v>803.51666666666677</v>
      </c>
      <c r="G162" s="245">
        <v>789.43333333333351</v>
      </c>
      <c r="H162" s="245">
        <v>779.9666666666667</v>
      </c>
      <c r="I162" s="245">
        <v>765.88333333333344</v>
      </c>
      <c r="J162" s="245">
        <v>812.98333333333358</v>
      </c>
      <c r="K162" s="245">
        <v>827.06666666666683</v>
      </c>
      <c r="L162" s="245">
        <v>836.53333333333364</v>
      </c>
      <c r="M162" s="246">
        <v>817.6</v>
      </c>
      <c r="N162" s="246">
        <v>794.05</v>
      </c>
      <c r="O162" s="246">
        <v>7928800</v>
      </c>
      <c r="P162" s="247">
        <v>1.800720288115246E-2</v>
      </c>
    </row>
    <row r="163" spans="1:16" ht="12.75" customHeight="1">
      <c r="A163" s="239">
        <v>153</v>
      </c>
      <c r="B163" s="251" t="s">
        <v>61</v>
      </c>
      <c r="C163" s="243" t="s">
        <v>207</v>
      </c>
      <c r="D163" s="244">
        <v>45407</v>
      </c>
      <c r="E163" s="243">
        <v>246.15</v>
      </c>
      <c r="F163" s="243">
        <v>247.75</v>
      </c>
      <c r="G163" s="245">
        <v>242.5</v>
      </c>
      <c r="H163" s="245">
        <v>238.85</v>
      </c>
      <c r="I163" s="245">
        <v>233.6</v>
      </c>
      <c r="J163" s="245">
        <v>251.4</v>
      </c>
      <c r="K163" s="245">
        <v>256.64999999999998</v>
      </c>
      <c r="L163" s="245">
        <v>260.3</v>
      </c>
      <c r="M163" s="246">
        <v>253</v>
      </c>
      <c r="N163" s="246">
        <v>244.1</v>
      </c>
      <c r="O163" s="246">
        <v>63297500</v>
      </c>
      <c r="P163" s="247">
        <v>-3.6421068655807583E-2</v>
      </c>
    </row>
    <row r="164" spans="1:16" ht="12.75" customHeight="1">
      <c r="A164" s="239">
        <v>154</v>
      </c>
      <c r="B164" s="251" t="s">
        <v>66</v>
      </c>
      <c r="C164" s="243" t="s">
        <v>208</v>
      </c>
      <c r="D164" s="244">
        <v>45407</v>
      </c>
      <c r="E164" s="243">
        <v>429.25</v>
      </c>
      <c r="F164" s="243">
        <v>431.9666666666667</v>
      </c>
      <c r="G164" s="245">
        <v>423.28333333333342</v>
      </c>
      <c r="H164" s="245">
        <v>417.31666666666672</v>
      </c>
      <c r="I164" s="245">
        <v>408.63333333333344</v>
      </c>
      <c r="J164" s="245">
        <v>437.93333333333339</v>
      </c>
      <c r="K164" s="245">
        <v>446.61666666666667</v>
      </c>
      <c r="L164" s="245">
        <v>452.58333333333337</v>
      </c>
      <c r="M164" s="246">
        <v>440.65</v>
      </c>
      <c r="N164" s="246">
        <v>426</v>
      </c>
      <c r="O164" s="246">
        <v>53948000</v>
      </c>
      <c r="P164" s="247">
        <v>-6.0798113416117025E-3</v>
      </c>
    </row>
    <row r="165" spans="1:16" ht="12.75" customHeight="1">
      <c r="A165" s="239">
        <v>155</v>
      </c>
      <c r="B165" s="251" t="s">
        <v>82</v>
      </c>
      <c r="C165" s="243" t="s">
        <v>209</v>
      </c>
      <c r="D165" s="244">
        <v>45407</v>
      </c>
      <c r="E165" s="243">
        <v>2931.75</v>
      </c>
      <c r="F165" s="243">
        <v>2943.0166666666664</v>
      </c>
      <c r="G165" s="245">
        <v>2913.7833333333328</v>
      </c>
      <c r="H165" s="245">
        <v>2895.8166666666666</v>
      </c>
      <c r="I165" s="245">
        <v>2866.583333333333</v>
      </c>
      <c r="J165" s="245">
        <v>2960.9833333333327</v>
      </c>
      <c r="K165" s="245">
        <v>2990.2166666666662</v>
      </c>
      <c r="L165" s="245">
        <v>3008.1833333333325</v>
      </c>
      <c r="M165" s="246">
        <v>2972.25</v>
      </c>
      <c r="N165" s="246">
        <v>2925.05</v>
      </c>
      <c r="O165" s="246">
        <v>41977500</v>
      </c>
      <c r="P165" s="247">
        <v>-1.1823280504240256E-2</v>
      </c>
    </row>
    <row r="166" spans="1:16" ht="12.75" customHeight="1">
      <c r="A166" s="239">
        <v>156</v>
      </c>
      <c r="B166" s="251" t="s">
        <v>130</v>
      </c>
      <c r="C166" s="243" t="s">
        <v>210</v>
      </c>
      <c r="D166" s="244">
        <v>45407</v>
      </c>
      <c r="E166" s="243">
        <v>144.85</v>
      </c>
      <c r="F166" s="243">
        <v>146.78333333333333</v>
      </c>
      <c r="G166" s="245">
        <v>141.96666666666667</v>
      </c>
      <c r="H166" s="245">
        <v>139.08333333333334</v>
      </c>
      <c r="I166" s="245">
        <v>134.26666666666668</v>
      </c>
      <c r="J166" s="245">
        <v>149.66666666666666</v>
      </c>
      <c r="K166" s="245">
        <v>154.48333333333332</v>
      </c>
      <c r="L166" s="245">
        <v>157.36666666666665</v>
      </c>
      <c r="M166" s="246">
        <v>151.6</v>
      </c>
      <c r="N166" s="246">
        <v>143.9</v>
      </c>
      <c r="O166" s="246">
        <v>158472000</v>
      </c>
      <c r="P166" s="247">
        <v>-2.3658139878752035E-2</v>
      </c>
    </row>
    <row r="167" spans="1:16" ht="12.75" customHeight="1">
      <c r="A167" s="239">
        <v>157</v>
      </c>
      <c r="B167" s="251" t="s">
        <v>66</v>
      </c>
      <c r="C167" s="243" t="s">
        <v>211</v>
      </c>
      <c r="D167" s="244">
        <v>45407</v>
      </c>
      <c r="E167" s="243">
        <v>728.65</v>
      </c>
      <c r="F167" s="243">
        <v>732.63333333333333</v>
      </c>
      <c r="G167" s="245">
        <v>721.51666666666665</v>
      </c>
      <c r="H167" s="245">
        <v>714.38333333333333</v>
      </c>
      <c r="I167" s="245">
        <v>703.26666666666665</v>
      </c>
      <c r="J167" s="245">
        <v>739.76666666666665</v>
      </c>
      <c r="K167" s="245">
        <v>750.88333333333321</v>
      </c>
      <c r="L167" s="245">
        <v>758.01666666666665</v>
      </c>
      <c r="M167" s="246">
        <v>743.75</v>
      </c>
      <c r="N167" s="246">
        <v>725.5</v>
      </c>
      <c r="O167" s="246">
        <v>23174400</v>
      </c>
      <c r="P167" s="247">
        <v>4.5210174995489807E-2</v>
      </c>
    </row>
    <row r="168" spans="1:16" ht="12.75" customHeight="1">
      <c r="A168" s="239">
        <v>158</v>
      </c>
      <c r="B168" s="251" t="s">
        <v>66</v>
      </c>
      <c r="C168" s="243" t="s">
        <v>212</v>
      </c>
      <c r="D168" s="244">
        <v>45407</v>
      </c>
      <c r="E168" s="243">
        <v>1455.35</v>
      </c>
      <c r="F168" s="243">
        <v>1463.05</v>
      </c>
      <c r="G168" s="245">
        <v>1441.75</v>
      </c>
      <c r="H168" s="245">
        <v>1428.15</v>
      </c>
      <c r="I168" s="245">
        <v>1406.8500000000001</v>
      </c>
      <c r="J168" s="245">
        <v>1476.6499999999999</v>
      </c>
      <c r="K168" s="245">
        <v>1497.9499999999996</v>
      </c>
      <c r="L168" s="245">
        <v>1511.5499999999997</v>
      </c>
      <c r="M168" s="246">
        <v>1484.35</v>
      </c>
      <c r="N168" s="246">
        <v>1449.45</v>
      </c>
      <c r="O168" s="246">
        <v>8926500</v>
      </c>
      <c r="P168" s="247">
        <v>1.1776581426648722E-3</v>
      </c>
    </row>
    <row r="169" spans="1:16" ht="12.75" customHeight="1">
      <c r="A169" s="239">
        <v>159</v>
      </c>
      <c r="B169" s="251" t="s">
        <v>61</v>
      </c>
      <c r="C169" s="248" t="s">
        <v>213</v>
      </c>
      <c r="D169" s="244">
        <v>45407</v>
      </c>
      <c r="E169" s="243">
        <v>745.1</v>
      </c>
      <c r="F169" s="243">
        <v>749.16666666666663</v>
      </c>
      <c r="G169" s="245">
        <v>738.68333333333328</v>
      </c>
      <c r="H169" s="245">
        <v>732.26666666666665</v>
      </c>
      <c r="I169" s="245">
        <v>721.7833333333333</v>
      </c>
      <c r="J169" s="245">
        <v>755.58333333333326</v>
      </c>
      <c r="K169" s="245">
        <v>766.06666666666661</v>
      </c>
      <c r="L169" s="245">
        <v>772.48333333333323</v>
      </c>
      <c r="M169" s="246">
        <v>759.65</v>
      </c>
      <c r="N169" s="246">
        <v>742.75</v>
      </c>
      <c r="O169" s="246">
        <v>102063000</v>
      </c>
      <c r="P169" s="247">
        <v>-5.0302693533764223E-3</v>
      </c>
    </row>
    <row r="170" spans="1:16" ht="12.75" customHeight="1">
      <c r="A170" s="239">
        <v>160</v>
      </c>
      <c r="B170" s="251" t="s">
        <v>47</v>
      </c>
      <c r="C170" s="243" t="s">
        <v>214</v>
      </c>
      <c r="D170" s="244">
        <v>45407</v>
      </c>
      <c r="E170" s="243">
        <v>24444.25</v>
      </c>
      <c r="F170" s="243">
        <v>24661.333333333332</v>
      </c>
      <c r="G170" s="245">
        <v>24155.416666666664</v>
      </c>
      <c r="H170" s="245">
        <v>23866.583333333332</v>
      </c>
      <c r="I170" s="245">
        <v>23360.666666666664</v>
      </c>
      <c r="J170" s="245">
        <v>24950.166666666664</v>
      </c>
      <c r="K170" s="245">
        <v>25456.083333333328</v>
      </c>
      <c r="L170" s="245">
        <v>25744.916666666664</v>
      </c>
      <c r="M170" s="246">
        <v>25167.25</v>
      </c>
      <c r="N170" s="246">
        <v>24372.5</v>
      </c>
      <c r="O170" s="246">
        <v>308975</v>
      </c>
      <c r="P170" s="247">
        <v>2.1489379287544425E-2</v>
      </c>
    </row>
    <row r="171" spans="1:16" ht="12.75" customHeight="1">
      <c r="A171" s="239">
        <v>161</v>
      </c>
      <c r="B171" s="251" t="s">
        <v>40</v>
      </c>
      <c r="C171" s="243" t="s">
        <v>215</v>
      </c>
      <c r="D171" s="244">
        <v>45407</v>
      </c>
      <c r="E171" s="243">
        <v>5578</v>
      </c>
      <c r="F171" s="243">
        <v>5575.166666666667</v>
      </c>
      <c r="G171" s="245">
        <v>5503.8333333333339</v>
      </c>
      <c r="H171" s="245">
        <v>5429.666666666667</v>
      </c>
      <c r="I171" s="245">
        <v>5358.3333333333339</v>
      </c>
      <c r="J171" s="245">
        <v>5649.3333333333339</v>
      </c>
      <c r="K171" s="245">
        <v>5720.6666666666679</v>
      </c>
      <c r="L171" s="245">
        <v>5794.8333333333339</v>
      </c>
      <c r="M171" s="246">
        <v>5646.5</v>
      </c>
      <c r="N171" s="246">
        <v>5501</v>
      </c>
      <c r="O171" s="246">
        <v>1269150</v>
      </c>
      <c r="P171" s="247">
        <v>1.8048369630610035E-2</v>
      </c>
    </row>
    <row r="172" spans="1:16" ht="12.75" customHeight="1">
      <c r="A172" s="239">
        <v>162</v>
      </c>
      <c r="B172" s="251" t="s">
        <v>45</v>
      </c>
      <c r="C172" s="243" t="s">
        <v>216</v>
      </c>
      <c r="D172" s="244">
        <v>45407</v>
      </c>
      <c r="E172" s="243">
        <v>2526.4499999999998</v>
      </c>
      <c r="F172" s="243">
        <v>2539.2166666666667</v>
      </c>
      <c r="G172" s="245">
        <v>2500.6833333333334</v>
      </c>
      <c r="H172" s="245">
        <v>2474.9166666666665</v>
      </c>
      <c r="I172" s="245">
        <v>2436.3833333333332</v>
      </c>
      <c r="J172" s="245">
        <v>2564.9833333333336</v>
      </c>
      <c r="K172" s="245">
        <v>2603.5166666666673</v>
      </c>
      <c r="L172" s="245">
        <v>2629.2833333333338</v>
      </c>
      <c r="M172" s="246">
        <v>2577.75</v>
      </c>
      <c r="N172" s="246">
        <v>2513.4499999999998</v>
      </c>
      <c r="O172" s="246">
        <v>4959375</v>
      </c>
      <c r="P172" s="247">
        <v>-3.0780505679736166E-2</v>
      </c>
    </row>
    <row r="173" spans="1:16" ht="12.75" customHeight="1">
      <c r="A173" s="239">
        <v>163</v>
      </c>
      <c r="B173" s="251" t="s">
        <v>66</v>
      </c>
      <c r="C173" s="243" t="s">
        <v>217</v>
      </c>
      <c r="D173" s="244">
        <v>45407</v>
      </c>
      <c r="E173" s="243">
        <v>2376.25</v>
      </c>
      <c r="F173" s="243">
        <v>2394.4</v>
      </c>
      <c r="G173" s="245">
        <v>2346.8500000000004</v>
      </c>
      <c r="H173" s="245">
        <v>2317.4500000000003</v>
      </c>
      <c r="I173" s="245">
        <v>2269.9000000000005</v>
      </c>
      <c r="J173" s="245">
        <v>2423.8000000000002</v>
      </c>
      <c r="K173" s="245">
        <v>2471.3500000000004</v>
      </c>
      <c r="L173" s="245">
        <v>2500.75</v>
      </c>
      <c r="M173" s="246">
        <v>2441.9499999999998</v>
      </c>
      <c r="N173" s="246">
        <v>2365</v>
      </c>
      <c r="O173" s="246">
        <v>6008100</v>
      </c>
      <c r="P173" s="247">
        <v>3.3118390508124838E-2</v>
      </c>
    </row>
    <row r="174" spans="1:16" ht="12.75" customHeight="1">
      <c r="A174" s="239">
        <v>164</v>
      </c>
      <c r="B174" s="251" t="s">
        <v>42</v>
      </c>
      <c r="C174" s="243" t="s">
        <v>218</v>
      </c>
      <c r="D174" s="244">
        <v>45407</v>
      </c>
      <c r="E174" s="243">
        <v>1515.4</v>
      </c>
      <c r="F174" s="243">
        <v>1522.0833333333333</v>
      </c>
      <c r="G174" s="245">
        <v>1501.6666666666665</v>
      </c>
      <c r="H174" s="245">
        <v>1487.9333333333332</v>
      </c>
      <c r="I174" s="245">
        <v>1467.5166666666664</v>
      </c>
      <c r="J174" s="245">
        <v>1535.8166666666666</v>
      </c>
      <c r="K174" s="245">
        <v>1556.2333333333331</v>
      </c>
      <c r="L174" s="245">
        <v>1569.9666666666667</v>
      </c>
      <c r="M174" s="246">
        <v>1542.5</v>
      </c>
      <c r="N174" s="246">
        <v>1508.35</v>
      </c>
      <c r="O174" s="246">
        <v>14895300</v>
      </c>
      <c r="P174" s="247">
        <v>6.0979258077383323E-2</v>
      </c>
    </row>
    <row r="175" spans="1:16" ht="12.75" customHeight="1">
      <c r="A175" s="239">
        <v>165</v>
      </c>
      <c r="B175" s="251" t="s">
        <v>203</v>
      </c>
      <c r="C175" s="243" t="s">
        <v>219</v>
      </c>
      <c r="D175" s="244">
        <v>45407</v>
      </c>
      <c r="E175" s="243">
        <v>607.70000000000005</v>
      </c>
      <c r="F175" s="243">
        <v>609.83333333333337</v>
      </c>
      <c r="G175" s="245">
        <v>602.86666666666679</v>
      </c>
      <c r="H175" s="245">
        <v>598.03333333333342</v>
      </c>
      <c r="I175" s="245">
        <v>591.06666666666683</v>
      </c>
      <c r="J175" s="245">
        <v>614.66666666666674</v>
      </c>
      <c r="K175" s="245">
        <v>621.63333333333321</v>
      </c>
      <c r="L175" s="245">
        <v>626.4666666666667</v>
      </c>
      <c r="M175" s="246">
        <v>616.79999999999995</v>
      </c>
      <c r="N175" s="246">
        <v>605</v>
      </c>
      <c r="O175" s="246">
        <v>7225500</v>
      </c>
      <c r="P175" s="247">
        <v>1.0276845637583893E-2</v>
      </c>
    </row>
    <row r="176" spans="1:16" ht="12.75" customHeight="1">
      <c r="A176" s="239">
        <v>166</v>
      </c>
      <c r="B176" s="251" t="s">
        <v>42</v>
      </c>
      <c r="C176" s="243" t="s">
        <v>220</v>
      </c>
      <c r="D176" s="244">
        <v>45407</v>
      </c>
      <c r="E176" s="243">
        <v>705.2</v>
      </c>
      <c r="F176" s="243">
        <v>708.16666666666663</v>
      </c>
      <c r="G176" s="245">
        <v>699.58333333333326</v>
      </c>
      <c r="H176" s="245">
        <v>693.96666666666658</v>
      </c>
      <c r="I176" s="245">
        <v>685.38333333333321</v>
      </c>
      <c r="J176" s="245">
        <v>713.7833333333333</v>
      </c>
      <c r="K176" s="245">
        <v>722.36666666666656</v>
      </c>
      <c r="L176" s="245">
        <v>727.98333333333335</v>
      </c>
      <c r="M176" s="246">
        <v>716.75</v>
      </c>
      <c r="N176" s="246">
        <v>702.55</v>
      </c>
      <c r="O176" s="246">
        <v>5797000</v>
      </c>
      <c r="P176" s="247">
        <v>9.6048402344488568E-2</v>
      </c>
    </row>
    <row r="177" spans="1:16" ht="12.75" customHeight="1">
      <c r="A177" s="239">
        <v>167</v>
      </c>
      <c r="B177" s="251" t="s">
        <v>913</v>
      </c>
      <c r="C177" s="243" t="s">
        <v>221</v>
      </c>
      <c r="D177" s="244">
        <v>45407</v>
      </c>
      <c r="E177" s="243">
        <v>1106.05</v>
      </c>
      <c r="F177" s="243">
        <v>1119.6333333333332</v>
      </c>
      <c r="G177" s="245">
        <v>1083.3666666666663</v>
      </c>
      <c r="H177" s="245">
        <v>1060.6833333333332</v>
      </c>
      <c r="I177" s="245">
        <v>1024.4166666666663</v>
      </c>
      <c r="J177" s="245">
        <v>1142.3166666666664</v>
      </c>
      <c r="K177" s="245">
        <v>1178.5833333333333</v>
      </c>
      <c r="L177" s="245">
        <v>1201.2666666666664</v>
      </c>
      <c r="M177" s="246">
        <v>1155.9000000000001</v>
      </c>
      <c r="N177" s="246">
        <v>1096.95</v>
      </c>
      <c r="O177" s="246">
        <v>12553200</v>
      </c>
      <c r="P177" s="247">
        <v>5.1968642649519951E-3</v>
      </c>
    </row>
    <row r="178" spans="1:16" ht="12.75" customHeight="1">
      <c r="A178" s="239">
        <v>168</v>
      </c>
      <c r="B178" s="251" t="s">
        <v>77</v>
      </c>
      <c r="C178" s="250" t="s">
        <v>222</v>
      </c>
      <c r="D178" s="244">
        <v>45407</v>
      </c>
      <c r="E178" s="243">
        <v>1857</v>
      </c>
      <c r="F178" s="243">
        <v>1875.9166666666667</v>
      </c>
      <c r="G178" s="245">
        <v>1821.8833333333334</v>
      </c>
      <c r="H178" s="245">
        <v>1786.7666666666667</v>
      </c>
      <c r="I178" s="245">
        <v>1732.7333333333333</v>
      </c>
      <c r="J178" s="245">
        <v>1911.0333333333335</v>
      </c>
      <c r="K178" s="245">
        <v>1965.0666666666668</v>
      </c>
      <c r="L178" s="245">
        <v>2000.1833333333336</v>
      </c>
      <c r="M178" s="246">
        <v>1929.95</v>
      </c>
      <c r="N178" s="246">
        <v>1840.8</v>
      </c>
      <c r="O178" s="246">
        <v>6857500</v>
      </c>
      <c r="P178" s="247">
        <v>-2.293937451022298E-2</v>
      </c>
    </row>
    <row r="179" spans="1:16" ht="12.75" customHeight="1">
      <c r="A179" s="239">
        <v>169</v>
      </c>
      <c r="B179" s="251" t="s">
        <v>57</v>
      </c>
      <c r="C179" s="243" t="s">
        <v>223</v>
      </c>
      <c r="D179" s="244">
        <v>45407</v>
      </c>
      <c r="E179" s="243">
        <v>1134.0999999999999</v>
      </c>
      <c r="F179" s="243">
        <v>1140.1333333333332</v>
      </c>
      <c r="G179" s="245">
        <v>1120.7666666666664</v>
      </c>
      <c r="H179" s="245">
        <v>1107.4333333333332</v>
      </c>
      <c r="I179" s="245">
        <v>1088.0666666666664</v>
      </c>
      <c r="J179" s="245">
        <v>1153.4666666666665</v>
      </c>
      <c r="K179" s="245">
        <v>1172.8333333333333</v>
      </c>
      <c r="L179" s="245">
        <v>1186.1666666666665</v>
      </c>
      <c r="M179" s="246">
        <v>1159.5</v>
      </c>
      <c r="N179" s="246">
        <v>1126.8</v>
      </c>
      <c r="O179" s="246">
        <v>11867400</v>
      </c>
      <c r="P179" s="247">
        <v>-5.1435148550463994E-2</v>
      </c>
    </row>
    <row r="180" spans="1:16" ht="12.75" customHeight="1">
      <c r="A180" s="239">
        <v>170</v>
      </c>
      <c r="B180" s="251" t="s">
        <v>54</v>
      </c>
      <c r="C180" s="249" t="s">
        <v>224</v>
      </c>
      <c r="D180" s="244">
        <v>45407</v>
      </c>
      <c r="E180" s="243">
        <v>970.35</v>
      </c>
      <c r="F180" s="243">
        <v>979.44999999999993</v>
      </c>
      <c r="G180" s="245">
        <v>956.54999999999984</v>
      </c>
      <c r="H180" s="245">
        <v>942.74999999999989</v>
      </c>
      <c r="I180" s="245">
        <v>919.8499999999998</v>
      </c>
      <c r="J180" s="245">
        <v>993.24999999999989</v>
      </c>
      <c r="K180" s="245">
        <v>1016.15</v>
      </c>
      <c r="L180" s="245">
        <v>1029.9499999999998</v>
      </c>
      <c r="M180" s="246">
        <v>1002.35</v>
      </c>
      <c r="N180" s="246">
        <v>965.65</v>
      </c>
      <c r="O180" s="246">
        <v>71723100</v>
      </c>
      <c r="P180" s="247">
        <v>6.8960390782627168E-2</v>
      </c>
    </row>
    <row r="181" spans="1:16" ht="12.75" customHeight="1">
      <c r="A181" s="239">
        <v>171</v>
      </c>
      <c r="B181" s="251" t="s">
        <v>188</v>
      </c>
      <c r="C181" s="243" t="s">
        <v>225</v>
      </c>
      <c r="D181" s="244">
        <v>45407</v>
      </c>
      <c r="E181" s="243">
        <v>430.85</v>
      </c>
      <c r="F181" s="243">
        <v>433.90000000000003</v>
      </c>
      <c r="G181" s="245">
        <v>424.30000000000007</v>
      </c>
      <c r="H181" s="245">
        <v>417.75000000000006</v>
      </c>
      <c r="I181" s="245">
        <v>408.15000000000009</v>
      </c>
      <c r="J181" s="245">
        <v>440.45000000000005</v>
      </c>
      <c r="K181" s="245">
        <v>450.05000000000007</v>
      </c>
      <c r="L181" s="245">
        <v>456.6</v>
      </c>
      <c r="M181" s="246">
        <v>443.5</v>
      </c>
      <c r="N181" s="246">
        <v>427.35</v>
      </c>
      <c r="O181" s="246">
        <v>101145375</v>
      </c>
      <c r="P181" s="247">
        <v>2.0360219263899765E-2</v>
      </c>
    </row>
    <row r="182" spans="1:16" ht="12.75" customHeight="1">
      <c r="A182" s="239">
        <v>172</v>
      </c>
      <c r="B182" s="251" t="s">
        <v>130</v>
      </c>
      <c r="C182" s="243" t="s">
        <v>226</v>
      </c>
      <c r="D182" s="244">
        <v>45407</v>
      </c>
      <c r="E182" s="243">
        <v>160.55000000000001</v>
      </c>
      <c r="F182" s="243">
        <v>161.48333333333335</v>
      </c>
      <c r="G182" s="245">
        <v>158.56666666666669</v>
      </c>
      <c r="H182" s="245">
        <v>156.58333333333334</v>
      </c>
      <c r="I182" s="245">
        <v>153.66666666666669</v>
      </c>
      <c r="J182" s="245">
        <v>163.4666666666667</v>
      </c>
      <c r="K182" s="245">
        <v>166.38333333333333</v>
      </c>
      <c r="L182" s="245">
        <v>168.3666666666667</v>
      </c>
      <c r="M182" s="246">
        <v>164.4</v>
      </c>
      <c r="N182" s="246">
        <v>159.5</v>
      </c>
      <c r="O182" s="246">
        <v>264121000</v>
      </c>
      <c r="P182" s="247">
        <v>-5.5086149768058318E-3</v>
      </c>
    </row>
    <row r="183" spans="1:16" ht="12.75" customHeight="1">
      <c r="A183" s="239">
        <v>173</v>
      </c>
      <c r="B183" s="251" t="s">
        <v>85</v>
      </c>
      <c r="C183" s="243" t="s">
        <v>227</v>
      </c>
      <c r="D183" s="244">
        <v>45407</v>
      </c>
      <c r="E183" s="243">
        <v>3869</v>
      </c>
      <c r="F183" s="243">
        <v>3886.1666666666665</v>
      </c>
      <c r="G183" s="245">
        <v>3838.3833333333332</v>
      </c>
      <c r="H183" s="245">
        <v>3807.7666666666669</v>
      </c>
      <c r="I183" s="245">
        <v>3759.9833333333336</v>
      </c>
      <c r="J183" s="245">
        <v>3916.7833333333328</v>
      </c>
      <c r="K183" s="245">
        <v>3964.5666666666666</v>
      </c>
      <c r="L183" s="245">
        <v>3995.1833333333325</v>
      </c>
      <c r="M183" s="246">
        <v>3933.95</v>
      </c>
      <c r="N183" s="246">
        <v>3855.55</v>
      </c>
      <c r="O183" s="246">
        <v>16295475</v>
      </c>
      <c r="P183" s="247">
        <v>7.2909793061670435E-3</v>
      </c>
    </row>
    <row r="184" spans="1:16" ht="12.75" customHeight="1">
      <c r="A184" s="239">
        <v>174</v>
      </c>
      <c r="B184" s="251" t="s">
        <v>85</v>
      </c>
      <c r="C184" s="243" t="s">
        <v>228</v>
      </c>
      <c r="D184" s="244">
        <v>45407</v>
      </c>
      <c r="E184" s="243">
        <v>1183.55</v>
      </c>
      <c r="F184" s="243">
        <v>1190.4833333333333</v>
      </c>
      <c r="G184" s="245">
        <v>1171.7166666666667</v>
      </c>
      <c r="H184" s="245">
        <v>1159.8833333333334</v>
      </c>
      <c r="I184" s="245">
        <v>1141.1166666666668</v>
      </c>
      <c r="J184" s="245">
        <v>1202.3166666666666</v>
      </c>
      <c r="K184" s="245">
        <v>1221.0833333333335</v>
      </c>
      <c r="L184" s="245">
        <v>1232.9166666666665</v>
      </c>
      <c r="M184" s="246">
        <v>1209.25</v>
      </c>
      <c r="N184" s="246">
        <v>1178.6500000000001</v>
      </c>
      <c r="O184" s="246">
        <v>16809000</v>
      </c>
      <c r="P184" s="247">
        <v>3.3840135803380321E-2</v>
      </c>
    </row>
    <row r="185" spans="1:16" ht="12.75" customHeight="1">
      <c r="A185" s="239">
        <v>175</v>
      </c>
      <c r="B185" s="251" t="s">
        <v>57</v>
      </c>
      <c r="C185" s="243" t="s">
        <v>229</v>
      </c>
      <c r="D185" s="244">
        <v>45407</v>
      </c>
      <c r="E185" s="243">
        <v>3517.15</v>
      </c>
      <c r="F185" s="243">
        <v>3555.5500000000006</v>
      </c>
      <c r="G185" s="245">
        <v>3454.4000000000015</v>
      </c>
      <c r="H185" s="245">
        <v>3391.650000000001</v>
      </c>
      <c r="I185" s="245">
        <v>3290.5000000000018</v>
      </c>
      <c r="J185" s="245">
        <v>3618.3000000000011</v>
      </c>
      <c r="K185" s="245">
        <v>3719.45</v>
      </c>
      <c r="L185" s="245">
        <v>3782.2000000000007</v>
      </c>
      <c r="M185" s="246">
        <v>3656.7</v>
      </c>
      <c r="N185" s="246">
        <v>3492.8</v>
      </c>
      <c r="O185" s="246">
        <v>6901125</v>
      </c>
      <c r="P185" s="247">
        <v>0.12539596472703404</v>
      </c>
    </row>
    <row r="186" spans="1:16" ht="12.75" customHeight="1">
      <c r="A186" s="239">
        <v>176</v>
      </c>
      <c r="B186" s="251" t="s">
        <v>42</v>
      </c>
      <c r="C186" s="243" t="s">
        <v>230</v>
      </c>
      <c r="D186" s="244">
        <v>45407</v>
      </c>
      <c r="E186" s="243">
        <v>2546.1999999999998</v>
      </c>
      <c r="F186" s="243">
        <v>2552.3666666666668</v>
      </c>
      <c r="G186" s="245">
        <v>2525.7333333333336</v>
      </c>
      <c r="H186" s="245">
        <v>2505.2666666666669</v>
      </c>
      <c r="I186" s="245">
        <v>2478.6333333333337</v>
      </c>
      <c r="J186" s="245">
        <v>2572.8333333333335</v>
      </c>
      <c r="K186" s="245">
        <v>2599.4666666666667</v>
      </c>
      <c r="L186" s="245">
        <v>2619.9333333333334</v>
      </c>
      <c r="M186" s="246">
        <v>2579</v>
      </c>
      <c r="N186" s="246">
        <v>2531.9</v>
      </c>
      <c r="O186" s="246">
        <v>1528500</v>
      </c>
      <c r="P186" s="247">
        <v>-1.9563822963438102E-2</v>
      </c>
    </row>
    <row r="187" spans="1:16" ht="12.75" customHeight="1">
      <c r="A187" s="239">
        <v>177</v>
      </c>
      <c r="B187" s="251" t="s">
        <v>45</v>
      </c>
      <c r="C187" s="243" t="s">
        <v>231</v>
      </c>
      <c r="D187" s="244">
        <v>45407</v>
      </c>
      <c r="E187" s="243">
        <v>4084.65</v>
      </c>
      <c r="F187" s="243">
        <v>4085.7999999999997</v>
      </c>
      <c r="G187" s="245">
        <v>3988.8499999999995</v>
      </c>
      <c r="H187" s="245">
        <v>3893.0499999999997</v>
      </c>
      <c r="I187" s="245">
        <v>3796.0999999999995</v>
      </c>
      <c r="J187" s="245">
        <v>4181.5999999999995</v>
      </c>
      <c r="K187" s="245">
        <v>4278.5499999999993</v>
      </c>
      <c r="L187" s="245">
        <v>4374.3499999999995</v>
      </c>
      <c r="M187" s="246">
        <v>4182.75</v>
      </c>
      <c r="N187" s="246">
        <v>3990</v>
      </c>
      <c r="O187" s="246">
        <v>4001200</v>
      </c>
      <c r="P187" s="247">
        <v>7.7677224736048267E-2</v>
      </c>
    </row>
    <row r="188" spans="1:16" ht="12.75" customHeight="1">
      <c r="A188" s="239">
        <v>178</v>
      </c>
      <c r="B188" s="251" t="s">
        <v>54</v>
      </c>
      <c r="C188" s="243" t="s">
        <v>232</v>
      </c>
      <c r="D188" s="244">
        <v>45407</v>
      </c>
      <c r="E188" s="243">
        <v>1945.6</v>
      </c>
      <c r="F188" s="243">
        <v>1957.3666666666666</v>
      </c>
      <c r="G188" s="245">
        <v>1921.4333333333332</v>
      </c>
      <c r="H188" s="245">
        <v>1897.2666666666667</v>
      </c>
      <c r="I188" s="245">
        <v>1861.3333333333333</v>
      </c>
      <c r="J188" s="245">
        <v>1981.5333333333331</v>
      </c>
      <c r="K188" s="245">
        <v>2017.4666666666665</v>
      </c>
      <c r="L188" s="245">
        <v>2041.633333333333</v>
      </c>
      <c r="M188" s="246">
        <v>1993.3</v>
      </c>
      <c r="N188" s="246">
        <v>1933.2</v>
      </c>
      <c r="O188" s="246">
        <v>5948950</v>
      </c>
      <c r="P188" s="247">
        <v>7.3652959383488092E-2</v>
      </c>
    </row>
    <row r="189" spans="1:16" ht="12.75" customHeight="1">
      <c r="A189" s="239">
        <v>179</v>
      </c>
      <c r="B189" s="251" t="s">
        <v>57</v>
      </c>
      <c r="C189" s="243" t="s">
        <v>233</v>
      </c>
      <c r="D189" s="244">
        <v>45407</v>
      </c>
      <c r="E189" s="243">
        <v>1841.15</v>
      </c>
      <c r="F189" s="243">
        <v>1844.95</v>
      </c>
      <c r="G189" s="245">
        <v>1829.8500000000001</v>
      </c>
      <c r="H189" s="245">
        <v>1818.5500000000002</v>
      </c>
      <c r="I189" s="245">
        <v>1803.4500000000003</v>
      </c>
      <c r="J189" s="245">
        <v>1856.25</v>
      </c>
      <c r="K189" s="245">
        <v>1871.35</v>
      </c>
      <c r="L189" s="245">
        <v>1882.6499999999999</v>
      </c>
      <c r="M189" s="246">
        <v>1860.05</v>
      </c>
      <c r="N189" s="246">
        <v>1833.65</v>
      </c>
      <c r="O189" s="246">
        <v>2476400</v>
      </c>
      <c r="P189" s="247">
        <v>1.7799352750809063E-3</v>
      </c>
    </row>
    <row r="190" spans="1:16" ht="12.75" customHeight="1">
      <c r="A190" s="239">
        <v>180</v>
      </c>
      <c r="B190" s="251" t="s">
        <v>47</v>
      </c>
      <c r="C190" s="243" t="s">
        <v>234</v>
      </c>
      <c r="D190" s="244">
        <v>45407</v>
      </c>
      <c r="E190" s="243">
        <v>9375.6</v>
      </c>
      <c r="F190" s="243">
        <v>9422.9666666666653</v>
      </c>
      <c r="G190" s="245">
        <v>9295.9333333333307</v>
      </c>
      <c r="H190" s="245">
        <v>9216.2666666666646</v>
      </c>
      <c r="I190" s="245">
        <v>9089.2333333333299</v>
      </c>
      <c r="J190" s="245">
        <v>9502.6333333333314</v>
      </c>
      <c r="K190" s="245">
        <v>9629.6666666666679</v>
      </c>
      <c r="L190" s="245">
        <v>9709.3333333333321</v>
      </c>
      <c r="M190" s="246">
        <v>9550</v>
      </c>
      <c r="N190" s="246">
        <v>9343.2999999999993</v>
      </c>
      <c r="O190" s="246">
        <v>2700100</v>
      </c>
      <c r="P190" s="247">
        <v>9.0200670246699241E-2</v>
      </c>
    </row>
    <row r="191" spans="1:16" ht="12.75" customHeight="1">
      <c r="A191" s="239">
        <v>181</v>
      </c>
      <c r="B191" s="251" t="s">
        <v>913</v>
      </c>
      <c r="C191" s="243" t="s">
        <v>235</v>
      </c>
      <c r="D191" s="244">
        <v>45407</v>
      </c>
      <c r="E191" s="243">
        <v>479.25</v>
      </c>
      <c r="F191" s="243">
        <v>483.2833333333333</v>
      </c>
      <c r="G191" s="245">
        <v>473.06666666666661</v>
      </c>
      <c r="H191" s="245">
        <v>466.88333333333333</v>
      </c>
      <c r="I191" s="245">
        <v>456.66666666666663</v>
      </c>
      <c r="J191" s="245">
        <v>489.46666666666658</v>
      </c>
      <c r="K191" s="245">
        <v>499.68333333333328</v>
      </c>
      <c r="L191" s="245">
        <v>505.86666666666656</v>
      </c>
      <c r="M191" s="246">
        <v>493.5</v>
      </c>
      <c r="N191" s="246">
        <v>477.1</v>
      </c>
      <c r="O191" s="246">
        <v>48261200</v>
      </c>
      <c r="P191" s="247">
        <v>1.3430880104826381E-2</v>
      </c>
    </row>
    <row r="192" spans="1:16" ht="12.75" customHeight="1">
      <c r="A192" s="239">
        <v>182</v>
      </c>
      <c r="B192" s="251" t="s">
        <v>130</v>
      </c>
      <c r="C192" s="243" t="s">
        <v>236</v>
      </c>
      <c r="D192" s="244">
        <v>45407</v>
      </c>
      <c r="E192" s="243">
        <v>388.65</v>
      </c>
      <c r="F192" s="243">
        <v>389</v>
      </c>
      <c r="G192" s="245">
        <v>382.85</v>
      </c>
      <c r="H192" s="245">
        <v>377.05</v>
      </c>
      <c r="I192" s="245">
        <v>370.90000000000003</v>
      </c>
      <c r="J192" s="245">
        <v>394.8</v>
      </c>
      <c r="K192" s="245">
        <v>400.95</v>
      </c>
      <c r="L192" s="245">
        <v>406.75</v>
      </c>
      <c r="M192" s="246">
        <v>395.15</v>
      </c>
      <c r="N192" s="246">
        <v>383.2</v>
      </c>
      <c r="O192" s="246">
        <v>113790200</v>
      </c>
      <c r="P192" s="247">
        <v>-3.0662826466035777E-2</v>
      </c>
    </row>
    <row r="193" spans="1:16" ht="12.75" customHeight="1">
      <c r="A193" s="239">
        <v>183</v>
      </c>
      <c r="B193" s="251" t="s">
        <v>40</v>
      </c>
      <c r="C193" s="243" t="s">
        <v>237</v>
      </c>
      <c r="D193" s="244">
        <v>45407</v>
      </c>
      <c r="E193" s="243">
        <v>1291.7</v>
      </c>
      <c r="F193" s="243">
        <v>1298.2333333333333</v>
      </c>
      <c r="G193" s="245">
        <v>1280.4666666666667</v>
      </c>
      <c r="H193" s="245">
        <v>1269.2333333333333</v>
      </c>
      <c r="I193" s="245">
        <v>1251.4666666666667</v>
      </c>
      <c r="J193" s="245">
        <v>1309.4666666666667</v>
      </c>
      <c r="K193" s="245">
        <v>1327.2333333333336</v>
      </c>
      <c r="L193" s="245">
        <v>1338.4666666666667</v>
      </c>
      <c r="M193" s="246">
        <v>1316</v>
      </c>
      <c r="N193" s="246">
        <v>1287</v>
      </c>
      <c r="O193" s="246">
        <v>7667400</v>
      </c>
      <c r="P193" s="247">
        <v>-4.0526849037487338E-3</v>
      </c>
    </row>
    <row r="194" spans="1:16" ht="12.75" customHeight="1">
      <c r="A194" s="239">
        <v>184</v>
      </c>
      <c r="B194" s="251" t="s">
        <v>85</v>
      </c>
      <c r="C194" s="243" t="s">
        <v>238</v>
      </c>
      <c r="D194" s="244">
        <v>45407</v>
      </c>
      <c r="E194" s="243">
        <v>445.45</v>
      </c>
      <c r="F194" s="243">
        <v>448.5333333333333</v>
      </c>
      <c r="G194" s="245">
        <v>440.91666666666663</v>
      </c>
      <c r="H194" s="245">
        <v>436.38333333333333</v>
      </c>
      <c r="I194" s="245">
        <v>428.76666666666665</v>
      </c>
      <c r="J194" s="245">
        <v>453.06666666666661</v>
      </c>
      <c r="K194" s="245">
        <v>460.68333333333328</v>
      </c>
      <c r="L194" s="245">
        <v>465.21666666666658</v>
      </c>
      <c r="M194" s="246">
        <v>456.15</v>
      </c>
      <c r="N194" s="246">
        <v>444</v>
      </c>
      <c r="O194" s="246">
        <v>74350500</v>
      </c>
      <c r="P194" s="247">
        <v>6.395679363274588E-3</v>
      </c>
    </row>
    <row r="195" spans="1:16" ht="12.75" customHeight="1">
      <c r="A195" s="239">
        <v>185</v>
      </c>
      <c r="B195" s="251" t="s">
        <v>203</v>
      </c>
      <c r="C195" s="243" t="s">
        <v>239</v>
      </c>
      <c r="D195" s="244">
        <v>45407</v>
      </c>
      <c r="E195" s="243">
        <v>144.19999999999999</v>
      </c>
      <c r="F195" s="243">
        <v>145.29999999999998</v>
      </c>
      <c r="G195" s="245">
        <v>141.79999999999995</v>
      </c>
      <c r="H195" s="245">
        <v>139.39999999999998</v>
      </c>
      <c r="I195" s="245">
        <v>135.89999999999995</v>
      </c>
      <c r="J195" s="245">
        <v>147.69999999999996</v>
      </c>
      <c r="K195" s="245">
        <v>151.20000000000002</v>
      </c>
      <c r="L195" s="245">
        <v>153.59999999999997</v>
      </c>
      <c r="M195" s="246">
        <v>148.80000000000001</v>
      </c>
      <c r="N195" s="246">
        <v>142.9</v>
      </c>
      <c r="O195" s="246">
        <v>143154000</v>
      </c>
      <c r="P195" s="247">
        <v>-9.3834336724102144E-3</v>
      </c>
    </row>
    <row r="196" spans="1:16" ht="12.75" customHeight="1">
      <c r="A196" s="239">
        <v>186</v>
      </c>
      <c r="B196" s="251" t="s">
        <v>42</v>
      </c>
      <c r="C196" s="243" t="s">
        <v>240</v>
      </c>
      <c r="D196" s="244">
        <v>45407</v>
      </c>
      <c r="E196" s="243">
        <v>936.65</v>
      </c>
      <c r="F196" s="243">
        <v>942.86666666666667</v>
      </c>
      <c r="G196" s="245">
        <v>927.13333333333333</v>
      </c>
      <c r="H196" s="245">
        <v>917.61666666666667</v>
      </c>
      <c r="I196" s="245">
        <v>901.88333333333333</v>
      </c>
      <c r="J196" s="245">
        <v>952.38333333333333</v>
      </c>
      <c r="K196" s="245">
        <v>968.11666666666667</v>
      </c>
      <c r="L196" s="245">
        <v>977.63333333333333</v>
      </c>
      <c r="M196" s="246">
        <v>958.6</v>
      </c>
      <c r="N196" s="246">
        <v>933.35</v>
      </c>
      <c r="O196" s="246">
        <v>10355400</v>
      </c>
      <c r="P196" s="247">
        <v>6.8437180796731362E-2</v>
      </c>
    </row>
    <row r="197" spans="1:16" ht="12.75" customHeight="1">
      <c r="A197" s="239"/>
      <c r="B197" s="251"/>
      <c r="C197" s="243"/>
      <c r="D197" s="244"/>
      <c r="E197" s="243"/>
      <c r="F197" s="243"/>
      <c r="G197" s="245"/>
      <c r="H197" s="245"/>
      <c r="I197" s="245"/>
      <c r="J197" s="245"/>
      <c r="K197" s="245"/>
      <c r="L197" s="245"/>
      <c r="M197" s="246"/>
      <c r="N197" s="246"/>
      <c r="O197" s="246"/>
      <c r="P197" s="247"/>
    </row>
    <row r="198" spans="1:16" ht="12.75" customHeight="1">
      <c r="A198" s="239"/>
      <c r="B198" s="251"/>
      <c r="C198" s="243"/>
      <c r="D198" s="244"/>
      <c r="E198" s="243"/>
      <c r="F198" s="243"/>
      <c r="G198" s="245"/>
      <c r="H198" s="245"/>
      <c r="I198" s="245"/>
      <c r="J198" s="245"/>
      <c r="K198" s="245"/>
      <c r="L198" s="245"/>
      <c r="M198" s="246"/>
      <c r="N198" s="246"/>
      <c r="O198" s="246"/>
      <c r="P198" s="247"/>
    </row>
    <row r="199" spans="1:16" ht="12.75" customHeight="1">
      <c r="A199" s="233"/>
      <c r="B199" s="43"/>
      <c r="C199" s="233"/>
      <c r="D199" s="234"/>
      <c r="E199" s="235"/>
      <c r="F199" s="235"/>
      <c r="G199" s="236"/>
      <c r="H199" s="236"/>
      <c r="I199" s="236"/>
      <c r="J199" s="236"/>
      <c r="K199" s="236"/>
      <c r="L199" s="236"/>
      <c r="M199" s="233"/>
      <c r="N199" s="233"/>
      <c r="O199" s="237"/>
      <c r="P199" s="238"/>
    </row>
    <row r="200" spans="1:16" ht="12.75" customHeight="1">
      <c r="A200" s="233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45401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5" t="s">
        <v>16</v>
      </c>
      <c r="B8" s="367"/>
      <c r="C8" s="370" t="s">
        <v>20</v>
      </c>
      <c r="D8" s="370" t="s">
        <v>21</v>
      </c>
      <c r="E8" s="362" t="s">
        <v>22</v>
      </c>
      <c r="F8" s="363"/>
      <c r="G8" s="364"/>
      <c r="H8" s="362" t="s">
        <v>23</v>
      </c>
      <c r="I8" s="363"/>
      <c r="J8" s="364"/>
      <c r="K8" s="26"/>
      <c r="L8" s="48"/>
      <c r="M8" s="48"/>
      <c r="N8" s="1"/>
      <c r="O8" s="1"/>
    </row>
    <row r="9" spans="1:15" ht="36" customHeight="1">
      <c r="A9" s="366"/>
      <c r="B9" s="369"/>
      <c r="C9" s="369"/>
      <c r="D9" s="36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256</v>
      </c>
      <c r="N9" s="1"/>
      <c r="O9" s="1"/>
    </row>
    <row r="10" spans="1:15" ht="12.75" customHeight="1">
      <c r="A10" s="51">
        <v>1</v>
      </c>
      <c r="B10" s="34" t="s">
        <v>257</v>
      </c>
      <c r="C10" s="34">
        <v>21995.85</v>
      </c>
      <c r="D10" s="34">
        <v>22094.683333333334</v>
      </c>
      <c r="E10" s="34">
        <v>21862.866666666669</v>
      </c>
      <c r="F10" s="34">
        <v>21729.883333333335</v>
      </c>
      <c r="G10" s="34">
        <v>21498.066666666669</v>
      </c>
      <c r="H10" s="34">
        <v>22227.666666666668</v>
      </c>
      <c r="I10" s="34">
        <v>22459.483333333334</v>
      </c>
      <c r="J10" s="34">
        <v>22592.466666666667</v>
      </c>
      <c r="K10" s="34">
        <v>22326.5</v>
      </c>
      <c r="L10" s="34">
        <v>21961.7</v>
      </c>
      <c r="M10" s="52"/>
      <c r="N10" s="1"/>
      <c r="O10" s="1"/>
    </row>
    <row r="11" spans="1:15" ht="12.75" customHeight="1">
      <c r="A11" s="51">
        <v>2</v>
      </c>
      <c r="B11" s="35" t="s">
        <v>258</v>
      </c>
      <c r="C11" s="34">
        <v>47069.45</v>
      </c>
      <c r="D11" s="34">
        <v>47293.783333333333</v>
      </c>
      <c r="E11" s="34">
        <v>46757.816666666666</v>
      </c>
      <c r="F11" s="34">
        <v>46446.183333333334</v>
      </c>
      <c r="G11" s="34">
        <v>45910.216666666667</v>
      </c>
      <c r="H11" s="34">
        <v>47605.416666666664</v>
      </c>
      <c r="I11" s="34">
        <v>48141.383333333324</v>
      </c>
      <c r="J11" s="34">
        <v>48453.016666666663</v>
      </c>
      <c r="K11" s="34">
        <v>47829.75</v>
      </c>
      <c r="L11" s="34">
        <v>46982.15</v>
      </c>
      <c r="M11" s="52"/>
      <c r="N11" s="1"/>
      <c r="O11" s="1"/>
    </row>
    <row r="12" spans="1:15" ht="12.75" customHeight="1">
      <c r="A12" s="51">
        <v>3</v>
      </c>
      <c r="B12" s="31" t="s">
        <v>259</v>
      </c>
      <c r="C12" s="36">
        <v>5984.6</v>
      </c>
      <c r="D12" s="36">
        <v>6039.6166666666659</v>
      </c>
      <c r="E12" s="36">
        <v>5905.9833333333318</v>
      </c>
      <c r="F12" s="36">
        <v>5827.3666666666659</v>
      </c>
      <c r="G12" s="36">
        <v>5693.7333333333318</v>
      </c>
      <c r="H12" s="36">
        <v>6118.2333333333318</v>
      </c>
      <c r="I12" s="36">
        <v>6251.866666666665</v>
      </c>
      <c r="J12" s="36">
        <v>6330.4833333333318</v>
      </c>
      <c r="K12" s="36">
        <v>6173.25</v>
      </c>
      <c r="L12" s="36">
        <v>5961</v>
      </c>
      <c r="M12" s="52"/>
      <c r="N12" s="1"/>
      <c r="O12" s="1"/>
    </row>
    <row r="13" spans="1:15" ht="12.75" customHeight="1">
      <c r="A13" s="51">
        <v>4</v>
      </c>
      <c r="B13" s="31" t="s">
        <v>260</v>
      </c>
      <c r="C13" s="36">
        <v>8324.4</v>
      </c>
      <c r="D13" s="36">
        <v>8364.4</v>
      </c>
      <c r="E13" s="36">
        <v>8265.9</v>
      </c>
      <c r="F13" s="36">
        <v>8207.4</v>
      </c>
      <c r="G13" s="36">
        <v>8108.9</v>
      </c>
      <c r="H13" s="36">
        <v>8422.9</v>
      </c>
      <c r="I13" s="36">
        <v>8521.4</v>
      </c>
      <c r="J13" s="36">
        <v>8579.9</v>
      </c>
      <c r="K13" s="36">
        <v>8462.9</v>
      </c>
      <c r="L13" s="36">
        <v>8305.9</v>
      </c>
      <c r="M13" s="52"/>
      <c r="N13" s="1"/>
      <c r="O13" s="1"/>
    </row>
    <row r="14" spans="1:15" ht="12.75" customHeight="1">
      <c r="A14" s="51">
        <v>5</v>
      </c>
      <c r="B14" s="31" t="s">
        <v>261</v>
      </c>
      <c r="C14" s="36">
        <v>33498.65</v>
      </c>
      <c r="D14" s="36">
        <v>33682.049999999996</v>
      </c>
      <c r="E14" s="36">
        <v>33261.94999999999</v>
      </c>
      <c r="F14" s="36">
        <v>33025.249999999993</v>
      </c>
      <c r="G14" s="36">
        <v>32605.149999999987</v>
      </c>
      <c r="H14" s="36">
        <v>33918.749999999993</v>
      </c>
      <c r="I14" s="36">
        <v>34338.85</v>
      </c>
      <c r="J14" s="36">
        <v>34575.549999999996</v>
      </c>
      <c r="K14" s="36">
        <v>34102.15</v>
      </c>
      <c r="L14" s="36">
        <v>33445.35</v>
      </c>
      <c r="M14" s="52"/>
      <c r="N14" s="1"/>
      <c r="O14" s="1"/>
    </row>
    <row r="15" spans="1:15" ht="12.75" customHeight="1">
      <c r="A15" s="51">
        <v>6</v>
      </c>
      <c r="B15" s="31" t="s">
        <v>262</v>
      </c>
      <c r="C15" s="36">
        <v>9468.85</v>
      </c>
      <c r="D15" s="36">
        <v>9545.9333333333325</v>
      </c>
      <c r="E15" s="36">
        <v>9350.9666666666653</v>
      </c>
      <c r="F15" s="36">
        <v>9233.0833333333321</v>
      </c>
      <c r="G15" s="36">
        <v>9038.116666666665</v>
      </c>
      <c r="H15" s="36">
        <v>9663.8166666666657</v>
      </c>
      <c r="I15" s="36">
        <v>9858.7833333333328</v>
      </c>
      <c r="J15" s="36">
        <v>9976.6666666666661</v>
      </c>
      <c r="K15" s="36">
        <v>9740.9</v>
      </c>
      <c r="L15" s="36">
        <v>9428.0499999999993</v>
      </c>
      <c r="M15" s="52"/>
      <c r="N15" s="1"/>
      <c r="O15" s="1"/>
    </row>
    <row r="16" spans="1:15" ht="12.75" customHeight="1">
      <c r="A16" s="51">
        <v>7</v>
      </c>
      <c r="B16" s="31" t="s">
        <v>263</v>
      </c>
      <c r="C16" s="36">
        <v>13687.05</v>
      </c>
      <c r="D16" s="36">
        <v>13752.283333333333</v>
      </c>
      <c r="E16" s="36">
        <v>13583.366666666665</v>
      </c>
      <c r="F16" s="36">
        <v>13479.683333333332</v>
      </c>
      <c r="G16" s="36">
        <v>13310.766666666665</v>
      </c>
      <c r="H16" s="36">
        <v>13855.966666666665</v>
      </c>
      <c r="I16" s="36">
        <v>14024.883333333333</v>
      </c>
      <c r="J16" s="36">
        <v>14128.566666666666</v>
      </c>
      <c r="K16" s="36">
        <v>13921.2</v>
      </c>
      <c r="L16" s="36">
        <v>13648.6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6369.5</v>
      </c>
      <c r="D17" s="36">
        <v>6441.166666666667</v>
      </c>
      <c r="E17" s="36">
        <v>6238.3333333333339</v>
      </c>
      <c r="F17" s="36">
        <v>6107.166666666667</v>
      </c>
      <c r="G17" s="36">
        <v>5904.3333333333339</v>
      </c>
      <c r="H17" s="36">
        <v>6572.3333333333339</v>
      </c>
      <c r="I17" s="36">
        <v>6775.1666666666679</v>
      </c>
      <c r="J17" s="36">
        <v>6906.3333333333339</v>
      </c>
      <c r="K17" s="31">
        <v>6644</v>
      </c>
      <c r="L17" s="31">
        <v>6310</v>
      </c>
      <c r="M17" s="31">
        <v>10.412990000000001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2412</v>
      </c>
      <c r="D18" s="36">
        <v>2432.0666666666671</v>
      </c>
      <c r="E18" s="36">
        <v>2380.0833333333339</v>
      </c>
      <c r="F18" s="36">
        <v>2348.166666666667</v>
      </c>
      <c r="G18" s="36">
        <v>2296.1833333333338</v>
      </c>
      <c r="H18" s="36">
        <v>2463.983333333334</v>
      </c>
      <c r="I18" s="36">
        <v>2515.9666666666667</v>
      </c>
      <c r="J18" s="36">
        <v>2547.8833333333341</v>
      </c>
      <c r="K18" s="31">
        <v>2484.0500000000002</v>
      </c>
      <c r="L18" s="31">
        <v>2400.15</v>
      </c>
      <c r="M18" s="31">
        <v>2.28173</v>
      </c>
      <c r="N18" s="1"/>
      <c r="O18" s="1"/>
    </row>
    <row r="19" spans="1:15" ht="12.75" customHeight="1">
      <c r="A19" s="51">
        <v>10</v>
      </c>
      <c r="B19" s="53" t="s">
        <v>313</v>
      </c>
      <c r="C19" s="31">
        <v>1531.65</v>
      </c>
      <c r="D19" s="36">
        <v>1542.0333333333335</v>
      </c>
      <c r="E19" s="36">
        <v>1514.0666666666671</v>
      </c>
      <c r="F19" s="36">
        <v>1496.4833333333336</v>
      </c>
      <c r="G19" s="36">
        <v>1468.5166666666671</v>
      </c>
      <c r="H19" s="36">
        <v>1559.616666666667</v>
      </c>
      <c r="I19" s="36">
        <v>1587.5833333333337</v>
      </c>
      <c r="J19" s="36">
        <v>1605.166666666667</v>
      </c>
      <c r="K19" s="31">
        <v>1570</v>
      </c>
      <c r="L19" s="31">
        <v>1524.45</v>
      </c>
      <c r="M19" s="31">
        <v>3.1035900000000001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621.1</v>
      </c>
      <c r="D20" s="36">
        <v>623.36666666666667</v>
      </c>
      <c r="E20" s="36">
        <v>615.73333333333335</v>
      </c>
      <c r="F20" s="36">
        <v>610.36666666666667</v>
      </c>
      <c r="G20" s="36">
        <v>602.73333333333335</v>
      </c>
      <c r="H20" s="36">
        <v>628.73333333333335</v>
      </c>
      <c r="I20" s="36">
        <v>636.36666666666679</v>
      </c>
      <c r="J20" s="36">
        <v>641.73333333333335</v>
      </c>
      <c r="K20" s="31">
        <v>631</v>
      </c>
      <c r="L20" s="31">
        <v>618</v>
      </c>
      <c r="M20" s="31">
        <v>32.693069999999999</v>
      </c>
      <c r="N20" s="1"/>
      <c r="O20" s="1"/>
    </row>
    <row r="21" spans="1:15" ht="12.75" customHeight="1">
      <c r="A21" s="51">
        <v>12</v>
      </c>
      <c r="B21" s="53" t="s">
        <v>865</v>
      </c>
      <c r="C21" s="31">
        <v>1038.75</v>
      </c>
      <c r="D21" s="36">
        <v>1047.8999999999999</v>
      </c>
      <c r="E21" s="36">
        <v>1026.8999999999996</v>
      </c>
      <c r="F21" s="36">
        <v>1015.0499999999997</v>
      </c>
      <c r="G21" s="36">
        <v>994.0499999999995</v>
      </c>
      <c r="H21" s="36">
        <v>1059.7499999999998</v>
      </c>
      <c r="I21" s="36">
        <v>1080.7500000000002</v>
      </c>
      <c r="J21" s="36">
        <v>1092.5999999999999</v>
      </c>
      <c r="K21" s="31">
        <v>1068.9000000000001</v>
      </c>
      <c r="L21" s="31">
        <v>1036.05</v>
      </c>
      <c r="M21" s="31">
        <v>4.9704600000000001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3019.3</v>
      </c>
      <c r="D22" s="36">
        <v>3057.5333333333333</v>
      </c>
      <c r="E22" s="36">
        <v>2970.0666666666666</v>
      </c>
      <c r="F22" s="36">
        <v>2920.8333333333335</v>
      </c>
      <c r="G22" s="36">
        <v>2833.3666666666668</v>
      </c>
      <c r="H22" s="36">
        <v>3106.7666666666664</v>
      </c>
      <c r="I22" s="36">
        <v>3194.2333333333327</v>
      </c>
      <c r="J22" s="36">
        <v>3243.4666666666662</v>
      </c>
      <c r="K22" s="31">
        <v>3145</v>
      </c>
      <c r="L22" s="31">
        <v>3008.3</v>
      </c>
      <c r="M22" s="31">
        <v>17.036460000000002</v>
      </c>
      <c r="N22" s="1"/>
      <c r="O22" s="1"/>
    </row>
    <row r="23" spans="1:15" ht="12.75" customHeight="1">
      <c r="A23" s="51">
        <v>14</v>
      </c>
      <c r="B23" s="53" t="s">
        <v>264</v>
      </c>
      <c r="C23" s="31">
        <v>1775.45</v>
      </c>
      <c r="D23" s="36">
        <v>1795.5166666666667</v>
      </c>
      <c r="E23" s="36">
        <v>1741.1333333333332</v>
      </c>
      <c r="F23" s="36">
        <v>1706.8166666666666</v>
      </c>
      <c r="G23" s="36">
        <v>1652.4333333333332</v>
      </c>
      <c r="H23" s="36">
        <v>1829.8333333333333</v>
      </c>
      <c r="I23" s="36">
        <v>1884.2166666666669</v>
      </c>
      <c r="J23" s="36">
        <v>1918.5333333333333</v>
      </c>
      <c r="K23" s="31">
        <v>1849.9</v>
      </c>
      <c r="L23" s="31">
        <v>1761.2</v>
      </c>
      <c r="M23" s="31">
        <v>6.7535999999999996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1295.55</v>
      </c>
      <c r="D24" s="36">
        <v>1307.6833333333334</v>
      </c>
      <c r="E24" s="36">
        <v>1278.8666666666668</v>
      </c>
      <c r="F24" s="36">
        <v>1262.1833333333334</v>
      </c>
      <c r="G24" s="36">
        <v>1233.3666666666668</v>
      </c>
      <c r="H24" s="36">
        <v>1324.3666666666668</v>
      </c>
      <c r="I24" s="36">
        <v>1353.1833333333334</v>
      </c>
      <c r="J24" s="36">
        <v>1369.8666666666668</v>
      </c>
      <c r="K24" s="31">
        <v>1336.5</v>
      </c>
      <c r="L24" s="31">
        <v>1291</v>
      </c>
      <c r="M24" s="31">
        <v>62.192740000000001</v>
      </c>
      <c r="N24" s="1"/>
      <c r="O24" s="1"/>
    </row>
    <row r="25" spans="1:15" ht="12.75" customHeight="1">
      <c r="A25" s="51">
        <v>16</v>
      </c>
      <c r="B25" s="53" t="s">
        <v>823</v>
      </c>
      <c r="C25" s="31">
        <v>598.1</v>
      </c>
      <c r="D25" s="36">
        <v>603.0333333333333</v>
      </c>
      <c r="E25" s="36">
        <v>590.06666666666661</v>
      </c>
      <c r="F25" s="36">
        <v>582.0333333333333</v>
      </c>
      <c r="G25" s="36">
        <v>569.06666666666661</v>
      </c>
      <c r="H25" s="36">
        <v>611.06666666666661</v>
      </c>
      <c r="I25" s="36">
        <v>624.0333333333333</v>
      </c>
      <c r="J25" s="36">
        <v>632.06666666666661</v>
      </c>
      <c r="K25" s="31">
        <v>616</v>
      </c>
      <c r="L25" s="31">
        <v>595</v>
      </c>
      <c r="M25" s="31">
        <v>26.843160000000001</v>
      </c>
      <c r="N25" s="1"/>
      <c r="O25" s="1"/>
    </row>
    <row r="26" spans="1:15" ht="12.75" customHeight="1">
      <c r="A26" s="51">
        <v>17</v>
      </c>
      <c r="B26" s="53" t="s">
        <v>265</v>
      </c>
      <c r="C26" s="31">
        <v>920.15</v>
      </c>
      <c r="D26" s="36">
        <v>930.94999999999993</v>
      </c>
      <c r="E26" s="36">
        <v>906.19999999999982</v>
      </c>
      <c r="F26" s="36">
        <v>892.24999999999989</v>
      </c>
      <c r="G26" s="36">
        <v>867.49999999999977</v>
      </c>
      <c r="H26" s="36">
        <v>944.89999999999986</v>
      </c>
      <c r="I26" s="36">
        <v>969.65000000000009</v>
      </c>
      <c r="J26" s="36">
        <v>983.59999999999991</v>
      </c>
      <c r="K26" s="31">
        <v>955.7</v>
      </c>
      <c r="L26" s="31">
        <v>917</v>
      </c>
      <c r="M26" s="31">
        <v>8.6175200000000007</v>
      </c>
      <c r="N26" s="1"/>
      <c r="O26" s="1"/>
    </row>
    <row r="27" spans="1:15" ht="12.75" customHeight="1">
      <c r="A27" s="51">
        <v>18</v>
      </c>
      <c r="B27" s="53" t="s">
        <v>266</v>
      </c>
      <c r="C27" s="31">
        <v>336.1</v>
      </c>
      <c r="D27" s="36">
        <v>337.88333333333333</v>
      </c>
      <c r="E27" s="36">
        <v>333.06666666666666</v>
      </c>
      <c r="F27" s="36">
        <v>330.03333333333336</v>
      </c>
      <c r="G27" s="36">
        <v>325.2166666666667</v>
      </c>
      <c r="H27" s="36">
        <v>340.91666666666663</v>
      </c>
      <c r="I27" s="36">
        <v>345.73333333333323</v>
      </c>
      <c r="J27" s="36">
        <v>348.76666666666659</v>
      </c>
      <c r="K27" s="31">
        <v>342.7</v>
      </c>
      <c r="L27" s="31">
        <v>334.85</v>
      </c>
      <c r="M27" s="31">
        <v>9.8925000000000001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201.95</v>
      </c>
      <c r="D28" s="36">
        <v>203.94999999999996</v>
      </c>
      <c r="E28" s="36">
        <v>199.19999999999993</v>
      </c>
      <c r="F28" s="36">
        <v>196.44999999999996</v>
      </c>
      <c r="G28" s="36">
        <v>191.69999999999993</v>
      </c>
      <c r="H28" s="36">
        <v>206.69999999999993</v>
      </c>
      <c r="I28" s="36">
        <v>211.45</v>
      </c>
      <c r="J28" s="36">
        <v>214.19999999999993</v>
      </c>
      <c r="K28" s="31">
        <v>208.7</v>
      </c>
      <c r="L28" s="31">
        <v>201.2</v>
      </c>
      <c r="M28" s="31">
        <v>72.647890000000004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229.75</v>
      </c>
      <c r="D29" s="36">
        <v>232.1</v>
      </c>
      <c r="E29" s="36">
        <v>226.7</v>
      </c>
      <c r="F29" s="36">
        <v>223.65</v>
      </c>
      <c r="G29" s="36">
        <v>218.25</v>
      </c>
      <c r="H29" s="36">
        <v>235.14999999999998</v>
      </c>
      <c r="I29" s="36">
        <v>240.55</v>
      </c>
      <c r="J29" s="36">
        <v>243.59999999999997</v>
      </c>
      <c r="K29" s="31">
        <v>237.5</v>
      </c>
      <c r="L29" s="31">
        <v>229.05</v>
      </c>
      <c r="M29" s="31">
        <v>22.38822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4650.8500000000004</v>
      </c>
      <c r="D30" s="36">
        <v>4678.8</v>
      </c>
      <c r="E30" s="36">
        <v>4608.4500000000007</v>
      </c>
      <c r="F30" s="36">
        <v>4566.05</v>
      </c>
      <c r="G30" s="36">
        <v>4495.7000000000007</v>
      </c>
      <c r="H30" s="36">
        <v>4721.2000000000007</v>
      </c>
      <c r="I30" s="36">
        <v>4791.5500000000011</v>
      </c>
      <c r="J30" s="36">
        <v>4833.9500000000007</v>
      </c>
      <c r="K30" s="31">
        <v>4749.1499999999996</v>
      </c>
      <c r="L30" s="31">
        <v>4636.3999999999996</v>
      </c>
      <c r="M30" s="31">
        <v>3.1480199999999998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615.25</v>
      </c>
      <c r="D31" s="36">
        <v>621.35</v>
      </c>
      <c r="E31" s="36">
        <v>604.90000000000009</v>
      </c>
      <c r="F31" s="36">
        <v>594.55000000000007</v>
      </c>
      <c r="G31" s="36">
        <v>578.10000000000014</v>
      </c>
      <c r="H31" s="36">
        <v>631.70000000000005</v>
      </c>
      <c r="I31" s="36">
        <v>648.15000000000009</v>
      </c>
      <c r="J31" s="36">
        <v>658.5</v>
      </c>
      <c r="K31" s="31">
        <v>637.79999999999995</v>
      </c>
      <c r="L31" s="31">
        <v>611</v>
      </c>
      <c r="M31" s="31">
        <v>49.44023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6074.15</v>
      </c>
      <c r="D32" s="36">
        <v>6153.916666666667</v>
      </c>
      <c r="E32" s="36">
        <v>5973.4333333333343</v>
      </c>
      <c r="F32" s="36">
        <v>5872.7166666666672</v>
      </c>
      <c r="G32" s="36">
        <v>5692.2333333333345</v>
      </c>
      <c r="H32" s="36">
        <v>6254.6333333333341</v>
      </c>
      <c r="I32" s="36">
        <v>6435.1166666666659</v>
      </c>
      <c r="J32" s="36">
        <v>6535.8333333333339</v>
      </c>
      <c r="K32" s="31">
        <v>6334.4</v>
      </c>
      <c r="L32" s="31">
        <v>6053.2</v>
      </c>
      <c r="M32" s="31">
        <v>5.18459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473.2</v>
      </c>
      <c r="D33" s="36">
        <v>476.2833333333333</v>
      </c>
      <c r="E33" s="36">
        <v>467.16666666666663</v>
      </c>
      <c r="F33" s="36">
        <v>461.13333333333333</v>
      </c>
      <c r="G33" s="36">
        <v>452.01666666666665</v>
      </c>
      <c r="H33" s="36">
        <v>482.31666666666661</v>
      </c>
      <c r="I33" s="36">
        <v>491.43333333333328</v>
      </c>
      <c r="J33" s="36">
        <v>497.46666666666658</v>
      </c>
      <c r="K33" s="31">
        <v>485.4</v>
      </c>
      <c r="L33" s="31">
        <v>470.25</v>
      </c>
      <c r="M33" s="31">
        <v>18.260529999999999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169.7</v>
      </c>
      <c r="D34" s="36">
        <v>171.75</v>
      </c>
      <c r="E34" s="36">
        <v>167</v>
      </c>
      <c r="F34" s="36">
        <v>164.3</v>
      </c>
      <c r="G34" s="36">
        <v>159.55000000000001</v>
      </c>
      <c r="H34" s="36">
        <v>174.45</v>
      </c>
      <c r="I34" s="36">
        <v>179.2</v>
      </c>
      <c r="J34" s="36">
        <v>181.89999999999998</v>
      </c>
      <c r="K34" s="31">
        <v>176.5</v>
      </c>
      <c r="L34" s="31">
        <v>169.05</v>
      </c>
      <c r="M34" s="31">
        <v>206.36185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2807.7</v>
      </c>
      <c r="D35" s="36">
        <v>2822.3333333333335</v>
      </c>
      <c r="E35" s="36">
        <v>2785.4666666666672</v>
      </c>
      <c r="F35" s="36">
        <v>2763.2333333333336</v>
      </c>
      <c r="G35" s="36">
        <v>2726.3666666666672</v>
      </c>
      <c r="H35" s="36">
        <v>2844.5666666666671</v>
      </c>
      <c r="I35" s="36">
        <v>2881.4333333333329</v>
      </c>
      <c r="J35" s="36">
        <v>2903.666666666667</v>
      </c>
      <c r="K35" s="31">
        <v>2859.2</v>
      </c>
      <c r="L35" s="31">
        <v>2800.1</v>
      </c>
      <c r="M35" s="31">
        <v>17.324339999999999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1987.45</v>
      </c>
      <c r="D36" s="36">
        <v>1990.1666666666667</v>
      </c>
      <c r="E36" s="36">
        <v>1972.3333333333335</v>
      </c>
      <c r="F36" s="36">
        <v>1957.2166666666667</v>
      </c>
      <c r="G36" s="36">
        <v>1939.3833333333334</v>
      </c>
      <c r="H36" s="36">
        <v>2005.2833333333335</v>
      </c>
      <c r="I36" s="36">
        <v>2023.116666666667</v>
      </c>
      <c r="J36" s="36">
        <v>2038.2333333333336</v>
      </c>
      <c r="K36" s="31">
        <v>2008</v>
      </c>
      <c r="L36" s="31">
        <v>1975.05</v>
      </c>
      <c r="M36" s="31">
        <v>5.0079099999999999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1114.5</v>
      </c>
      <c r="D37" s="36">
        <v>1113.1000000000001</v>
      </c>
      <c r="E37" s="36">
        <v>1097.2000000000003</v>
      </c>
      <c r="F37" s="36">
        <v>1079.9000000000001</v>
      </c>
      <c r="G37" s="36">
        <v>1064.0000000000002</v>
      </c>
      <c r="H37" s="36">
        <v>1130.4000000000003</v>
      </c>
      <c r="I37" s="36">
        <v>1146.3000000000004</v>
      </c>
      <c r="J37" s="36">
        <v>1163.6000000000004</v>
      </c>
      <c r="K37" s="31">
        <v>1129</v>
      </c>
      <c r="L37" s="31">
        <v>1095.8</v>
      </c>
      <c r="M37" s="31">
        <v>20.277339999999999</v>
      </c>
      <c r="N37" s="1"/>
      <c r="O37" s="1"/>
    </row>
    <row r="38" spans="1:15" ht="12.75" customHeight="1">
      <c r="A38" s="51">
        <v>29</v>
      </c>
      <c r="B38" s="53" t="s">
        <v>267</v>
      </c>
      <c r="C38" s="31">
        <v>4627.1000000000004</v>
      </c>
      <c r="D38" s="36">
        <v>4642.1333333333341</v>
      </c>
      <c r="E38" s="36">
        <v>4589.9666666666681</v>
      </c>
      <c r="F38" s="36">
        <v>4552.8333333333339</v>
      </c>
      <c r="G38" s="36">
        <v>4500.6666666666679</v>
      </c>
      <c r="H38" s="36">
        <v>4679.2666666666682</v>
      </c>
      <c r="I38" s="36">
        <v>4731.4333333333343</v>
      </c>
      <c r="J38" s="36">
        <v>4768.5666666666684</v>
      </c>
      <c r="K38" s="31">
        <v>4694.3</v>
      </c>
      <c r="L38" s="31">
        <v>4605</v>
      </c>
      <c r="M38" s="31">
        <v>4.1777199999999999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1024</v>
      </c>
      <c r="D39" s="36">
        <v>1029.75</v>
      </c>
      <c r="E39" s="36">
        <v>1008.0999999999999</v>
      </c>
      <c r="F39" s="36">
        <v>992.19999999999993</v>
      </c>
      <c r="G39" s="36">
        <v>970.54999999999984</v>
      </c>
      <c r="H39" s="36">
        <v>1045.6500000000001</v>
      </c>
      <c r="I39" s="36">
        <v>1067.3000000000002</v>
      </c>
      <c r="J39" s="36">
        <v>1083.2</v>
      </c>
      <c r="K39" s="31">
        <v>1051.4000000000001</v>
      </c>
      <c r="L39" s="31">
        <v>1013.85</v>
      </c>
      <c r="M39" s="31">
        <v>178.32437999999999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9021.2999999999993</v>
      </c>
      <c r="D40" s="36">
        <v>9033.4333333333325</v>
      </c>
      <c r="E40" s="36">
        <v>8937.866666666665</v>
      </c>
      <c r="F40" s="36">
        <v>8854.4333333333325</v>
      </c>
      <c r="G40" s="36">
        <v>8758.866666666665</v>
      </c>
      <c r="H40" s="36">
        <v>9116.866666666665</v>
      </c>
      <c r="I40" s="36">
        <v>9212.4333333333343</v>
      </c>
      <c r="J40" s="36">
        <v>9295.866666666665</v>
      </c>
      <c r="K40" s="31">
        <v>9129</v>
      </c>
      <c r="L40" s="31">
        <v>8950</v>
      </c>
      <c r="M40" s="31">
        <v>8.1923999999999992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6893.2</v>
      </c>
      <c r="D41" s="36">
        <v>6918.0666666666666</v>
      </c>
      <c r="E41" s="36">
        <v>6841.1333333333332</v>
      </c>
      <c r="F41" s="36">
        <v>6789.0666666666666</v>
      </c>
      <c r="G41" s="36">
        <v>6712.1333333333332</v>
      </c>
      <c r="H41" s="36">
        <v>6970.1333333333332</v>
      </c>
      <c r="I41" s="36">
        <v>7047.0666666666657</v>
      </c>
      <c r="J41" s="36">
        <v>7099.1333333333332</v>
      </c>
      <c r="K41" s="31">
        <v>6995</v>
      </c>
      <c r="L41" s="31">
        <v>6866</v>
      </c>
      <c r="M41" s="31">
        <v>13.851330000000001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1593.9</v>
      </c>
      <c r="D42" s="36">
        <v>1604.4333333333334</v>
      </c>
      <c r="E42" s="36">
        <v>1578.7666666666669</v>
      </c>
      <c r="F42" s="36">
        <v>1563.6333333333334</v>
      </c>
      <c r="G42" s="36">
        <v>1537.9666666666669</v>
      </c>
      <c r="H42" s="36">
        <v>1619.5666666666668</v>
      </c>
      <c r="I42" s="36">
        <v>1645.2333333333333</v>
      </c>
      <c r="J42" s="36">
        <v>1660.3666666666668</v>
      </c>
      <c r="K42" s="31">
        <v>1630.1</v>
      </c>
      <c r="L42" s="31">
        <v>1589.3</v>
      </c>
      <c r="M42" s="31">
        <v>13.255369999999999</v>
      </c>
      <c r="N42" s="1"/>
      <c r="O42" s="1"/>
    </row>
    <row r="43" spans="1:15" ht="12.75" customHeight="1">
      <c r="A43" s="51">
        <v>34</v>
      </c>
      <c r="B43" s="53" t="s">
        <v>268</v>
      </c>
      <c r="C43" s="31">
        <v>7920.2</v>
      </c>
      <c r="D43" s="36">
        <v>7911.5666666666666</v>
      </c>
      <c r="E43" s="36">
        <v>7868.6333333333332</v>
      </c>
      <c r="F43" s="36">
        <v>7817.0666666666666</v>
      </c>
      <c r="G43" s="36">
        <v>7774.1333333333332</v>
      </c>
      <c r="H43" s="36">
        <v>7963.1333333333332</v>
      </c>
      <c r="I43" s="36">
        <v>8006.0666666666657</v>
      </c>
      <c r="J43" s="36">
        <v>8057.6333333333332</v>
      </c>
      <c r="K43" s="31">
        <v>7954.5</v>
      </c>
      <c r="L43" s="31">
        <v>7860</v>
      </c>
      <c r="M43" s="31">
        <v>0.28100000000000003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2334.35</v>
      </c>
      <c r="D44" s="36">
        <v>2349.9333333333329</v>
      </c>
      <c r="E44" s="36">
        <v>2310.6666666666661</v>
      </c>
      <c r="F44" s="36">
        <v>2286.9833333333331</v>
      </c>
      <c r="G44" s="36">
        <v>2247.7166666666662</v>
      </c>
      <c r="H44" s="36">
        <v>2373.6166666666659</v>
      </c>
      <c r="I44" s="36">
        <v>2412.8833333333332</v>
      </c>
      <c r="J44" s="36">
        <v>2436.5666666666657</v>
      </c>
      <c r="K44" s="31">
        <v>2389.1999999999998</v>
      </c>
      <c r="L44" s="31">
        <v>2326.25</v>
      </c>
      <c r="M44" s="31">
        <v>1.7983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173.3</v>
      </c>
      <c r="D45" s="36">
        <v>174.45000000000002</v>
      </c>
      <c r="E45" s="36">
        <v>171.85000000000002</v>
      </c>
      <c r="F45" s="36">
        <v>170.4</v>
      </c>
      <c r="G45" s="36">
        <v>167.8</v>
      </c>
      <c r="H45" s="36">
        <v>175.90000000000003</v>
      </c>
      <c r="I45" s="36">
        <v>178.5</v>
      </c>
      <c r="J45" s="36">
        <v>179.95000000000005</v>
      </c>
      <c r="K45" s="31">
        <v>177.05</v>
      </c>
      <c r="L45" s="31">
        <v>173</v>
      </c>
      <c r="M45" s="31">
        <v>116.3776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259</v>
      </c>
      <c r="D46" s="36">
        <v>259.21666666666664</v>
      </c>
      <c r="E46" s="36">
        <v>255.0333333333333</v>
      </c>
      <c r="F46" s="36">
        <v>251.06666666666666</v>
      </c>
      <c r="G46" s="36">
        <v>246.88333333333333</v>
      </c>
      <c r="H46" s="36">
        <v>263.18333333333328</v>
      </c>
      <c r="I46" s="36">
        <v>267.36666666666656</v>
      </c>
      <c r="J46" s="36">
        <v>271.33333333333326</v>
      </c>
      <c r="K46" s="31">
        <v>263.39999999999998</v>
      </c>
      <c r="L46" s="31">
        <v>255.25</v>
      </c>
      <c r="M46" s="31">
        <v>132.04671999999999</v>
      </c>
      <c r="N46" s="1"/>
      <c r="O46" s="1"/>
    </row>
    <row r="47" spans="1:15" ht="12.75" customHeight="1">
      <c r="A47" s="51">
        <v>38</v>
      </c>
      <c r="B47" s="53" t="s">
        <v>269</v>
      </c>
      <c r="C47" s="31">
        <v>137.80000000000001</v>
      </c>
      <c r="D47" s="36">
        <v>138.86666666666667</v>
      </c>
      <c r="E47" s="36">
        <v>135.78333333333336</v>
      </c>
      <c r="F47" s="36">
        <v>133.76666666666668</v>
      </c>
      <c r="G47" s="36">
        <v>130.68333333333337</v>
      </c>
      <c r="H47" s="36">
        <v>140.88333333333335</v>
      </c>
      <c r="I47" s="36">
        <v>143.96666666666667</v>
      </c>
      <c r="J47" s="36">
        <v>145.98333333333335</v>
      </c>
      <c r="K47" s="31">
        <v>141.94999999999999</v>
      </c>
      <c r="L47" s="31">
        <v>136.85</v>
      </c>
      <c r="M47" s="31">
        <v>58.177549999999997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1343.55</v>
      </c>
      <c r="D48" s="36">
        <v>1350.5166666666667</v>
      </c>
      <c r="E48" s="36">
        <v>1333.0333333333333</v>
      </c>
      <c r="F48" s="36">
        <v>1322.5166666666667</v>
      </c>
      <c r="G48" s="36">
        <v>1305.0333333333333</v>
      </c>
      <c r="H48" s="36">
        <v>1361.0333333333333</v>
      </c>
      <c r="I48" s="36">
        <v>1378.5166666666664</v>
      </c>
      <c r="J48" s="36">
        <v>1389.0333333333333</v>
      </c>
      <c r="K48" s="31">
        <v>1368</v>
      </c>
      <c r="L48" s="31">
        <v>1340</v>
      </c>
      <c r="M48" s="31">
        <v>5.1429999999999998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515.9</v>
      </c>
      <c r="D49" s="36">
        <v>522.20000000000005</v>
      </c>
      <c r="E49" s="36">
        <v>507.40000000000009</v>
      </c>
      <c r="F49" s="36">
        <v>498.90000000000009</v>
      </c>
      <c r="G49" s="36">
        <v>484.10000000000014</v>
      </c>
      <c r="H49" s="36">
        <v>530.70000000000005</v>
      </c>
      <c r="I49" s="36">
        <v>545.5</v>
      </c>
      <c r="J49" s="36">
        <v>554</v>
      </c>
      <c r="K49" s="31">
        <v>537</v>
      </c>
      <c r="L49" s="31">
        <v>513.70000000000005</v>
      </c>
      <c r="M49" s="31">
        <v>13.8521</v>
      </c>
      <c r="N49" s="1"/>
      <c r="O49" s="1"/>
    </row>
    <row r="50" spans="1:15" ht="12.75" customHeight="1">
      <c r="A50" s="51">
        <v>41</v>
      </c>
      <c r="B50" s="53" t="s">
        <v>334</v>
      </c>
      <c r="C50" s="31">
        <v>1810.1</v>
      </c>
      <c r="D50" s="36">
        <v>1830.4666666666665</v>
      </c>
      <c r="E50" s="36">
        <v>1772.9333333333329</v>
      </c>
      <c r="F50" s="36">
        <v>1735.7666666666664</v>
      </c>
      <c r="G50" s="36">
        <v>1678.2333333333329</v>
      </c>
      <c r="H50" s="36">
        <v>1867.633333333333</v>
      </c>
      <c r="I50" s="36">
        <v>1925.1666666666663</v>
      </c>
      <c r="J50" s="36">
        <v>1962.333333333333</v>
      </c>
      <c r="K50" s="31">
        <v>1888</v>
      </c>
      <c r="L50" s="31">
        <v>1793.3</v>
      </c>
      <c r="M50" s="31">
        <v>11.384309999999999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231.15</v>
      </c>
      <c r="D51" s="36">
        <v>232.58333333333334</v>
      </c>
      <c r="E51" s="36">
        <v>227.76666666666668</v>
      </c>
      <c r="F51" s="36">
        <v>224.38333333333333</v>
      </c>
      <c r="G51" s="36">
        <v>219.56666666666666</v>
      </c>
      <c r="H51" s="36">
        <v>235.9666666666667</v>
      </c>
      <c r="I51" s="36">
        <v>240.78333333333336</v>
      </c>
      <c r="J51" s="36">
        <v>244.16666666666671</v>
      </c>
      <c r="K51" s="31">
        <v>237.4</v>
      </c>
      <c r="L51" s="31">
        <v>229.2</v>
      </c>
      <c r="M51" s="31">
        <v>186.23078000000001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1186.2</v>
      </c>
      <c r="D52" s="36">
        <v>1185.8</v>
      </c>
      <c r="E52" s="36">
        <v>1174.8</v>
      </c>
      <c r="F52" s="36">
        <v>1163.4000000000001</v>
      </c>
      <c r="G52" s="36">
        <v>1152.4000000000001</v>
      </c>
      <c r="H52" s="36">
        <v>1197.1999999999998</v>
      </c>
      <c r="I52" s="36">
        <v>1208.1999999999998</v>
      </c>
      <c r="J52" s="36">
        <v>1219.5999999999997</v>
      </c>
      <c r="K52" s="31">
        <v>1196.8</v>
      </c>
      <c r="L52" s="31">
        <v>1174.4000000000001</v>
      </c>
      <c r="M52" s="31">
        <v>10.512560000000001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253.2</v>
      </c>
      <c r="D53" s="36">
        <v>255.9666666666667</v>
      </c>
      <c r="E53" s="36">
        <v>248.93333333333339</v>
      </c>
      <c r="F53" s="36">
        <v>244.66666666666669</v>
      </c>
      <c r="G53" s="36">
        <v>237.63333333333338</v>
      </c>
      <c r="H53" s="36">
        <v>260.23333333333341</v>
      </c>
      <c r="I53" s="36">
        <v>267.26666666666671</v>
      </c>
      <c r="J53" s="36">
        <v>271.53333333333342</v>
      </c>
      <c r="K53" s="31">
        <v>263</v>
      </c>
      <c r="L53" s="31">
        <v>251.7</v>
      </c>
      <c r="M53" s="31">
        <v>175.32083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589.6</v>
      </c>
      <c r="D54" s="36">
        <v>597.58333333333337</v>
      </c>
      <c r="E54" s="36">
        <v>577.56666666666672</v>
      </c>
      <c r="F54" s="36">
        <v>565.5333333333333</v>
      </c>
      <c r="G54" s="36">
        <v>545.51666666666665</v>
      </c>
      <c r="H54" s="36">
        <v>609.61666666666679</v>
      </c>
      <c r="I54" s="36">
        <v>629.63333333333344</v>
      </c>
      <c r="J54" s="36">
        <v>641.66666666666686</v>
      </c>
      <c r="K54" s="31">
        <v>617.6</v>
      </c>
      <c r="L54" s="31">
        <v>585.54999999999995</v>
      </c>
      <c r="M54" s="31">
        <v>129.172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1265.75</v>
      </c>
      <c r="D55" s="36">
        <v>1254.4666666666665</v>
      </c>
      <c r="E55" s="36">
        <v>1227.083333333333</v>
      </c>
      <c r="F55" s="36">
        <v>1188.4166666666665</v>
      </c>
      <c r="G55" s="36">
        <v>1161.0333333333331</v>
      </c>
      <c r="H55" s="36">
        <v>1293.133333333333</v>
      </c>
      <c r="I55" s="36">
        <v>1320.5166666666667</v>
      </c>
      <c r="J55" s="36">
        <v>1359.1833333333329</v>
      </c>
      <c r="K55" s="31">
        <v>1281.8499999999999</v>
      </c>
      <c r="L55" s="31">
        <v>1215.8</v>
      </c>
      <c r="M55" s="31">
        <v>199.39923999999999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267.2</v>
      </c>
      <c r="D56" s="36">
        <v>269.5</v>
      </c>
      <c r="E56" s="36">
        <v>263.5</v>
      </c>
      <c r="F56" s="36">
        <v>259.8</v>
      </c>
      <c r="G56" s="36">
        <v>253.8</v>
      </c>
      <c r="H56" s="36">
        <v>273.2</v>
      </c>
      <c r="I56" s="36">
        <v>279.2</v>
      </c>
      <c r="J56" s="36">
        <v>282.89999999999998</v>
      </c>
      <c r="K56" s="31">
        <v>275.5</v>
      </c>
      <c r="L56" s="31">
        <v>265.8</v>
      </c>
      <c r="M56" s="31">
        <v>94.999309999999994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29924.1</v>
      </c>
      <c r="D57" s="36">
        <v>30058.849999999995</v>
      </c>
      <c r="E57" s="36">
        <v>29667.899999999991</v>
      </c>
      <c r="F57" s="36">
        <v>29411.699999999997</v>
      </c>
      <c r="G57" s="36">
        <v>29020.749999999993</v>
      </c>
      <c r="H57" s="36">
        <v>30315.049999999988</v>
      </c>
      <c r="I57" s="36">
        <v>30705.999999999993</v>
      </c>
      <c r="J57" s="36">
        <v>30962.199999999986</v>
      </c>
      <c r="K57" s="31">
        <v>30449.8</v>
      </c>
      <c r="L57" s="31">
        <v>29802.65</v>
      </c>
      <c r="M57" s="31">
        <v>0.51781999999999995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4695</v>
      </c>
      <c r="D58" s="36">
        <v>4706.7666666666673</v>
      </c>
      <c r="E58" s="36">
        <v>4654.8333333333348</v>
      </c>
      <c r="F58" s="36">
        <v>4614.6666666666679</v>
      </c>
      <c r="G58" s="36">
        <v>4562.7333333333354</v>
      </c>
      <c r="H58" s="36">
        <v>4746.9333333333343</v>
      </c>
      <c r="I58" s="36">
        <v>4798.8666666666668</v>
      </c>
      <c r="J58" s="36">
        <v>4839.0333333333338</v>
      </c>
      <c r="K58" s="31">
        <v>4758.7</v>
      </c>
      <c r="L58" s="31">
        <v>4666.6000000000004</v>
      </c>
      <c r="M58" s="31">
        <v>6.7072200000000004</v>
      </c>
      <c r="N58" s="1"/>
      <c r="O58" s="1"/>
    </row>
    <row r="59" spans="1:15" ht="12.75" customHeight="1">
      <c r="A59" s="51">
        <v>50</v>
      </c>
      <c r="B59" s="53" t="s">
        <v>345</v>
      </c>
      <c r="C59" s="31">
        <v>529.04999999999995</v>
      </c>
      <c r="D59" s="36">
        <v>526.43333333333328</v>
      </c>
      <c r="E59" s="36">
        <v>522.61666666666656</v>
      </c>
      <c r="F59" s="36">
        <v>516.18333333333328</v>
      </c>
      <c r="G59" s="36">
        <v>512.36666666666656</v>
      </c>
      <c r="H59" s="36">
        <v>532.86666666666656</v>
      </c>
      <c r="I59" s="36">
        <v>536.68333333333339</v>
      </c>
      <c r="J59" s="36">
        <v>543.11666666666656</v>
      </c>
      <c r="K59" s="31">
        <v>530.25</v>
      </c>
      <c r="L59" s="31">
        <v>520</v>
      </c>
      <c r="M59" s="31">
        <v>43.058639999999997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583.45000000000005</v>
      </c>
      <c r="D60" s="36">
        <v>586.53333333333342</v>
      </c>
      <c r="E60" s="36">
        <v>578.21666666666681</v>
      </c>
      <c r="F60" s="36">
        <v>572.98333333333335</v>
      </c>
      <c r="G60" s="36">
        <v>564.66666666666674</v>
      </c>
      <c r="H60" s="36">
        <v>591.76666666666688</v>
      </c>
      <c r="I60" s="36">
        <v>600.08333333333348</v>
      </c>
      <c r="J60" s="36">
        <v>605.31666666666695</v>
      </c>
      <c r="K60" s="31">
        <v>594.85</v>
      </c>
      <c r="L60" s="31">
        <v>581.29999999999995</v>
      </c>
      <c r="M60" s="31">
        <v>51.606589999999997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1118.8</v>
      </c>
      <c r="D61" s="36">
        <v>1126.1833333333334</v>
      </c>
      <c r="E61" s="36">
        <v>1107.4166666666667</v>
      </c>
      <c r="F61" s="36">
        <v>1096.0333333333333</v>
      </c>
      <c r="G61" s="36">
        <v>1077.2666666666667</v>
      </c>
      <c r="H61" s="36">
        <v>1137.5666666666668</v>
      </c>
      <c r="I61" s="36">
        <v>1156.3333333333333</v>
      </c>
      <c r="J61" s="36">
        <v>1167.7166666666669</v>
      </c>
      <c r="K61" s="31">
        <v>1144.95</v>
      </c>
      <c r="L61" s="31">
        <v>1114.8</v>
      </c>
      <c r="M61" s="31">
        <v>8.3342399999999994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1347.3</v>
      </c>
      <c r="D62" s="36">
        <v>1357.7833333333333</v>
      </c>
      <c r="E62" s="36">
        <v>1331.9166666666665</v>
      </c>
      <c r="F62" s="36">
        <v>1316.5333333333333</v>
      </c>
      <c r="G62" s="36">
        <v>1290.6666666666665</v>
      </c>
      <c r="H62" s="36">
        <v>1373.1666666666665</v>
      </c>
      <c r="I62" s="36">
        <v>1399.0333333333333</v>
      </c>
      <c r="J62" s="36">
        <v>1414.4166666666665</v>
      </c>
      <c r="K62" s="31">
        <v>1383.65</v>
      </c>
      <c r="L62" s="31">
        <v>1342.4</v>
      </c>
      <c r="M62" s="31">
        <v>29.741959999999999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438.6</v>
      </c>
      <c r="D63" s="36">
        <v>443.51666666666671</v>
      </c>
      <c r="E63" s="36">
        <v>430.23333333333341</v>
      </c>
      <c r="F63" s="36">
        <v>421.86666666666667</v>
      </c>
      <c r="G63" s="36">
        <v>408.58333333333337</v>
      </c>
      <c r="H63" s="36">
        <v>451.88333333333344</v>
      </c>
      <c r="I63" s="36">
        <v>465.16666666666674</v>
      </c>
      <c r="J63" s="36">
        <v>473.53333333333347</v>
      </c>
      <c r="K63" s="31">
        <v>456.8</v>
      </c>
      <c r="L63" s="31">
        <v>435.15</v>
      </c>
      <c r="M63" s="31">
        <v>109.45138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5206.8999999999996</v>
      </c>
      <c r="D64" s="36">
        <v>5230.9666666666662</v>
      </c>
      <c r="E64" s="36">
        <v>5150.9333333333325</v>
      </c>
      <c r="F64" s="36">
        <v>5094.9666666666662</v>
      </c>
      <c r="G64" s="36">
        <v>5014.9333333333325</v>
      </c>
      <c r="H64" s="36">
        <v>5286.9333333333325</v>
      </c>
      <c r="I64" s="36">
        <v>5366.9666666666672</v>
      </c>
      <c r="J64" s="36">
        <v>5422.9333333333325</v>
      </c>
      <c r="K64" s="31">
        <v>5311</v>
      </c>
      <c r="L64" s="31">
        <v>5175</v>
      </c>
      <c r="M64" s="31">
        <v>5.3149800000000003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2667.7</v>
      </c>
      <c r="D65" s="36">
        <v>2680.1833333333329</v>
      </c>
      <c r="E65" s="36">
        <v>2640.6166666666659</v>
      </c>
      <c r="F65" s="36">
        <v>2613.5333333333328</v>
      </c>
      <c r="G65" s="36">
        <v>2573.9666666666658</v>
      </c>
      <c r="H65" s="36">
        <v>2707.266666666666</v>
      </c>
      <c r="I65" s="36">
        <v>2746.8333333333326</v>
      </c>
      <c r="J65" s="36">
        <v>2773.9166666666661</v>
      </c>
      <c r="K65" s="31">
        <v>2719.75</v>
      </c>
      <c r="L65" s="31">
        <v>2653.1</v>
      </c>
      <c r="M65" s="31">
        <v>2.43323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924.15</v>
      </c>
      <c r="D66" s="36">
        <v>933.0333333333333</v>
      </c>
      <c r="E66" s="36">
        <v>911.11666666666656</v>
      </c>
      <c r="F66" s="36">
        <v>898.08333333333326</v>
      </c>
      <c r="G66" s="36">
        <v>876.16666666666652</v>
      </c>
      <c r="H66" s="36">
        <v>946.06666666666661</v>
      </c>
      <c r="I66" s="36">
        <v>967.98333333333335</v>
      </c>
      <c r="J66" s="36">
        <v>981.01666666666665</v>
      </c>
      <c r="K66" s="31">
        <v>954.95</v>
      </c>
      <c r="L66" s="31">
        <v>920</v>
      </c>
      <c r="M66" s="31">
        <v>16.14368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1119.9000000000001</v>
      </c>
      <c r="D67" s="36">
        <v>1129.8000000000002</v>
      </c>
      <c r="E67" s="36">
        <v>1106.6500000000003</v>
      </c>
      <c r="F67" s="36">
        <v>1093.4000000000001</v>
      </c>
      <c r="G67" s="36">
        <v>1070.2500000000002</v>
      </c>
      <c r="H67" s="36">
        <v>1143.0500000000004</v>
      </c>
      <c r="I67" s="36">
        <v>1166.2</v>
      </c>
      <c r="J67" s="36">
        <v>1179.4500000000005</v>
      </c>
      <c r="K67" s="31">
        <v>1152.95</v>
      </c>
      <c r="L67" s="31">
        <v>1116.55</v>
      </c>
      <c r="M67" s="31">
        <v>5.3140499999999999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297.75</v>
      </c>
      <c r="D68" s="36">
        <v>296.15000000000003</v>
      </c>
      <c r="E68" s="36">
        <v>292.30000000000007</v>
      </c>
      <c r="F68" s="36">
        <v>286.85000000000002</v>
      </c>
      <c r="G68" s="36">
        <v>283.00000000000006</v>
      </c>
      <c r="H68" s="36">
        <v>301.60000000000008</v>
      </c>
      <c r="I68" s="36">
        <v>305.4500000000001</v>
      </c>
      <c r="J68" s="36">
        <v>310.90000000000009</v>
      </c>
      <c r="K68" s="31">
        <v>300</v>
      </c>
      <c r="L68" s="31">
        <v>290.7</v>
      </c>
      <c r="M68" s="31">
        <v>78.811210000000003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3124.05</v>
      </c>
      <c r="D69" s="36">
        <v>3125.3333333333335</v>
      </c>
      <c r="E69" s="36">
        <v>3089.5166666666669</v>
      </c>
      <c r="F69" s="36">
        <v>3054.9833333333336</v>
      </c>
      <c r="G69" s="36">
        <v>3019.166666666667</v>
      </c>
      <c r="H69" s="36">
        <v>3159.8666666666668</v>
      </c>
      <c r="I69" s="36">
        <v>3195.6833333333334</v>
      </c>
      <c r="J69" s="36">
        <v>3230.2166666666667</v>
      </c>
      <c r="K69" s="31">
        <v>3161.15</v>
      </c>
      <c r="L69" s="31">
        <v>3090.8</v>
      </c>
      <c r="M69" s="31">
        <v>6.5403500000000001</v>
      </c>
      <c r="N69" s="1"/>
      <c r="O69" s="1"/>
    </row>
    <row r="70" spans="1:15" ht="12.75" customHeight="1">
      <c r="A70" s="51">
        <v>61</v>
      </c>
      <c r="B70" s="53" t="s">
        <v>107</v>
      </c>
      <c r="C70" s="31">
        <v>856.05</v>
      </c>
      <c r="D70" s="36">
        <v>864.41666666666663</v>
      </c>
      <c r="E70" s="36">
        <v>842.83333333333326</v>
      </c>
      <c r="F70" s="36">
        <v>829.61666666666667</v>
      </c>
      <c r="G70" s="36">
        <v>808.0333333333333</v>
      </c>
      <c r="H70" s="36">
        <v>877.63333333333321</v>
      </c>
      <c r="I70" s="36">
        <v>899.21666666666647</v>
      </c>
      <c r="J70" s="36">
        <v>912.43333333333317</v>
      </c>
      <c r="K70" s="31">
        <v>886</v>
      </c>
      <c r="L70" s="31">
        <v>851.2</v>
      </c>
      <c r="M70" s="31">
        <v>39.48733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503.85</v>
      </c>
      <c r="D71" s="36">
        <v>504.26666666666665</v>
      </c>
      <c r="E71" s="36">
        <v>500.58333333333331</v>
      </c>
      <c r="F71" s="36">
        <v>497.31666666666666</v>
      </c>
      <c r="G71" s="36">
        <v>493.63333333333333</v>
      </c>
      <c r="H71" s="36">
        <v>507.5333333333333</v>
      </c>
      <c r="I71" s="36">
        <v>511.2166666666667</v>
      </c>
      <c r="J71" s="36">
        <v>514.48333333333335</v>
      </c>
      <c r="K71" s="31">
        <v>507.95</v>
      </c>
      <c r="L71" s="31">
        <v>501</v>
      </c>
      <c r="M71" s="31">
        <v>26.040369999999999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1949</v>
      </c>
      <c r="D72" s="36">
        <v>1958.3999999999999</v>
      </c>
      <c r="E72" s="36">
        <v>1930.5999999999997</v>
      </c>
      <c r="F72" s="36">
        <v>1912.1999999999998</v>
      </c>
      <c r="G72" s="36">
        <v>1884.3999999999996</v>
      </c>
      <c r="H72" s="36">
        <v>1976.7999999999997</v>
      </c>
      <c r="I72" s="36">
        <v>2004.6</v>
      </c>
      <c r="J72" s="36">
        <v>2022.9999999999998</v>
      </c>
      <c r="K72" s="31">
        <v>1986.2</v>
      </c>
      <c r="L72" s="31">
        <v>1940</v>
      </c>
      <c r="M72" s="31">
        <v>4.7447400000000002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2305.25</v>
      </c>
      <c r="D73" s="36">
        <v>2321.3166666666666</v>
      </c>
      <c r="E73" s="36">
        <v>2277.6333333333332</v>
      </c>
      <c r="F73" s="36">
        <v>2250.0166666666664</v>
      </c>
      <c r="G73" s="36">
        <v>2206.333333333333</v>
      </c>
      <c r="H73" s="36">
        <v>2348.9333333333334</v>
      </c>
      <c r="I73" s="36">
        <v>2392.6166666666668</v>
      </c>
      <c r="J73" s="36">
        <v>2420.2333333333336</v>
      </c>
      <c r="K73" s="31">
        <v>2365</v>
      </c>
      <c r="L73" s="31">
        <v>2293.6999999999998</v>
      </c>
      <c r="M73" s="31">
        <v>4.6104200000000004</v>
      </c>
      <c r="N73" s="1"/>
      <c r="O73" s="1"/>
    </row>
    <row r="74" spans="1:15" ht="12.75" customHeight="1">
      <c r="A74" s="51">
        <v>65</v>
      </c>
      <c r="B74" s="53" t="s">
        <v>271</v>
      </c>
      <c r="C74" s="31">
        <v>451.55</v>
      </c>
      <c r="D74" s="36">
        <v>456.34999999999997</v>
      </c>
      <c r="E74" s="36">
        <v>443.19999999999993</v>
      </c>
      <c r="F74" s="36">
        <v>434.84999999999997</v>
      </c>
      <c r="G74" s="36">
        <v>421.69999999999993</v>
      </c>
      <c r="H74" s="36">
        <v>464.69999999999993</v>
      </c>
      <c r="I74" s="36">
        <v>477.84999999999991</v>
      </c>
      <c r="J74" s="36">
        <v>486.19999999999993</v>
      </c>
      <c r="K74" s="31">
        <v>469.5</v>
      </c>
      <c r="L74" s="31">
        <v>448</v>
      </c>
      <c r="M74" s="31">
        <v>22.50487</v>
      </c>
      <c r="N74" s="1"/>
      <c r="O74" s="1"/>
    </row>
    <row r="75" spans="1:15" ht="12.75" customHeight="1">
      <c r="A75" s="51">
        <v>66</v>
      </c>
      <c r="B75" s="53" t="s">
        <v>367</v>
      </c>
      <c r="C75" s="31">
        <v>162.05000000000001</v>
      </c>
      <c r="D75" s="36">
        <v>162.36666666666667</v>
      </c>
      <c r="E75" s="36">
        <v>159.98333333333335</v>
      </c>
      <c r="F75" s="36">
        <v>157.91666666666669</v>
      </c>
      <c r="G75" s="36">
        <v>155.53333333333336</v>
      </c>
      <c r="H75" s="36">
        <v>164.43333333333334</v>
      </c>
      <c r="I75" s="36">
        <v>166.81666666666666</v>
      </c>
      <c r="J75" s="36">
        <v>168.88333333333333</v>
      </c>
      <c r="K75" s="31">
        <v>164.75</v>
      </c>
      <c r="L75" s="31">
        <v>160.30000000000001</v>
      </c>
      <c r="M75" s="31">
        <v>18.88991</v>
      </c>
      <c r="N75" s="1"/>
      <c r="O75" s="1"/>
    </row>
    <row r="76" spans="1:15" ht="12.75" customHeight="1">
      <c r="A76" s="51">
        <v>67</v>
      </c>
      <c r="B76" s="53" t="s">
        <v>104</v>
      </c>
      <c r="C76" s="31">
        <v>3708.9</v>
      </c>
      <c r="D76" s="36">
        <v>3728.4</v>
      </c>
      <c r="E76" s="36">
        <v>3675.7000000000003</v>
      </c>
      <c r="F76" s="36">
        <v>3642.5</v>
      </c>
      <c r="G76" s="36">
        <v>3589.8</v>
      </c>
      <c r="H76" s="36">
        <v>3761.6000000000004</v>
      </c>
      <c r="I76" s="36">
        <v>3814.3</v>
      </c>
      <c r="J76" s="36">
        <v>3847.5000000000005</v>
      </c>
      <c r="K76" s="31">
        <v>3781.1</v>
      </c>
      <c r="L76" s="31">
        <v>3695.2</v>
      </c>
      <c r="M76" s="31">
        <v>8.0259099999999997</v>
      </c>
      <c r="N76" s="1"/>
      <c r="O76" s="1"/>
    </row>
    <row r="77" spans="1:15" ht="12.75" customHeight="1">
      <c r="A77" s="51">
        <v>68</v>
      </c>
      <c r="B77" s="53" t="s">
        <v>105</v>
      </c>
      <c r="C77" s="31">
        <v>7498.35</v>
      </c>
      <c r="D77" s="36">
        <v>7539.1166666666659</v>
      </c>
      <c r="E77" s="36">
        <v>7378.2333333333318</v>
      </c>
      <c r="F77" s="36">
        <v>7258.1166666666659</v>
      </c>
      <c r="G77" s="36">
        <v>7097.2333333333318</v>
      </c>
      <c r="H77" s="36">
        <v>7659.2333333333318</v>
      </c>
      <c r="I77" s="36">
        <v>7820.116666666665</v>
      </c>
      <c r="J77" s="36">
        <v>7940.2333333333318</v>
      </c>
      <c r="K77" s="31">
        <v>7700</v>
      </c>
      <c r="L77" s="31">
        <v>7419</v>
      </c>
      <c r="M77" s="31">
        <v>2.4893000000000001</v>
      </c>
      <c r="N77" s="1"/>
      <c r="O77" s="1"/>
    </row>
    <row r="78" spans="1:15" ht="12.75" customHeight="1">
      <c r="A78" s="51">
        <v>69</v>
      </c>
      <c r="B78" s="53" t="s">
        <v>162</v>
      </c>
      <c r="C78" s="31">
        <v>2244.6</v>
      </c>
      <c r="D78" s="36">
        <v>2268.8666666666668</v>
      </c>
      <c r="E78" s="36">
        <v>2210.7333333333336</v>
      </c>
      <c r="F78" s="36">
        <v>2176.8666666666668</v>
      </c>
      <c r="G78" s="36">
        <v>2118.7333333333336</v>
      </c>
      <c r="H78" s="36">
        <v>2302.7333333333336</v>
      </c>
      <c r="I78" s="36">
        <v>2360.8666666666668</v>
      </c>
      <c r="J78" s="36">
        <v>2394.7333333333336</v>
      </c>
      <c r="K78" s="31">
        <v>2327</v>
      </c>
      <c r="L78" s="31">
        <v>2235</v>
      </c>
      <c r="M78" s="31">
        <v>3.5341</v>
      </c>
      <c r="N78" s="1"/>
      <c r="O78" s="1"/>
    </row>
    <row r="79" spans="1:15" ht="12.75" customHeight="1">
      <c r="A79" s="51">
        <v>70</v>
      </c>
      <c r="B79" s="53" t="s">
        <v>108</v>
      </c>
      <c r="C79" s="31">
        <v>5957.15</v>
      </c>
      <c r="D79" s="36">
        <v>6007.4333333333334</v>
      </c>
      <c r="E79" s="36">
        <v>5887.3666666666668</v>
      </c>
      <c r="F79" s="36">
        <v>5817.583333333333</v>
      </c>
      <c r="G79" s="36">
        <v>5697.5166666666664</v>
      </c>
      <c r="H79" s="36">
        <v>6077.2166666666672</v>
      </c>
      <c r="I79" s="36">
        <v>6197.2833333333347</v>
      </c>
      <c r="J79" s="36">
        <v>6267.0666666666675</v>
      </c>
      <c r="K79" s="31">
        <v>6127.5</v>
      </c>
      <c r="L79" s="31">
        <v>5937.65</v>
      </c>
      <c r="M79" s="31">
        <v>5.97736</v>
      </c>
      <c r="N79" s="1"/>
      <c r="O79" s="1"/>
    </row>
    <row r="80" spans="1:15" ht="12.75" customHeight="1">
      <c r="A80" s="51">
        <v>71</v>
      </c>
      <c r="B80" s="53" t="s">
        <v>109</v>
      </c>
      <c r="C80" s="31">
        <v>4351.2</v>
      </c>
      <c r="D80" s="36">
        <v>4377.75</v>
      </c>
      <c r="E80" s="36">
        <v>4311.5</v>
      </c>
      <c r="F80" s="36">
        <v>4271.8</v>
      </c>
      <c r="G80" s="36">
        <v>4205.55</v>
      </c>
      <c r="H80" s="36">
        <v>4417.45</v>
      </c>
      <c r="I80" s="36">
        <v>4483.7</v>
      </c>
      <c r="J80" s="36">
        <v>4523.3999999999996</v>
      </c>
      <c r="K80" s="31">
        <v>4444</v>
      </c>
      <c r="L80" s="31">
        <v>4338.05</v>
      </c>
      <c r="M80" s="31">
        <v>13.168760000000001</v>
      </c>
      <c r="N80" s="1"/>
      <c r="O80" s="1"/>
    </row>
    <row r="81" spans="1:15" ht="12.75" customHeight="1">
      <c r="A81" s="51">
        <v>72</v>
      </c>
      <c r="B81" s="53" t="s">
        <v>110</v>
      </c>
      <c r="C81" s="31">
        <v>3018.25</v>
      </c>
      <c r="D81" s="36">
        <v>3049.7666666666664</v>
      </c>
      <c r="E81" s="36">
        <v>2956.6333333333328</v>
      </c>
      <c r="F81" s="36">
        <v>2895.0166666666664</v>
      </c>
      <c r="G81" s="36">
        <v>2801.8833333333328</v>
      </c>
      <c r="H81" s="36">
        <v>3111.3833333333328</v>
      </c>
      <c r="I81" s="36">
        <v>3204.516666666666</v>
      </c>
      <c r="J81" s="36">
        <v>3266.1333333333328</v>
      </c>
      <c r="K81" s="31">
        <v>3142.9</v>
      </c>
      <c r="L81" s="31">
        <v>2988.15</v>
      </c>
      <c r="M81" s="31">
        <v>6.1135200000000003</v>
      </c>
      <c r="N81" s="1"/>
      <c r="O81" s="1"/>
    </row>
    <row r="82" spans="1:15" ht="12.75" customHeight="1">
      <c r="A82" s="51">
        <v>73</v>
      </c>
      <c r="B82" s="53" t="s">
        <v>273</v>
      </c>
      <c r="C82" s="31">
        <v>167.05</v>
      </c>
      <c r="D82" s="36">
        <v>169.46666666666667</v>
      </c>
      <c r="E82" s="36">
        <v>163.78333333333333</v>
      </c>
      <c r="F82" s="36">
        <v>160.51666666666665</v>
      </c>
      <c r="G82" s="36">
        <v>154.83333333333331</v>
      </c>
      <c r="H82" s="36">
        <v>172.73333333333335</v>
      </c>
      <c r="I82" s="36">
        <v>178.41666666666669</v>
      </c>
      <c r="J82" s="36">
        <v>181.68333333333337</v>
      </c>
      <c r="K82" s="31">
        <v>175.15</v>
      </c>
      <c r="L82" s="31">
        <v>166.2</v>
      </c>
      <c r="M82" s="31">
        <v>66.099080000000001</v>
      </c>
      <c r="N82" s="1"/>
      <c r="O82" s="1"/>
    </row>
    <row r="83" spans="1:15" ht="12.75" customHeight="1">
      <c r="A83" s="51">
        <v>74</v>
      </c>
      <c r="B83" s="53" t="s">
        <v>112</v>
      </c>
      <c r="C83" s="31">
        <v>152.15</v>
      </c>
      <c r="D83" s="36">
        <v>153.18333333333331</v>
      </c>
      <c r="E83" s="36">
        <v>150.86666666666662</v>
      </c>
      <c r="F83" s="36">
        <v>149.58333333333331</v>
      </c>
      <c r="G83" s="36">
        <v>147.26666666666662</v>
      </c>
      <c r="H83" s="36">
        <v>154.46666666666661</v>
      </c>
      <c r="I83" s="36">
        <v>156.78333333333327</v>
      </c>
      <c r="J83" s="36">
        <v>158.06666666666661</v>
      </c>
      <c r="K83" s="31">
        <v>155.5</v>
      </c>
      <c r="L83" s="31">
        <v>151.9</v>
      </c>
      <c r="M83" s="31">
        <v>126.19744</v>
      </c>
      <c r="N83" s="1"/>
      <c r="O83" s="1"/>
    </row>
    <row r="84" spans="1:15" ht="12.75" customHeight="1">
      <c r="A84" s="51">
        <v>75</v>
      </c>
      <c r="B84" s="53" t="s">
        <v>377</v>
      </c>
      <c r="C84" s="31">
        <v>652.70000000000005</v>
      </c>
      <c r="D84" s="36">
        <v>657.73333333333346</v>
      </c>
      <c r="E84" s="36">
        <v>642.3666666666669</v>
      </c>
      <c r="F84" s="36">
        <v>632.03333333333342</v>
      </c>
      <c r="G84" s="36">
        <v>616.66666666666686</v>
      </c>
      <c r="H84" s="36">
        <v>668.06666666666695</v>
      </c>
      <c r="I84" s="36">
        <v>683.43333333333351</v>
      </c>
      <c r="J84" s="36">
        <v>693.76666666666699</v>
      </c>
      <c r="K84" s="31">
        <v>673.1</v>
      </c>
      <c r="L84" s="31">
        <v>647.4</v>
      </c>
      <c r="M84" s="31">
        <v>1.78776</v>
      </c>
      <c r="N84" s="1"/>
      <c r="O84" s="1"/>
    </row>
    <row r="85" spans="1:15" ht="12.75" customHeight="1">
      <c r="A85" s="51">
        <v>76</v>
      </c>
      <c r="B85" s="53" t="s">
        <v>274</v>
      </c>
      <c r="C85" s="31">
        <v>436.05</v>
      </c>
      <c r="D85" s="36">
        <v>440</v>
      </c>
      <c r="E85" s="36">
        <v>430.1</v>
      </c>
      <c r="F85" s="36">
        <v>424.15000000000003</v>
      </c>
      <c r="G85" s="36">
        <v>414.25000000000006</v>
      </c>
      <c r="H85" s="36">
        <v>445.95</v>
      </c>
      <c r="I85" s="36">
        <v>455.84999999999997</v>
      </c>
      <c r="J85" s="36">
        <v>461.79999999999995</v>
      </c>
      <c r="K85" s="31">
        <v>449.9</v>
      </c>
      <c r="L85" s="31">
        <v>434.05</v>
      </c>
      <c r="M85" s="31">
        <v>11.733269999999999</v>
      </c>
      <c r="N85" s="1"/>
      <c r="O85" s="1"/>
    </row>
    <row r="86" spans="1:15" ht="12.75" customHeight="1">
      <c r="A86" s="51">
        <v>77</v>
      </c>
      <c r="B86" s="53" t="s">
        <v>113</v>
      </c>
      <c r="C86" s="31">
        <v>203.55</v>
      </c>
      <c r="D86" s="36">
        <v>206.48333333333335</v>
      </c>
      <c r="E86" s="36">
        <v>199.31666666666669</v>
      </c>
      <c r="F86" s="36">
        <v>195.08333333333334</v>
      </c>
      <c r="G86" s="36">
        <v>187.91666666666669</v>
      </c>
      <c r="H86" s="36">
        <v>210.7166666666667</v>
      </c>
      <c r="I86" s="36">
        <v>217.88333333333333</v>
      </c>
      <c r="J86" s="36">
        <v>222.1166666666667</v>
      </c>
      <c r="K86" s="31">
        <v>213.65</v>
      </c>
      <c r="L86" s="31">
        <v>202.25</v>
      </c>
      <c r="M86" s="31">
        <v>306.45258000000001</v>
      </c>
      <c r="N86" s="1"/>
      <c r="O86" s="1"/>
    </row>
    <row r="87" spans="1:15" ht="12.75" customHeight="1">
      <c r="A87" s="51">
        <v>78</v>
      </c>
      <c r="B87" s="53" t="s">
        <v>275</v>
      </c>
      <c r="C87" s="31">
        <v>1764.4</v>
      </c>
      <c r="D87" s="36">
        <v>1758.1333333333332</v>
      </c>
      <c r="E87" s="36">
        <v>1738.2666666666664</v>
      </c>
      <c r="F87" s="36">
        <v>1712.1333333333332</v>
      </c>
      <c r="G87" s="36">
        <v>1692.2666666666664</v>
      </c>
      <c r="H87" s="36">
        <v>1784.2666666666664</v>
      </c>
      <c r="I87" s="36">
        <v>1804.1333333333332</v>
      </c>
      <c r="J87" s="36">
        <v>1830.2666666666664</v>
      </c>
      <c r="K87" s="31">
        <v>1778</v>
      </c>
      <c r="L87" s="31">
        <v>1732</v>
      </c>
      <c r="M87" s="31">
        <v>3.4680300000000002</v>
      </c>
      <c r="N87" s="1"/>
      <c r="O87" s="1"/>
    </row>
    <row r="88" spans="1:15" ht="12.75" customHeight="1">
      <c r="A88" s="51">
        <v>79</v>
      </c>
      <c r="B88" s="53" t="s">
        <v>118</v>
      </c>
      <c r="C88" s="31">
        <v>1162.75</v>
      </c>
      <c r="D88" s="36">
        <v>1171.7833333333333</v>
      </c>
      <c r="E88" s="36">
        <v>1149.1166666666666</v>
      </c>
      <c r="F88" s="36">
        <v>1135.4833333333333</v>
      </c>
      <c r="G88" s="36">
        <v>1112.8166666666666</v>
      </c>
      <c r="H88" s="36">
        <v>1185.4166666666665</v>
      </c>
      <c r="I88" s="36">
        <v>1208.0833333333335</v>
      </c>
      <c r="J88" s="36">
        <v>1221.7166666666665</v>
      </c>
      <c r="K88" s="31">
        <v>1194.45</v>
      </c>
      <c r="L88" s="31">
        <v>1158.1500000000001</v>
      </c>
      <c r="M88" s="31">
        <v>11.02121</v>
      </c>
      <c r="N88" s="1"/>
      <c r="O88" s="1"/>
    </row>
    <row r="89" spans="1:15" ht="12.75" customHeight="1">
      <c r="A89" s="51">
        <v>80</v>
      </c>
      <c r="B89" s="53" t="s">
        <v>119</v>
      </c>
      <c r="C89" s="31">
        <v>2537.6</v>
      </c>
      <c r="D89" s="36">
        <v>2567.4</v>
      </c>
      <c r="E89" s="36">
        <v>2497.9500000000003</v>
      </c>
      <c r="F89" s="36">
        <v>2458.3000000000002</v>
      </c>
      <c r="G89" s="36">
        <v>2388.8500000000004</v>
      </c>
      <c r="H89" s="36">
        <v>2607.0500000000002</v>
      </c>
      <c r="I89" s="36">
        <v>2676.5</v>
      </c>
      <c r="J89" s="36">
        <v>2716.15</v>
      </c>
      <c r="K89" s="31">
        <v>2636.85</v>
      </c>
      <c r="L89" s="31">
        <v>2527.75</v>
      </c>
      <c r="M89" s="31">
        <v>5.5009199999999998</v>
      </c>
      <c r="N89" s="1"/>
      <c r="O89" s="1"/>
    </row>
    <row r="90" spans="1:15" ht="12.75" customHeight="1">
      <c r="A90" s="51">
        <v>81</v>
      </c>
      <c r="B90" s="53" t="s">
        <v>121</v>
      </c>
      <c r="C90" s="31">
        <v>2226.0500000000002</v>
      </c>
      <c r="D90" s="36">
        <v>2248.7833333333333</v>
      </c>
      <c r="E90" s="36">
        <v>2196.7166666666667</v>
      </c>
      <c r="F90" s="36">
        <v>2167.3833333333332</v>
      </c>
      <c r="G90" s="36">
        <v>2115.3166666666666</v>
      </c>
      <c r="H90" s="36">
        <v>2278.1166666666668</v>
      </c>
      <c r="I90" s="36">
        <v>2330.1833333333334</v>
      </c>
      <c r="J90" s="36">
        <v>2359.5166666666669</v>
      </c>
      <c r="K90" s="31">
        <v>2300.85</v>
      </c>
      <c r="L90" s="31">
        <v>2219.4499999999998</v>
      </c>
      <c r="M90" s="31">
        <v>9.8706600000000009</v>
      </c>
      <c r="N90" s="1"/>
      <c r="O90" s="1"/>
    </row>
    <row r="91" spans="1:15" ht="12.75" customHeight="1">
      <c r="A91" s="51">
        <v>82</v>
      </c>
      <c r="B91" s="53" t="s">
        <v>395</v>
      </c>
      <c r="C91" s="31">
        <v>3598.6</v>
      </c>
      <c r="D91" s="36">
        <v>3601.9833333333336</v>
      </c>
      <c r="E91" s="36">
        <v>3521.166666666667</v>
      </c>
      <c r="F91" s="36">
        <v>3443.7333333333336</v>
      </c>
      <c r="G91" s="36">
        <v>3362.916666666667</v>
      </c>
      <c r="H91" s="36">
        <v>3679.416666666667</v>
      </c>
      <c r="I91" s="36">
        <v>3760.2333333333336</v>
      </c>
      <c r="J91" s="36">
        <v>3837.666666666667</v>
      </c>
      <c r="K91" s="31">
        <v>3682.8</v>
      </c>
      <c r="L91" s="31">
        <v>3524.55</v>
      </c>
      <c r="M91" s="31">
        <v>4.2930299999999999</v>
      </c>
      <c r="N91" s="1"/>
      <c r="O91" s="1"/>
    </row>
    <row r="92" spans="1:15" ht="12.75" customHeight="1">
      <c r="A92" s="51">
        <v>83</v>
      </c>
      <c r="B92" s="53" t="s">
        <v>122</v>
      </c>
      <c r="C92" s="31">
        <v>553.35</v>
      </c>
      <c r="D92" s="36">
        <v>558</v>
      </c>
      <c r="E92" s="36">
        <v>546</v>
      </c>
      <c r="F92" s="36">
        <v>538.65</v>
      </c>
      <c r="G92" s="36">
        <v>526.65</v>
      </c>
      <c r="H92" s="36">
        <v>565.35</v>
      </c>
      <c r="I92" s="36">
        <v>577.35</v>
      </c>
      <c r="J92" s="36">
        <v>584.70000000000005</v>
      </c>
      <c r="K92" s="31">
        <v>570</v>
      </c>
      <c r="L92" s="31">
        <v>550.65</v>
      </c>
      <c r="M92" s="31">
        <v>15.18746</v>
      </c>
      <c r="N92" s="1"/>
      <c r="O92" s="1"/>
    </row>
    <row r="93" spans="1:15" ht="12.75" customHeight="1">
      <c r="A93" s="51">
        <v>84</v>
      </c>
      <c r="B93" s="53" t="s">
        <v>125</v>
      </c>
      <c r="C93" s="31">
        <v>1466.85</v>
      </c>
      <c r="D93" s="36">
        <v>1466.6166666666668</v>
      </c>
      <c r="E93" s="36">
        <v>1452.3333333333335</v>
      </c>
      <c r="F93" s="36">
        <v>1437.8166666666666</v>
      </c>
      <c r="G93" s="36">
        <v>1423.5333333333333</v>
      </c>
      <c r="H93" s="36">
        <v>1481.1333333333337</v>
      </c>
      <c r="I93" s="36">
        <v>1495.416666666667</v>
      </c>
      <c r="J93" s="36">
        <v>1509.9333333333338</v>
      </c>
      <c r="K93" s="31">
        <v>1480.9</v>
      </c>
      <c r="L93" s="31">
        <v>1452.1</v>
      </c>
      <c r="M93" s="31">
        <v>51.802230000000002</v>
      </c>
      <c r="N93" s="1"/>
      <c r="O93" s="1"/>
    </row>
    <row r="94" spans="1:15" ht="12.75" customHeight="1">
      <c r="A94" s="51">
        <v>85</v>
      </c>
      <c r="B94" s="53" t="s">
        <v>126</v>
      </c>
      <c r="C94" s="31">
        <v>3772.4</v>
      </c>
      <c r="D94" s="36">
        <v>3775.7999999999997</v>
      </c>
      <c r="E94" s="36">
        <v>3726.5999999999995</v>
      </c>
      <c r="F94" s="36">
        <v>3680.7999999999997</v>
      </c>
      <c r="G94" s="36">
        <v>3631.5999999999995</v>
      </c>
      <c r="H94" s="36">
        <v>3821.5999999999995</v>
      </c>
      <c r="I94" s="36">
        <v>3870.7999999999993</v>
      </c>
      <c r="J94" s="36">
        <v>3916.5999999999995</v>
      </c>
      <c r="K94" s="31">
        <v>3825</v>
      </c>
      <c r="L94" s="31">
        <v>3730</v>
      </c>
      <c r="M94" s="31">
        <v>6.0263400000000003</v>
      </c>
      <c r="N94" s="1"/>
      <c r="O94" s="1"/>
    </row>
    <row r="95" spans="1:15" ht="12.75" customHeight="1">
      <c r="A95" s="51">
        <v>86</v>
      </c>
      <c r="B95" s="53" t="s">
        <v>127</v>
      </c>
      <c r="C95" s="31">
        <v>1494.7</v>
      </c>
      <c r="D95" s="36">
        <v>1501.5333333333335</v>
      </c>
      <c r="E95" s="36">
        <v>1484.2166666666672</v>
      </c>
      <c r="F95" s="36">
        <v>1473.7333333333336</v>
      </c>
      <c r="G95" s="36">
        <v>1456.4166666666672</v>
      </c>
      <c r="H95" s="36">
        <v>1512.0166666666671</v>
      </c>
      <c r="I95" s="36">
        <v>1529.3333333333333</v>
      </c>
      <c r="J95" s="36">
        <v>1539.8166666666671</v>
      </c>
      <c r="K95" s="31">
        <v>1518.85</v>
      </c>
      <c r="L95" s="31">
        <v>1491.05</v>
      </c>
      <c r="M95" s="31">
        <v>171.17442</v>
      </c>
      <c r="N95" s="1"/>
      <c r="O95" s="1"/>
    </row>
    <row r="96" spans="1:15" ht="12.75" customHeight="1">
      <c r="A96" s="51">
        <v>87</v>
      </c>
      <c r="B96" s="53" t="s">
        <v>128</v>
      </c>
      <c r="C96" s="31">
        <v>605.65</v>
      </c>
      <c r="D96" s="36">
        <v>611.26666666666677</v>
      </c>
      <c r="E96" s="36">
        <v>598.53333333333353</v>
      </c>
      <c r="F96" s="36">
        <v>591.41666666666674</v>
      </c>
      <c r="G96" s="36">
        <v>578.68333333333351</v>
      </c>
      <c r="H96" s="36">
        <v>618.38333333333355</v>
      </c>
      <c r="I96" s="36">
        <v>631.1166666666669</v>
      </c>
      <c r="J96" s="36">
        <v>638.23333333333358</v>
      </c>
      <c r="K96" s="31">
        <v>624</v>
      </c>
      <c r="L96" s="31">
        <v>604.15</v>
      </c>
      <c r="M96" s="31">
        <v>119.84298</v>
      </c>
      <c r="N96" s="1"/>
      <c r="O96" s="1"/>
    </row>
    <row r="97" spans="1:15" ht="12.75" customHeight="1">
      <c r="A97" s="51">
        <v>88</v>
      </c>
      <c r="B97" s="53" t="s">
        <v>124</v>
      </c>
      <c r="C97" s="31">
        <v>1493.7</v>
      </c>
      <c r="D97" s="36">
        <v>1503.2166666666665</v>
      </c>
      <c r="E97" s="36">
        <v>1476.4333333333329</v>
      </c>
      <c r="F97" s="36">
        <v>1459.1666666666665</v>
      </c>
      <c r="G97" s="36">
        <v>1432.383333333333</v>
      </c>
      <c r="H97" s="36">
        <v>1520.4833333333329</v>
      </c>
      <c r="I97" s="36">
        <v>1547.2666666666662</v>
      </c>
      <c r="J97" s="36">
        <v>1564.5333333333328</v>
      </c>
      <c r="K97" s="31">
        <v>1530</v>
      </c>
      <c r="L97" s="31">
        <v>1485.95</v>
      </c>
      <c r="M97" s="31">
        <v>11.821910000000001</v>
      </c>
      <c r="N97" s="1"/>
      <c r="O97" s="1"/>
    </row>
    <row r="98" spans="1:15" ht="12.75" customHeight="1">
      <c r="A98" s="51">
        <v>89</v>
      </c>
      <c r="B98" s="53" t="s">
        <v>129</v>
      </c>
      <c r="C98" s="31">
        <v>4251.3</v>
      </c>
      <c r="D98" s="36">
        <v>4293.8500000000004</v>
      </c>
      <c r="E98" s="36">
        <v>4189.0500000000011</v>
      </c>
      <c r="F98" s="36">
        <v>4126.8000000000011</v>
      </c>
      <c r="G98" s="36">
        <v>4022.0000000000018</v>
      </c>
      <c r="H98" s="36">
        <v>4356.1000000000004</v>
      </c>
      <c r="I98" s="36">
        <v>4460.8999999999996</v>
      </c>
      <c r="J98" s="36">
        <v>4523.1499999999996</v>
      </c>
      <c r="K98" s="31">
        <v>4398.6499999999996</v>
      </c>
      <c r="L98" s="31">
        <v>4231.6000000000004</v>
      </c>
      <c r="M98" s="31">
        <v>11.032539999999999</v>
      </c>
      <c r="N98" s="1"/>
      <c r="O98" s="1"/>
    </row>
    <row r="99" spans="1:15" ht="12.75" customHeight="1">
      <c r="A99" s="51">
        <v>90</v>
      </c>
      <c r="B99" s="53" t="s">
        <v>131</v>
      </c>
      <c r="C99" s="31">
        <v>612.79999999999995</v>
      </c>
      <c r="D99" s="36">
        <v>615.86666666666667</v>
      </c>
      <c r="E99" s="36">
        <v>606.73333333333335</v>
      </c>
      <c r="F99" s="36">
        <v>600.66666666666663</v>
      </c>
      <c r="G99" s="36">
        <v>591.5333333333333</v>
      </c>
      <c r="H99" s="36">
        <v>621.93333333333339</v>
      </c>
      <c r="I99" s="36">
        <v>631.06666666666683</v>
      </c>
      <c r="J99" s="36">
        <v>637.13333333333344</v>
      </c>
      <c r="K99" s="31">
        <v>625</v>
      </c>
      <c r="L99" s="31">
        <v>609.79999999999995</v>
      </c>
      <c r="M99" s="31">
        <v>99.535390000000007</v>
      </c>
      <c r="N99" s="1"/>
      <c r="O99" s="1"/>
    </row>
    <row r="100" spans="1:15" ht="12.75" customHeight="1">
      <c r="A100" s="51">
        <v>91</v>
      </c>
      <c r="B100" s="53" t="s">
        <v>123</v>
      </c>
      <c r="C100" s="31">
        <v>3677.15</v>
      </c>
      <c r="D100" s="36">
        <v>3699.2833333333328</v>
      </c>
      <c r="E100" s="36">
        <v>3630.5666666666657</v>
      </c>
      <c r="F100" s="36">
        <v>3583.9833333333327</v>
      </c>
      <c r="G100" s="36">
        <v>3515.2666666666655</v>
      </c>
      <c r="H100" s="36">
        <v>3745.8666666666659</v>
      </c>
      <c r="I100" s="36">
        <v>3814.583333333333</v>
      </c>
      <c r="J100" s="36">
        <v>3861.1666666666661</v>
      </c>
      <c r="K100" s="31">
        <v>3768</v>
      </c>
      <c r="L100" s="31">
        <v>3652.7</v>
      </c>
      <c r="M100" s="31">
        <v>22.943960000000001</v>
      </c>
      <c r="N100" s="1"/>
      <c r="O100" s="1"/>
    </row>
    <row r="101" spans="1:15" ht="12.75" customHeight="1">
      <c r="A101" s="51">
        <v>92</v>
      </c>
      <c r="B101" s="53" t="s">
        <v>133</v>
      </c>
      <c r="C101" s="31">
        <v>477.3</v>
      </c>
      <c r="D101" s="36">
        <v>481.7833333333333</v>
      </c>
      <c r="E101" s="36">
        <v>469.56666666666661</v>
      </c>
      <c r="F101" s="36">
        <v>461.83333333333331</v>
      </c>
      <c r="G101" s="36">
        <v>449.61666666666662</v>
      </c>
      <c r="H101" s="36">
        <v>489.51666666666659</v>
      </c>
      <c r="I101" s="36">
        <v>501.73333333333329</v>
      </c>
      <c r="J101" s="36">
        <v>509.46666666666658</v>
      </c>
      <c r="K101" s="31">
        <v>494</v>
      </c>
      <c r="L101" s="31">
        <v>474.05</v>
      </c>
      <c r="M101" s="31">
        <v>130.07051000000001</v>
      </c>
      <c r="N101" s="1"/>
      <c r="O101" s="1"/>
    </row>
    <row r="102" spans="1:15" ht="12.75" customHeight="1">
      <c r="A102" s="51">
        <v>93</v>
      </c>
      <c r="B102" s="53" t="s">
        <v>134</v>
      </c>
      <c r="C102" s="31">
        <v>2214.8000000000002</v>
      </c>
      <c r="D102" s="36">
        <v>2220.5166666666669</v>
      </c>
      <c r="E102" s="36">
        <v>2203.3333333333339</v>
      </c>
      <c r="F102" s="36">
        <v>2191.8666666666672</v>
      </c>
      <c r="G102" s="36">
        <v>2174.6833333333343</v>
      </c>
      <c r="H102" s="36">
        <v>2231.9833333333336</v>
      </c>
      <c r="I102" s="36">
        <v>2249.166666666667</v>
      </c>
      <c r="J102" s="36">
        <v>2260.6333333333332</v>
      </c>
      <c r="K102" s="31">
        <v>2237.6999999999998</v>
      </c>
      <c r="L102" s="31">
        <v>2209.0500000000002</v>
      </c>
      <c r="M102" s="31">
        <v>33.921709999999997</v>
      </c>
      <c r="N102" s="1"/>
      <c r="O102" s="1"/>
    </row>
    <row r="103" spans="1:15" ht="12.75" customHeight="1">
      <c r="A103" s="51">
        <v>94</v>
      </c>
      <c r="B103" s="53" t="s">
        <v>136</v>
      </c>
      <c r="C103" s="31">
        <v>1055.45</v>
      </c>
      <c r="D103" s="36">
        <v>1061.3166666666666</v>
      </c>
      <c r="E103" s="36">
        <v>1044.5833333333333</v>
      </c>
      <c r="F103" s="36">
        <v>1033.7166666666667</v>
      </c>
      <c r="G103" s="36">
        <v>1016.9833333333333</v>
      </c>
      <c r="H103" s="36">
        <v>1072.1833333333332</v>
      </c>
      <c r="I103" s="36">
        <v>1088.9166666666667</v>
      </c>
      <c r="J103" s="36">
        <v>1099.7833333333331</v>
      </c>
      <c r="K103" s="31">
        <v>1078.05</v>
      </c>
      <c r="L103" s="31">
        <v>1050.45</v>
      </c>
      <c r="M103" s="31">
        <v>165.64215999999999</v>
      </c>
      <c r="N103" s="1"/>
      <c r="O103" s="1"/>
    </row>
    <row r="104" spans="1:15" ht="12.75" customHeight="1">
      <c r="A104" s="51">
        <v>95</v>
      </c>
      <c r="B104" s="53" t="s">
        <v>137</v>
      </c>
      <c r="C104" s="31">
        <v>1710.1</v>
      </c>
      <c r="D104" s="36">
        <v>1709.4833333333333</v>
      </c>
      <c r="E104" s="36">
        <v>1671.9666666666667</v>
      </c>
      <c r="F104" s="36">
        <v>1633.8333333333333</v>
      </c>
      <c r="G104" s="36">
        <v>1596.3166666666666</v>
      </c>
      <c r="H104" s="36">
        <v>1747.6166666666668</v>
      </c>
      <c r="I104" s="36">
        <v>1785.1333333333337</v>
      </c>
      <c r="J104" s="36">
        <v>1823.2666666666669</v>
      </c>
      <c r="K104" s="31">
        <v>1747</v>
      </c>
      <c r="L104" s="31">
        <v>1671.35</v>
      </c>
      <c r="M104" s="31">
        <v>49.216940000000001</v>
      </c>
      <c r="N104" s="1"/>
      <c r="O104" s="1"/>
    </row>
    <row r="105" spans="1:15" ht="12.75" customHeight="1">
      <c r="A105" s="51">
        <v>96</v>
      </c>
      <c r="B105" s="53" t="s">
        <v>138</v>
      </c>
      <c r="C105" s="31">
        <v>602.5</v>
      </c>
      <c r="D105" s="36">
        <v>604.81666666666672</v>
      </c>
      <c r="E105" s="36">
        <v>595.13333333333344</v>
      </c>
      <c r="F105" s="36">
        <v>587.76666666666677</v>
      </c>
      <c r="G105" s="36">
        <v>578.08333333333348</v>
      </c>
      <c r="H105" s="36">
        <v>612.18333333333339</v>
      </c>
      <c r="I105" s="36">
        <v>621.86666666666656</v>
      </c>
      <c r="J105" s="36">
        <v>629.23333333333335</v>
      </c>
      <c r="K105" s="31">
        <v>614.5</v>
      </c>
      <c r="L105" s="31">
        <v>597.45000000000005</v>
      </c>
      <c r="M105" s="31">
        <v>25.288589999999999</v>
      </c>
      <c r="N105" s="1"/>
      <c r="O105" s="1"/>
    </row>
    <row r="106" spans="1:15" ht="12.75" customHeight="1">
      <c r="A106" s="51">
        <v>97</v>
      </c>
      <c r="B106" s="53" t="s">
        <v>141</v>
      </c>
      <c r="C106" s="31">
        <v>82.6</v>
      </c>
      <c r="D106" s="36">
        <v>83.166666666666671</v>
      </c>
      <c r="E106" s="36">
        <v>81.733333333333348</v>
      </c>
      <c r="F106" s="36">
        <v>80.866666666666674</v>
      </c>
      <c r="G106" s="36">
        <v>79.433333333333351</v>
      </c>
      <c r="H106" s="36">
        <v>84.033333333333346</v>
      </c>
      <c r="I106" s="36">
        <v>85.466666666666654</v>
      </c>
      <c r="J106" s="36">
        <v>86.333333333333343</v>
      </c>
      <c r="K106" s="31">
        <v>84.6</v>
      </c>
      <c r="L106" s="31">
        <v>82.3</v>
      </c>
      <c r="M106" s="31">
        <v>342.16521999999998</v>
      </c>
      <c r="N106" s="1"/>
      <c r="O106" s="1"/>
    </row>
    <row r="107" spans="1:15" ht="12.75" customHeight="1">
      <c r="A107" s="51">
        <v>98</v>
      </c>
      <c r="B107" s="53" t="s">
        <v>155</v>
      </c>
      <c r="C107" s="31">
        <v>418.85</v>
      </c>
      <c r="D107" s="36">
        <v>421.13333333333338</v>
      </c>
      <c r="E107" s="36">
        <v>415.36666666666679</v>
      </c>
      <c r="F107" s="36">
        <v>411.88333333333338</v>
      </c>
      <c r="G107" s="36">
        <v>406.11666666666679</v>
      </c>
      <c r="H107" s="36">
        <v>424.61666666666679</v>
      </c>
      <c r="I107" s="36">
        <v>430.38333333333333</v>
      </c>
      <c r="J107" s="36">
        <v>433.86666666666679</v>
      </c>
      <c r="K107" s="31">
        <v>426.9</v>
      </c>
      <c r="L107" s="31">
        <v>417.65</v>
      </c>
      <c r="M107" s="31">
        <v>213.12388000000001</v>
      </c>
      <c r="N107" s="1"/>
      <c r="O107" s="1"/>
    </row>
    <row r="108" spans="1:15" ht="12.75" customHeight="1">
      <c r="A108" s="51">
        <v>99</v>
      </c>
      <c r="B108" s="53" t="s">
        <v>280</v>
      </c>
      <c r="C108" s="31">
        <v>511.25</v>
      </c>
      <c r="D108" s="36">
        <v>516.2166666666667</v>
      </c>
      <c r="E108" s="36">
        <v>504.13333333333344</v>
      </c>
      <c r="F108" s="36">
        <v>497.01666666666677</v>
      </c>
      <c r="G108" s="36">
        <v>484.93333333333351</v>
      </c>
      <c r="H108" s="36">
        <v>523.33333333333337</v>
      </c>
      <c r="I108" s="36">
        <v>535.41666666666663</v>
      </c>
      <c r="J108" s="36">
        <v>542.5333333333333</v>
      </c>
      <c r="K108" s="31">
        <v>528.29999999999995</v>
      </c>
      <c r="L108" s="31">
        <v>509.1</v>
      </c>
      <c r="M108" s="31">
        <v>19.234369999999998</v>
      </c>
      <c r="N108" s="1"/>
      <c r="O108" s="1"/>
    </row>
    <row r="109" spans="1:15" ht="12.75" customHeight="1">
      <c r="A109" s="51">
        <v>100</v>
      </c>
      <c r="B109" s="53" t="s">
        <v>144</v>
      </c>
      <c r="C109" s="31">
        <v>593.4</v>
      </c>
      <c r="D109" s="36">
        <v>592.85</v>
      </c>
      <c r="E109" s="36">
        <v>586.6</v>
      </c>
      <c r="F109" s="36">
        <v>579.79999999999995</v>
      </c>
      <c r="G109" s="36">
        <v>573.54999999999995</v>
      </c>
      <c r="H109" s="36">
        <v>599.65000000000009</v>
      </c>
      <c r="I109" s="36">
        <v>605.90000000000009</v>
      </c>
      <c r="J109" s="36">
        <v>612.70000000000016</v>
      </c>
      <c r="K109" s="31">
        <v>599.1</v>
      </c>
      <c r="L109" s="31">
        <v>586.04999999999995</v>
      </c>
      <c r="M109" s="31">
        <v>19.22353</v>
      </c>
      <c r="N109" s="1"/>
      <c r="O109" s="1"/>
    </row>
    <row r="110" spans="1:15" ht="12.75" customHeight="1">
      <c r="A110" s="51">
        <v>101</v>
      </c>
      <c r="B110" s="53" t="s">
        <v>152</v>
      </c>
      <c r="C110" s="31">
        <v>169</v>
      </c>
      <c r="D110" s="36">
        <v>170.7166666666667</v>
      </c>
      <c r="E110" s="36">
        <v>166.3333333333334</v>
      </c>
      <c r="F110" s="36">
        <v>163.66666666666671</v>
      </c>
      <c r="G110" s="36">
        <v>159.28333333333342</v>
      </c>
      <c r="H110" s="36">
        <v>173.38333333333338</v>
      </c>
      <c r="I110" s="36">
        <v>177.76666666666671</v>
      </c>
      <c r="J110" s="36">
        <v>180.43333333333337</v>
      </c>
      <c r="K110" s="31">
        <v>175.1</v>
      </c>
      <c r="L110" s="31">
        <v>168.05</v>
      </c>
      <c r="M110" s="31">
        <v>297.56025</v>
      </c>
      <c r="N110" s="1"/>
      <c r="O110" s="1"/>
    </row>
    <row r="111" spans="1:15" ht="12.75" customHeight="1">
      <c r="A111" s="51">
        <v>102</v>
      </c>
      <c r="B111" s="53" t="s">
        <v>154</v>
      </c>
      <c r="C111" s="31">
        <v>992.95</v>
      </c>
      <c r="D111" s="36">
        <v>1004.8166666666666</v>
      </c>
      <c r="E111" s="36">
        <v>976.13333333333321</v>
      </c>
      <c r="F111" s="36">
        <v>959.31666666666661</v>
      </c>
      <c r="G111" s="36">
        <v>930.63333333333321</v>
      </c>
      <c r="H111" s="36">
        <v>1021.6333333333332</v>
      </c>
      <c r="I111" s="36">
        <v>1050.3166666666666</v>
      </c>
      <c r="J111" s="36">
        <v>1067.1333333333332</v>
      </c>
      <c r="K111" s="31">
        <v>1033.5</v>
      </c>
      <c r="L111" s="31">
        <v>988</v>
      </c>
      <c r="M111" s="31">
        <v>22.591640000000002</v>
      </c>
      <c r="N111" s="1"/>
      <c r="O111" s="1"/>
    </row>
    <row r="112" spans="1:15" ht="12.75" customHeight="1">
      <c r="A112" s="51">
        <v>103</v>
      </c>
      <c r="B112" s="53" t="s">
        <v>412</v>
      </c>
      <c r="C112" s="31">
        <v>141.94999999999999</v>
      </c>
      <c r="D112" s="36">
        <v>143</v>
      </c>
      <c r="E112" s="36">
        <v>140.55000000000001</v>
      </c>
      <c r="F112" s="36">
        <v>139.15</v>
      </c>
      <c r="G112" s="36">
        <v>136.70000000000002</v>
      </c>
      <c r="H112" s="36">
        <v>144.4</v>
      </c>
      <c r="I112" s="36">
        <v>146.85</v>
      </c>
      <c r="J112" s="36">
        <v>148.25</v>
      </c>
      <c r="K112" s="31">
        <v>145.44999999999999</v>
      </c>
      <c r="L112" s="31">
        <v>141.6</v>
      </c>
      <c r="M112" s="31">
        <v>248.27547000000001</v>
      </c>
      <c r="N112" s="1"/>
      <c r="O112" s="1"/>
    </row>
    <row r="113" spans="1:15" ht="12.75" customHeight="1">
      <c r="A113" s="51">
        <v>104</v>
      </c>
      <c r="B113" s="53" t="s">
        <v>143</v>
      </c>
      <c r="C113" s="31">
        <v>437.3</v>
      </c>
      <c r="D113" s="36">
        <v>447.66666666666669</v>
      </c>
      <c r="E113" s="36">
        <v>424.98333333333335</v>
      </c>
      <c r="F113" s="36">
        <v>412.66666666666669</v>
      </c>
      <c r="G113" s="36">
        <v>389.98333333333335</v>
      </c>
      <c r="H113" s="36">
        <v>459.98333333333335</v>
      </c>
      <c r="I113" s="36">
        <v>482.66666666666663</v>
      </c>
      <c r="J113" s="36">
        <v>494.98333333333335</v>
      </c>
      <c r="K113" s="31">
        <v>470.35</v>
      </c>
      <c r="L113" s="31">
        <v>435.35</v>
      </c>
      <c r="M113" s="31">
        <v>50.706009999999999</v>
      </c>
      <c r="N113" s="1"/>
      <c r="O113" s="1"/>
    </row>
    <row r="114" spans="1:15" ht="12.75" customHeight="1">
      <c r="A114" s="51">
        <v>105</v>
      </c>
      <c r="B114" s="53" t="s">
        <v>149</v>
      </c>
      <c r="C114" s="31">
        <v>344.4</v>
      </c>
      <c r="D114" s="36">
        <v>344.41666666666669</v>
      </c>
      <c r="E114" s="36">
        <v>334.98333333333335</v>
      </c>
      <c r="F114" s="36">
        <v>325.56666666666666</v>
      </c>
      <c r="G114" s="36">
        <v>316.13333333333333</v>
      </c>
      <c r="H114" s="36">
        <v>353.83333333333337</v>
      </c>
      <c r="I114" s="36">
        <v>363.26666666666665</v>
      </c>
      <c r="J114" s="36">
        <v>372.68333333333339</v>
      </c>
      <c r="K114" s="31">
        <v>353.85</v>
      </c>
      <c r="L114" s="31">
        <v>335</v>
      </c>
      <c r="M114" s="31">
        <v>400.01173</v>
      </c>
      <c r="N114" s="1"/>
      <c r="O114" s="1"/>
    </row>
    <row r="115" spans="1:15" ht="12.75" customHeight="1">
      <c r="A115" s="51">
        <v>106</v>
      </c>
      <c r="B115" s="53" t="s">
        <v>148</v>
      </c>
      <c r="C115" s="31">
        <v>1474.4</v>
      </c>
      <c r="D115" s="36">
        <v>1483.6333333333332</v>
      </c>
      <c r="E115" s="36">
        <v>1458.9166666666665</v>
      </c>
      <c r="F115" s="36">
        <v>1443.4333333333334</v>
      </c>
      <c r="G115" s="36">
        <v>1418.7166666666667</v>
      </c>
      <c r="H115" s="36">
        <v>1499.1166666666663</v>
      </c>
      <c r="I115" s="36">
        <v>1523.833333333333</v>
      </c>
      <c r="J115" s="36">
        <v>1539.3166666666662</v>
      </c>
      <c r="K115" s="31">
        <v>1508.35</v>
      </c>
      <c r="L115" s="31">
        <v>1468.15</v>
      </c>
      <c r="M115" s="31">
        <v>38.568489999999997</v>
      </c>
      <c r="N115" s="1"/>
      <c r="O115" s="1"/>
    </row>
    <row r="116" spans="1:15" ht="12.75" customHeight="1">
      <c r="A116" s="51">
        <v>107</v>
      </c>
      <c r="B116" s="53" t="s">
        <v>184</v>
      </c>
      <c r="C116" s="31">
        <v>5717.75</v>
      </c>
      <c r="D116" s="36">
        <v>5746.3499999999995</v>
      </c>
      <c r="E116" s="36">
        <v>5669.8999999999987</v>
      </c>
      <c r="F116" s="36">
        <v>5622.0499999999993</v>
      </c>
      <c r="G116" s="36">
        <v>5545.5999999999985</v>
      </c>
      <c r="H116" s="36">
        <v>5794.1999999999989</v>
      </c>
      <c r="I116" s="36">
        <v>5870.65</v>
      </c>
      <c r="J116" s="36">
        <v>5918.4999999999991</v>
      </c>
      <c r="K116" s="31">
        <v>5822.8</v>
      </c>
      <c r="L116" s="31">
        <v>5698.5</v>
      </c>
      <c r="M116" s="31">
        <v>1.79077</v>
      </c>
      <c r="N116" s="1"/>
      <c r="O116" s="1"/>
    </row>
    <row r="117" spans="1:15" ht="12.75" customHeight="1">
      <c r="A117" s="51">
        <v>108</v>
      </c>
      <c r="B117" s="53" t="s">
        <v>150</v>
      </c>
      <c r="C117" s="31">
        <v>1419.25</v>
      </c>
      <c r="D117" s="36">
        <v>1423.8166666666666</v>
      </c>
      <c r="E117" s="36">
        <v>1402.9333333333332</v>
      </c>
      <c r="F117" s="36">
        <v>1386.6166666666666</v>
      </c>
      <c r="G117" s="36">
        <v>1365.7333333333331</v>
      </c>
      <c r="H117" s="36">
        <v>1440.1333333333332</v>
      </c>
      <c r="I117" s="36">
        <v>1461.0166666666664</v>
      </c>
      <c r="J117" s="36">
        <v>1477.3333333333333</v>
      </c>
      <c r="K117" s="31">
        <v>1444.7</v>
      </c>
      <c r="L117" s="31">
        <v>1407.5</v>
      </c>
      <c r="M117" s="31">
        <v>221.07945000000001</v>
      </c>
      <c r="N117" s="1"/>
      <c r="O117" s="1"/>
    </row>
    <row r="118" spans="1:15" ht="12.75" customHeight="1">
      <c r="A118" s="51">
        <v>109</v>
      </c>
      <c r="B118" s="53" t="s">
        <v>147</v>
      </c>
      <c r="C118" s="31">
        <v>3590.1</v>
      </c>
      <c r="D118" s="36">
        <v>3613.6166666666668</v>
      </c>
      <c r="E118" s="36">
        <v>3549.7333333333336</v>
      </c>
      <c r="F118" s="36">
        <v>3509.3666666666668</v>
      </c>
      <c r="G118" s="36">
        <v>3445.4833333333336</v>
      </c>
      <c r="H118" s="36">
        <v>3653.9833333333336</v>
      </c>
      <c r="I118" s="36">
        <v>3717.8666666666668</v>
      </c>
      <c r="J118" s="36">
        <v>3758.2333333333336</v>
      </c>
      <c r="K118" s="31">
        <v>3677.5</v>
      </c>
      <c r="L118" s="31">
        <v>3573.25</v>
      </c>
      <c r="M118" s="31">
        <v>9.6232199999999999</v>
      </c>
      <c r="N118" s="1"/>
      <c r="O118" s="1"/>
    </row>
    <row r="119" spans="1:15" ht="12.75" customHeight="1">
      <c r="A119" s="51">
        <v>110</v>
      </c>
      <c r="B119" s="53" t="s">
        <v>153</v>
      </c>
      <c r="C119" s="31">
        <v>1352.3</v>
      </c>
      <c r="D119" s="36">
        <v>1353.9666666666665</v>
      </c>
      <c r="E119" s="36">
        <v>1333.333333333333</v>
      </c>
      <c r="F119" s="36">
        <v>1314.3666666666666</v>
      </c>
      <c r="G119" s="36">
        <v>1293.7333333333331</v>
      </c>
      <c r="H119" s="36">
        <v>1372.9333333333329</v>
      </c>
      <c r="I119" s="36">
        <v>1393.5666666666666</v>
      </c>
      <c r="J119" s="36">
        <v>1412.5333333333328</v>
      </c>
      <c r="K119" s="31">
        <v>1374.6</v>
      </c>
      <c r="L119" s="31">
        <v>1335</v>
      </c>
      <c r="M119" s="31">
        <v>9.8553300000000004</v>
      </c>
      <c r="N119" s="1"/>
      <c r="O119" s="1"/>
    </row>
    <row r="120" spans="1:15" ht="12.75" customHeight="1">
      <c r="A120" s="51">
        <v>111</v>
      </c>
      <c r="B120" s="53" t="s">
        <v>281</v>
      </c>
      <c r="C120" s="31">
        <v>628.5</v>
      </c>
      <c r="D120" s="36">
        <v>621.18333333333328</v>
      </c>
      <c r="E120" s="36">
        <v>609.36666666666656</v>
      </c>
      <c r="F120" s="36">
        <v>590.23333333333323</v>
      </c>
      <c r="G120" s="36">
        <v>578.41666666666652</v>
      </c>
      <c r="H120" s="36">
        <v>640.31666666666661</v>
      </c>
      <c r="I120" s="36">
        <v>652.13333333333344</v>
      </c>
      <c r="J120" s="36">
        <v>671.26666666666665</v>
      </c>
      <c r="K120" s="31">
        <v>633</v>
      </c>
      <c r="L120" s="31">
        <v>602.04999999999995</v>
      </c>
      <c r="M120" s="31">
        <v>57.74203</v>
      </c>
      <c r="N120" s="1"/>
      <c r="O120" s="1"/>
    </row>
    <row r="121" spans="1:15" ht="12.75" customHeight="1">
      <c r="A121" s="51">
        <v>112</v>
      </c>
      <c r="B121" s="53" t="s">
        <v>158</v>
      </c>
      <c r="C121" s="31">
        <v>844.8</v>
      </c>
      <c r="D121" s="36">
        <v>848.16666666666663</v>
      </c>
      <c r="E121" s="36">
        <v>838.33333333333326</v>
      </c>
      <c r="F121" s="36">
        <v>831.86666666666667</v>
      </c>
      <c r="G121" s="36">
        <v>822.0333333333333</v>
      </c>
      <c r="H121" s="36">
        <v>854.63333333333321</v>
      </c>
      <c r="I121" s="36">
        <v>864.46666666666647</v>
      </c>
      <c r="J121" s="36">
        <v>870.93333333333317</v>
      </c>
      <c r="K121" s="31">
        <v>858</v>
      </c>
      <c r="L121" s="31">
        <v>841.7</v>
      </c>
      <c r="M121" s="31">
        <v>34.378790000000002</v>
      </c>
      <c r="N121" s="1"/>
      <c r="O121" s="1"/>
    </row>
    <row r="122" spans="1:15" ht="12.75" customHeight="1">
      <c r="A122" s="51">
        <v>113</v>
      </c>
      <c r="B122" s="53" t="s">
        <v>156</v>
      </c>
      <c r="C122" s="31">
        <v>905.85</v>
      </c>
      <c r="D122" s="36">
        <v>913.68333333333339</v>
      </c>
      <c r="E122" s="36">
        <v>891.36666666666679</v>
      </c>
      <c r="F122" s="36">
        <v>876.88333333333344</v>
      </c>
      <c r="G122" s="36">
        <v>854.56666666666683</v>
      </c>
      <c r="H122" s="36">
        <v>928.16666666666674</v>
      </c>
      <c r="I122" s="36">
        <v>950.48333333333335</v>
      </c>
      <c r="J122" s="36">
        <v>964.9666666666667</v>
      </c>
      <c r="K122" s="31">
        <v>936</v>
      </c>
      <c r="L122" s="31">
        <v>899.2</v>
      </c>
      <c r="M122" s="31">
        <v>32.881070000000001</v>
      </c>
      <c r="N122" s="1"/>
      <c r="O122" s="1"/>
    </row>
    <row r="123" spans="1:15" ht="12.75" customHeight="1">
      <c r="A123" s="51">
        <v>114</v>
      </c>
      <c r="B123" s="53" t="s">
        <v>159</v>
      </c>
      <c r="C123" s="31">
        <v>441.9</v>
      </c>
      <c r="D123" s="36">
        <v>444.04999999999995</v>
      </c>
      <c r="E123" s="36">
        <v>438.14999999999992</v>
      </c>
      <c r="F123" s="36">
        <v>434.4</v>
      </c>
      <c r="G123" s="36">
        <v>428.49999999999994</v>
      </c>
      <c r="H123" s="36">
        <v>447.7999999999999</v>
      </c>
      <c r="I123" s="36">
        <v>453.7</v>
      </c>
      <c r="J123" s="36">
        <v>457.44999999999987</v>
      </c>
      <c r="K123" s="31">
        <v>449.95</v>
      </c>
      <c r="L123" s="31">
        <v>440.3</v>
      </c>
      <c r="M123" s="31">
        <v>33.600430000000003</v>
      </c>
      <c r="N123" s="1"/>
      <c r="O123" s="1"/>
    </row>
    <row r="124" spans="1:15" ht="12.75" customHeight="1">
      <c r="A124" s="51">
        <v>115</v>
      </c>
      <c r="B124" s="53" t="s">
        <v>429</v>
      </c>
      <c r="C124" s="31">
        <v>1397.6</v>
      </c>
      <c r="D124" s="36">
        <v>1402.5</v>
      </c>
      <c r="E124" s="36">
        <v>1385.1</v>
      </c>
      <c r="F124" s="36">
        <v>1372.6</v>
      </c>
      <c r="G124" s="36">
        <v>1355.1999999999998</v>
      </c>
      <c r="H124" s="36">
        <v>1415</v>
      </c>
      <c r="I124" s="36">
        <v>1432.4</v>
      </c>
      <c r="J124" s="36">
        <v>1444.9</v>
      </c>
      <c r="K124" s="31">
        <v>1419.9</v>
      </c>
      <c r="L124" s="31">
        <v>1390</v>
      </c>
      <c r="M124" s="31">
        <v>6.04718</v>
      </c>
      <c r="N124" s="1"/>
      <c r="O124" s="1"/>
    </row>
    <row r="125" spans="1:15" ht="12.75" customHeight="1">
      <c r="A125" s="51">
        <v>116</v>
      </c>
      <c r="B125" s="53" t="s">
        <v>160</v>
      </c>
      <c r="C125" s="31">
        <v>1786.75</v>
      </c>
      <c r="D125" s="36">
        <v>1794.2833333333335</v>
      </c>
      <c r="E125" s="36">
        <v>1775.5666666666671</v>
      </c>
      <c r="F125" s="36">
        <v>1764.3833333333334</v>
      </c>
      <c r="G125" s="36">
        <v>1745.666666666667</v>
      </c>
      <c r="H125" s="36">
        <v>1805.4666666666672</v>
      </c>
      <c r="I125" s="36">
        <v>1824.1833333333338</v>
      </c>
      <c r="J125" s="36">
        <v>1835.3666666666672</v>
      </c>
      <c r="K125" s="31">
        <v>1813</v>
      </c>
      <c r="L125" s="31">
        <v>1783.1</v>
      </c>
      <c r="M125" s="31">
        <v>42.507399999999997</v>
      </c>
      <c r="N125" s="1"/>
      <c r="O125" s="1"/>
    </row>
    <row r="126" spans="1:15" ht="12.75" customHeight="1">
      <c r="A126" s="51">
        <v>117</v>
      </c>
      <c r="B126" s="53" t="s">
        <v>161</v>
      </c>
      <c r="C126" s="31">
        <v>161.30000000000001</v>
      </c>
      <c r="D126" s="36">
        <v>162.51666666666668</v>
      </c>
      <c r="E126" s="36">
        <v>159.33333333333337</v>
      </c>
      <c r="F126" s="36">
        <v>157.3666666666667</v>
      </c>
      <c r="G126" s="36">
        <v>154.18333333333339</v>
      </c>
      <c r="H126" s="36">
        <v>164.48333333333335</v>
      </c>
      <c r="I126" s="36">
        <v>167.66666666666669</v>
      </c>
      <c r="J126" s="36">
        <v>169.63333333333333</v>
      </c>
      <c r="K126" s="31">
        <v>165.7</v>
      </c>
      <c r="L126" s="31">
        <v>160.55000000000001</v>
      </c>
      <c r="M126" s="31">
        <v>39.325510000000001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5277.6</v>
      </c>
      <c r="D127" s="36">
        <v>5310.8666666666668</v>
      </c>
      <c r="E127" s="36">
        <v>5217.8833333333332</v>
      </c>
      <c r="F127" s="36">
        <v>5158.1666666666661</v>
      </c>
      <c r="G127" s="36">
        <v>5065.1833333333325</v>
      </c>
      <c r="H127" s="36">
        <v>5370.5833333333339</v>
      </c>
      <c r="I127" s="36">
        <v>5463.5666666666675</v>
      </c>
      <c r="J127" s="36">
        <v>5523.2833333333347</v>
      </c>
      <c r="K127" s="31">
        <v>5403.85</v>
      </c>
      <c r="L127" s="31">
        <v>5251.15</v>
      </c>
      <c r="M127" s="31">
        <v>1.2828299999999999</v>
      </c>
      <c r="N127" s="1"/>
      <c r="O127" s="1"/>
    </row>
    <row r="128" spans="1:15" ht="12.75" customHeight="1">
      <c r="A128" s="51">
        <v>119</v>
      </c>
      <c r="B128" s="53" t="s">
        <v>164</v>
      </c>
      <c r="C128" s="31">
        <v>642.4</v>
      </c>
      <c r="D128" s="36">
        <v>649.16666666666663</v>
      </c>
      <c r="E128" s="36">
        <v>632.33333333333326</v>
      </c>
      <c r="F128" s="36">
        <v>622.26666666666665</v>
      </c>
      <c r="G128" s="36">
        <v>605.43333333333328</v>
      </c>
      <c r="H128" s="36">
        <v>659.23333333333323</v>
      </c>
      <c r="I128" s="36">
        <v>676.06666666666649</v>
      </c>
      <c r="J128" s="36">
        <v>686.13333333333321</v>
      </c>
      <c r="K128" s="31">
        <v>666</v>
      </c>
      <c r="L128" s="31">
        <v>639.1</v>
      </c>
      <c r="M128" s="31">
        <v>33.954300000000003</v>
      </c>
      <c r="N128" s="1"/>
      <c r="O128" s="1"/>
    </row>
    <row r="129" spans="1:15" ht="12.75" customHeight="1">
      <c r="A129" s="51">
        <v>120</v>
      </c>
      <c r="B129" s="53" t="s">
        <v>166</v>
      </c>
      <c r="C129" s="31">
        <v>4697.1499999999996</v>
      </c>
      <c r="D129" s="36">
        <v>4710.333333333333</v>
      </c>
      <c r="E129" s="36">
        <v>4663.8166666666657</v>
      </c>
      <c r="F129" s="36">
        <v>4630.4833333333327</v>
      </c>
      <c r="G129" s="36">
        <v>4583.9666666666653</v>
      </c>
      <c r="H129" s="36">
        <v>4743.6666666666661</v>
      </c>
      <c r="I129" s="36">
        <v>4790.1833333333343</v>
      </c>
      <c r="J129" s="36">
        <v>4823.5166666666664</v>
      </c>
      <c r="K129" s="31">
        <v>4756.8500000000004</v>
      </c>
      <c r="L129" s="31">
        <v>4677</v>
      </c>
      <c r="M129" s="31">
        <v>6.3883200000000002</v>
      </c>
      <c r="N129" s="1"/>
      <c r="O129" s="1"/>
    </row>
    <row r="130" spans="1:15" ht="12.75" customHeight="1">
      <c r="A130" s="51">
        <v>121</v>
      </c>
      <c r="B130" s="53" t="s">
        <v>165</v>
      </c>
      <c r="C130" s="31">
        <v>3550.95</v>
      </c>
      <c r="D130" s="36">
        <v>3569.4333333333329</v>
      </c>
      <c r="E130" s="36">
        <v>3521.2166666666658</v>
      </c>
      <c r="F130" s="36">
        <v>3491.4833333333327</v>
      </c>
      <c r="G130" s="36">
        <v>3443.2666666666655</v>
      </c>
      <c r="H130" s="36">
        <v>3599.1666666666661</v>
      </c>
      <c r="I130" s="36">
        <v>3647.3833333333332</v>
      </c>
      <c r="J130" s="36">
        <v>3677.1166666666663</v>
      </c>
      <c r="K130" s="31">
        <v>3617.65</v>
      </c>
      <c r="L130" s="31">
        <v>3539.7</v>
      </c>
      <c r="M130" s="31">
        <v>32.732570000000003</v>
      </c>
      <c r="N130" s="1"/>
      <c r="O130" s="1"/>
    </row>
    <row r="131" spans="1:15" ht="12.75" customHeight="1">
      <c r="A131" s="51">
        <v>122</v>
      </c>
      <c r="B131" s="53" t="s">
        <v>163</v>
      </c>
      <c r="C131" s="31">
        <v>431.4</v>
      </c>
      <c r="D131" s="36">
        <v>435.76666666666665</v>
      </c>
      <c r="E131" s="36">
        <v>425.43333333333328</v>
      </c>
      <c r="F131" s="36">
        <v>419.46666666666664</v>
      </c>
      <c r="G131" s="36">
        <v>409.13333333333327</v>
      </c>
      <c r="H131" s="36">
        <v>441.73333333333329</v>
      </c>
      <c r="I131" s="36">
        <v>452.06666666666666</v>
      </c>
      <c r="J131" s="36">
        <v>458.0333333333333</v>
      </c>
      <c r="K131" s="31">
        <v>446.1</v>
      </c>
      <c r="L131" s="31">
        <v>429.8</v>
      </c>
      <c r="M131" s="31">
        <v>14.539580000000001</v>
      </c>
      <c r="N131" s="1"/>
      <c r="O131" s="1"/>
    </row>
    <row r="132" spans="1:15" ht="12.75" customHeight="1">
      <c r="A132" s="51">
        <v>123</v>
      </c>
      <c r="B132" s="53" t="s">
        <v>282</v>
      </c>
      <c r="C132" s="31">
        <v>961.05</v>
      </c>
      <c r="D132" s="36">
        <v>968.35</v>
      </c>
      <c r="E132" s="36">
        <v>950.7</v>
      </c>
      <c r="F132" s="36">
        <v>940.35</v>
      </c>
      <c r="G132" s="36">
        <v>922.7</v>
      </c>
      <c r="H132" s="36">
        <v>978.7</v>
      </c>
      <c r="I132" s="36">
        <v>996.34999999999991</v>
      </c>
      <c r="J132" s="36">
        <v>1006.7</v>
      </c>
      <c r="K132" s="31">
        <v>986</v>
      </c>
      <c r="L132" s="31">
        <v>958</v>
      </c>
      <c r="M132" s="31">
        <v>19.43056</v>
      </c>
      <c r="N132" s="1"/>
      <c r="O132" s="1"/>
    </row>
    <row r="133" spans="1:15" ht="12.75" customHeight="1">
      <c r="A133" s="51">
        <v>124</v>
      </c>
      <c r="B133" s="53" t="s">
        <v>168</v>
      </c>
      <c r="C133" s="31">
        <v>1594.05</v>
      </c>
      <c r="D133" s="36">
        <v>1606.25</v>
      </c>
      <c r="E133" s="36">
        <v>1578.05</v>
      </c>
      <c r="F133" s="36">
        <v>1562.05</v>
      </c>
      <c r="G133" s="36">
        <v>1533.85</v>
      </c>
      <c r="H133" s="36">
        <v>1622.25</v>
      </c>
      <c r="I133" s="36">
        <v>1650.4499999999998</v>
      </c>
      <c r="J133" s="36">
        <v>1666.45</v>
      </c>
      <c r="K133" s="31">
        <v>1634.45</v>
      </c>
      <c r="L133" s="31">
        <v>1590.25</v>
      </c>
      <c r="M133" s="31">
        <v>7.4690399999999997</v>
      </c>
      <c r="N133" s="1"/>
      <c r="O133" s="1"/>
    </row>
    <row r="134" spans="1:15" ht="12.75" customHeight="1">
      <c r="A134" s="51">
        <v>125</v>
      </c>
      <c r="B134" s="53" t="s">
        <v>181</v>
      </c>
      <c r="C134" s="31">
        <v>129231.5</v>
      </c>
      <c r="D134" s="36">
        <v>129912.81666666667</v>
      </c>
      <c r="E134" s="36">
        <v>128322.53333333333</v>
      </c>
      <c r="F134" s="36">
        <v>127413.56666666667</v>
      </c>
      <c r="G134" s="36">
        <v>125823.28333333333</v>
      </c>
      <c r="H134" s="36">
        <v>130821.78333333333</v>
      </c>
      <c r="I134" s="36">
        <v>132412.06666666668</v>
      </c>
      <c r="J134" s="36">
        <v>133321.03333333333</v>
      </c>
      <c r="K134" s="31">
        <v>131503.1</v>
      </c>
      <c r="L134" s="31">
        <v>129003.85</v>
      </c>
      <c r="M134" s="31">
        <v>4.811E-2</v>
      </c>
      <c r="N134" s="1"/>
      <c r="O134" s="1"/>
    </row>
    <row r="135" spans="1:15" ht="12.75" customHeight="1">
      <c r="A135" s="51">
        <v>126</v>
      </c>
      <c r="B135" s="53" t="s">
        <v>444</v>
      </c>
      <c r="C135" s="31">
        <v>1181.45</v>
      </c>
      <c r="D135" s="36">
        <v>1176.3999999999999</v>
      </c>
      <c r="E135" s="36">
        <v>1162.0499999999997</v>
      </c>
      <c r="F135" s="36">
        <v>1142.6499999999999</v>
      </c>
      <c r="G135" s="36">
        <v>1128.2999999999997</v>
      </c>
      <c r="H135" s="36">
        <v>1195.7999999999997</v>
      </c>
      <c r="I135" s="36">
        <v>1210.1499999999996</v>
      </c>
      <c r="J135" s="36">
        <v>1229.5499999999997</v>
      </c>
      <c r="K135" s="31">
        <v>1190.75</v>
      </c>
      <c r="L135" s="31">
        <v>1157</v>
      </c>
      <c r="M135" s="31">
        <v>6.83284</v>
      </c>
      <c r="N135" s="1"/>
      <c r="O135" s="1"/>
    </row>
    <row r="136" spans="1:15" ht="12.75" customHeight="1">
      <c r="A136" s="51">
        <v>127</v>
      </c>
      <c r="B136" s="53" t="s">
        <v>170</v>
      </c>
      <c r="C136" s="31">
        <v>291.10000000000002</v>
      </c>
      <c r="D136" s="36">
        <v>291.36666666666662</v>
      </c>
      <c r="E136" s="36">
        <v>288.28333333333325</v>
      </c>
      <c r="F136" s="36">
        <v>285.46666666666664</v>
      </c>
      <c r="G136" s="36">
        <v>282.38333333333327</v>
      </c>
      <c r="H136" s="36">
        <v>294.18333333333322</v>
      </c>
      <c r="I136" s="36">
        <v>297.26666666666659</v>
      </c>
      <c r="J136" s="36">
        <v>300.0833333333332</v>
      </c>
      <c r="K136" s="31">
        <v>294.45</v>
      </c>
      <c r="L136" s="31">
        <v>288.55</v>
      </c>
      <c r="M136" s="31">
        <v>29.919440000000002</v>
      </c>
      <c r="N136" s="1"/>
      <c r="O136" s="1"/>
    </row>
    <row r="137" spans="1:15" ht="12.75" customHeight="1">
      <c r="A137" s="51">
        <v>128</v>
      </c>
      <c r="B137" s="53" t="s">
        <v>169</v>
      </c>
      <c r="C137" s="31">
        <v>2024.95</v>
      </c>
      <c r="D137" s="36">
        <v>2042.8166666666666</v>
      </c>
      <c r="E137" s="36">
        <v>1998.6333333333332</v>
      </c>
      <c r="F137" s="36">
        <v>1972.3166666666666</v>
      </c>
      <c r="G137" s="36">
        <v>1928.1333333333332</v>
      </c>
      <c r="H137" s="36">
        <v>2069.1333333333332</v>
      </c>
      <c r="I137" s="36">
        <v>2113.3166666666666</v>
      </c>
      <c r="J137" s="36">
        <v>2139.6333333333332</v>
      </c>
      <c r="K137" s="31">
        <v>2087</v>
      </c>
      <c r="L137" s="31">
        <v>2016.5</v>
      </c>
      <c r="M137" s="31">
        <v>35.398620000000001</v>
      </c>
      <c r="N137" s="1"/>
      <c r="O137" s="1"/>
    </row>
    <row r="138" spans="1:15" ht="12.75" customHeight="1">
      <c r="A138" s="51">
        <v>129</v>
      </c>
      <c r="B138" s="53" t="s">
        <v>839</v>
      </c>
      <c r="C138" s="31">
        <v>2395.65</v>
      </c>
      <c r="D138" s="36">
        <v>2366.8666666666663</v>
      </c>
      <c r="E138" s="36">
        <v>2313.7333333333327</v>
      </c>
      <c r="F138" s="36">
        <v>2231.8166666666662</v>
      </c>
      <c r="G138" s="36">
        <v>2178.6833333333325</v>
      </c>
      <c r="H138" s="36">
        <v>2448.7833333333328</v>
      </c>
      <c r="I138" s="36">
        <v>2501.916666666667</v>
      </c>
      <c r="J138" s="36">
        <v>2583.833333333333</v>
      </c>
      <c r="K138" s="31">
        <v>2420</v>
      </c>
      <c r="L138" s="31">
        <v>2284.9499999999998</v>
      </c>
      <c r="M138" s="31">
        <v>9.3513999999999999</v>
      </c>
      <c r="N138" s="1"/>
      <c r="O138" s="1"/>
    </row>
    <row r="139" spans="1:15" ht="12.75" customHeight="1">
      <c r="A139" s="51">
        <v>130</v>
      </c>
      <c r="B139" s="53" t="s">
        <v>172</v>
      </c>
      <c r="C139" s="31">
        <v>506.4</v>
      </c>
      <c r="D139" s="36">
        <v>505.83333333333331</v>
      </c>
      <c r="E139" s="36">
        <v>495.71666666666658</v>
      </c>
      <c r="F139" s="36">
        <v>485.03333333333325</v>
      </c>
      <c r="G139" s="36">
        <v>474.91666666666652</v>
      </c>
      <c r="H139" s="36">
        <v>516.51666666666665</v>
      </c>
      <c r="I139" s="36">
        <v>526.63333333333333</v>
      </c>
      <c r="J139" s="36">
        <v>537.31666666666672</v>
      </c>
      <c r="K139" s="31">
        <v>515.95000000000005</v>
      </c>
      <c r="L139" s="31">
        <v>495.15</v>
      </c>
      <c r="M139" s="31">
        <v>31.610050000000001</v>
      </c>
      <c r="N139" s="1"/>
      <c r="O139" s="1"/>
    </row>
    <row r="140" spans="1:15" ht="12.75" customHeight="1">
      <c r="A140" s="51">
        <v>131</v>
      </c>
      <c r="B140" s="53" t="s">
        <v>173</v>
      </c>
      <c r="C140" s="31">
        <v>12405</v>
      </c>
      <c r="D140" s="36">
        <v>12442.35</v>
      </c>
      <c r="E140" s="36">
        <v>12282.7</v>
      </c>
      <c r="F140" s="36">
        <v>12160.4</v>
      </c>
      <c r="G140" s="36">
        <v>12000.75</v>
      </c>
      <c r="H140" s="36">
        <v>12564.650000000001</v>
      </c>
      <c r="I140" s="36">
        <v>12724.3</v>
      </c>
      <c r="J140" s="36">
        <v>12846.600000000002</v>
      </c>
      <c r="K140" s="31">
        <v>12602</v>
      </c>
      <c r="L140" s="31">
        <v>12320.05</v>
      </c>
      <c r="M140" s="31">
        <v>6.7911700000000002</v>
      </c>
      <c r="N140" s="1"/>
      <c r="O140" s="1"/>
    </row>
    <row r="141" spans="1:15" ht="12.75" customHeight="1">
      <c r="A141" s="51">
        <v>132</v>
      </c>
      <c r="B141" s="53" t="s">
        <v>177</v>
      </c>
      <c r="C141" s="31">
        <v>1005.15</v>
      </c>
      <c r="D141" s="36">
        <v>1014.1</v>
      </c>
      <c r="E141" s="36">
        <v>993.2</v>
      </c>
      <c r="F141" s="36">
        <v>981.25</v>
      </c>
      <c r="G141" s="36">
        <v>960.35</v>
      </c>
      <c r="H141" s="36">
        <v>1026.0500000000002</v>
      </c>
      <c r="I141" s="36">
        <v>1046.9499999999998</v>
      </c>
      <c r="J141" s="36">
        <v>1058.9000000000001</v>
      </c>
      <c r="K141" s="31">
        <v>1035</v>
      </c>
      <c r="L141" s="31">
        <v>1002.15</v>
      </c>
      <c r="M141" s="31">
        <v>4.8224200000000002</v>
      </c>
      <c r="N141" s="1"/>
      <c r="O141" s="1"/>
    </row>
    <row r="142" spans="1:15" ht="12.75" customHeight="1">
      <c r="A142" s="51">
        <v>133</v>
      </c>
      <c r="B142" s="53" t="s">
        <v>284</v>
      </c>
      <c r="C142" s="31">
        <v>778.1</v>
      </c>
      <c r="D142" s="36">
        <v>791.86666666666667</v>
      </c>
      <c r="E142" s="36">
        <v>756.23333333333335</v>
      </c>
      <c r="F142" s="36">
        <v>734.36666666666667</v>
      </c>
      <c r="G142" s="36">
        <v>698.73333333333335</v>
      </c>
      <c r="H142" s="36">
        <v>813.73333333333335</v>
      </c>
      <c r="I142" s="36">
        <v>849.36666666666679</v>
      </c>
      <c r="J142" s="36">
        <v>871.23333333333335</v>
      </c>
      <c r="K142" s="31">
        <v>827.5</v>
      </c>
      <c r="L142" s="31">
        <v>770</v>
      </c>
      <c r="M142" s="31">
        <v>29.004709999999999</v>
      </c>
      <c r="N142" s="1"/>
      <c r="O142" s="1"/>
    </row>
    <row r="143" spans="1:15" ht="12.75" customHeight="1">
      <c r="A143" s="51">
        <v>134</v>
      </c>
      <c r="B143" s="53" t="s">
        <v>449</v>
      </c>
      <c r="C143" s="31">
        <v>2158.6</v>
      </c>
      <c r="D143" s="36">
        <v>2184.4499999999998</v>
      </c>
      <c r="E143" s="36">
        <v>2124.1999999999998</v>
      </c>
      <c r="F143" s="36">
        <v>2089.8000000000002</v>
      </c>
      <c r="G143" s="36">
        <v>2029.5500000000002</v>
      </c>
      <c r="H143" s="36">
        <v>2218.8499999999995</v>
      </c>
      <c r="I143" s="36">
        <v>2279.0999999999995</v>
      </c>
      <c r="J143" s="36">
        <v>2313.4999999999991</v>
      </c>
      <c r="K143" s="31">
        <v>2244.6999999999998</v>
      </c>
      <c r="L143" s="31">
        <v>2150.0500000000002</v>
      </c>
      <c r="M143" s="31">
        <v>7.61564</v>
      </c>
      <c r="N143" s="1"/>
      <c r="O143" s="1"/>
    </row>
    <row r="144" spans="1:15" ht="12.75" customHeight="1">
      <c r="A144" s="51">
        <v>135</v>
      </c>
      <c r="B144" s="53" t="s">
        <v>285</v>
      </c>
      <c r="C144" s="31">
        <v>70.05</v>
      </c>
      <c r="D144" s="36">
        <v>70.333333333333329</v>
      </c>
      <c r="E144" s="36">
        <v>69.36666666666666</v>
      </c>
      <c r="F144" s="36">
        <v>68.683333333333337</v>
      </c>
      <c r="G144" s="36">
        <v>67.716666666666669</v>
      </c>
      <c r="H144" s="36">
        <v>71.016666666666652</v>
      </c>
      <c r="I144" s="36">
        <v>71.98333333333332</v>
      </c>
      <c r="J144" s="36">
        <v>72.666666666666643</v>
      </c>
      <c r="K144" s="31">
        <v>71.3</v>
      </c>
      <c r="L144" s="31">
        <v>69.650000000000006</v>
      </c>
      <c r="M144" s="31">
        <v>105.32241</v>
      </c>
      <c r="N144" s="1"/>
      <c r="O144" s="1"/>
    </row>
    <row r="145" spans="1:15" ht="12.75" customHeight="1">
      <c r="A145" s="51">
        <v>136</v>
      </c>
      <c r="B145" s="53" t="s">
        <v>180</v>
      </c>
      <c r="C145" s="31">
        <v>2336.4499999999998</v>
      </c>
      <c r="D145" s="36">
        <v>2348.5333333333333</v>
      </c>
      <c r="E145" s="36">
        <v>2305.6166666666668</v>
      </c>
      <c r="F145" s="36">
        <v>2274.7833333333333</v>
      </c>
      <c r="G145" s="36">
        <v>2231.8666666666668</v>
      </c>
      <c r="H145" s="36">
        <v>2379.3666666666668</v>
      </c>
      <c r="I145" s="36">
        <v>2422.2833333333338</v>
      </c>
      <c r="J145" s="36">
        <v>2453.1166666666668</v>
      </c>
      <c r="K145" s="31">
        <v>2391.4499999999998</v>
      </c>
      <c r="L145" s="31">
        <v>2317.6999999999998</v>
      </c>
      <c r="M145" s="31">
        <v>5.2001099999999996</v>
      </c>
      <c r="N145" s="1"/>
      <c r="O145" s="1"/>
    </row>
    <row r="146" spans="1:15" ht="12.75" customHeight="1">
      <c r="A146" s="51">
        <v>137</v>
      </c>
      <c r="B146" s="53" t="s">
        <v>182</v>
      </c>
      <c r="C146" s="31">
        <v>1655.7</v>
      </c>
      <c r="D146" s="36">
        <v>1660.9166666666667</v>
      </c>
      <c r="E146" s="36">
        <v>1629.8333333333335</v>
      </c>
      <c r="F146" s="36">
        <v>1603.9666666666667</v>
      </c>
      <c r="G146" s="36">
        <v>1572.8833333333334</v>
      </c>
      <c r="H146" s="36">
        <v>1686.7833333333335</v>
      </c>
      <c r="I146" s="36">
        <v>1717.866666666667</v>
      </c>
      <c r="J146" s="36">
        <v>1743.7333333333336</v>
      </c>
      <c r="K146" s="31">
        <v>1692</v>
      </c>
      <c r="L146" s="31">
        <v>1635.05</v>
      </c>
      <c r="M146" s="31">
        <v>5.3912500000000003</v>
      </c>
      <c r="N146" s="1"/>
      <c r="O146" s="1"/>
    </row>
    <row r="147" spans="1:15" ht="12.75" customHeight="1">
      <c r="A147" s="51">
        <v>138</v>
      </c>
      <c r="B147" s="53" t="s">
        <v>456</v>
      </c>
      <c r="C147" s="31">
        <v>89.5</v>
      </c>
      <c r="D147" s="36">
        <v>90.5</v>
      </c>
      <c r="E147" s="36">
        <v>88.05</v>
      </c>
      <c r="F147" s="36">
        <v>86.6</v>
      </c>
      <c r="G147" s="36">
        <v>84.149999999999991</v>
      </c>
      <c r="H147" s="36">
        <v>91.95</v>
      </c>
      <c r="I147" s="36">
        <v>94.399999999999991</v>
      </c>
      <c r="J147" s="36">
        <v>95.850000000000009</v>
      </c>
      <c r="K147" s="31">
        <v>92.95</v>
      </c>
      <c r="L147" s="31">
        <v>89.05</v>
      </c>
      <c r="M147" s="31">
        <v>476.81862999999998</v>
      </c>
      <c r="N147" s="1"/>
      <c r="O147" s="1"/>
    </row>
    <row r="148" spans="1:15" ht="12.75" customHeight="1">
      <c r="A148" s="51">
        <v>139</v>
      </c>
      <c r="B148" s="53" t="s">
        <v>187</v>
      </c>
      <c r="C148" s="31">
        <v>235.2</v>
      </c>
      <c r="D148" s="36">
        <v>238.54999999999998</v>
      </c>
      <c r="E148" s="36">
        <v>230.24999999999997</v>
      </c>
      <c r="F148" s="36">
        <v>225.29999999999998</v>
      </c>
      <c r="G148" s="36">
        <v>216.99999999999997</v>
      </c>
      <c r="H148" s="36">
        <v>243.49999999999997</v>
      </c>
      <c r="I148" s="36">
        <v>251.79999999999998</v>
      </c>
      <c r="J148" s="36">
        <v>256.75</v>
      </c>
      <c r="K148" s="31">
        <v>246.85</v>
      </c>
      <c r="L148" s="31">
        <v>233.6</v>
      </c>
      <c r="M148" s="31">
        <v>185.79972000000001</v>
      </c>
      <c r="N148" s="1"/>
      <c r="O148" s="1"/>
    </row>
    <row r="149" spans="1:15" ht="12.75" customHeight="1">
      <c r="A149" s="51">
        <v>140</v>
      </c>
      <c r="B149" s="53" t="s">
        <v>189</v>
      </c>
      <c r="C149" s="31">
        <v>351.15</v>
      </c>
      <c r="D149" s="36">
        <v>353.86666666666662</v>
      </c>
      <c r="E149" s="36">
        <v>346.48333333333323</v>
      </c>
      <c r="F149" s="36">
        <v>341.81666666666661</v>
      </c>
      <c r="G149" s="36">
        <v>334.43333333333322</v>
      </c>
      <c r="H149" s="36">
        <v>358.53333333333325</v>
      </c>
      <c r="I149" s="36">
        <v>365.91666666666657</v>
      </c>
      <c r="J149" s="36">
        <v>370.58333333333326</v>
      </c>
      <c r="K149" s="31">
        <v>361.25</v>
      </c>
      <c r="L149" s="31">
        <v>349.2</v>
      </c>
      <c r="M149" s="31">
        <v>229.66560000000001</v>
      </c>
      <c r="N149" s="1"/>
      <c r="O149" s="1"/>
    </row>
    <row r="150" spans="1:15" ht="12.75" customHeight="1">
      <c r="A150" s="51">
        <v>141</v>
      </c>
      <c r="B150" s="53" t="s">
        <v>185</v>
      </c>
      <c r="C150" s="31">
        <v>3228.85</v>
      </c>
      <c r="D150" s="36">
        <v>3255.9500000000003</v>
      </c>
      <c r="E150" s="36">
        <v>3186.9000000000005</v>
      </c>
      <c r="F150" s="36">
        <v>3144.9500000000003</v>
      </c>
      <c r="G150" s="36">
        <v>3075.9000000000005</v>
      </c>
      <c r="H150" s="36">
        <v>3297.9000000000005</v>
      </c>
      <c r="I150" s="36">
        <v>3366.9500000000007</v>
      </c>
      <c r="J150" s="36">
        <v>3408.9000000000005</v>
      </c>
      <c r="K150" s="31">
        <v>3325</v>
      </c>
      <c r="L150" s="31">
        <v>3214</v>
      </c>
      <c r="M150" s="31">
        <v>2.5871200000000001</v>
      </c>
      <c r="N150" s="1"/>
      <c r="O150" s="1"/>
    </row>
    <row r="151" spans="1:15" ht="12.75" customHeight="1">
      <c r="A151" s="51">
        <v>142</v>
      </c>
      <c r="B151" s="53" t="s">
        <v>186</v>
      </c>
      <c r="C151" s="31">
        <v>2462.5500000000002</v>
      </c>
      <c r="D151" s="36">
        <v>2471.9333333333338</v>
      </c>
      <c r="E151" s="36">
        <v>2401.2166666666676</v>
      </c>
      <c r="F151" s="36">
        <v>2339.8833333333337</v>
      </c>
      <c r="G151" s="36">
        <v>2269.1666666666674</v>
      </c>
      <c r="H151" s="36">
        <v>2533.2666666666678</v>
      </c>
      <c r="I151" s="36">
        <v>2603.983333333334</v>
      </c>
      <c r="J151" s="36">
        <v>2665.316666666668</v>
      </c>
      <c r="K151" s="31">
        <v>2542.65</v>
      </c>
      <c r="L151" s="31">
        <v>2410.6</v>
      </c>
      <c r="M151" s="31">
        <v>30.38833</v>
      </c>
      <c r="N151" s="1"/>
      <c r="O151" s="1"/>
    </row>
    <row r="152" spans="1:15" ht="12.75" customHeight="1">
      <c r="A152" s="51">
        <v>143</v>
      </c>
      <c r="B152" s="53" t="s">
        <v>190</v>
      </c>
      <c r="C152" s="31">
        <v>1399.15</v>
      </c>
      <c r="D152" s="36">
        <v>1422.0666666666668</v>
      </c>
      <c r="E152" s="36">
        <v>1370.6833333333336</v>
      </c>
      <c r="F152" s="36">
        <v>1342.2166666666667</v>
      </c>
      <c r="G152" s="36">
        <v>1290.8333333333335</v>
      </c>
      <c r="H152" s="36">
        <v>1450.5333333333338</v>
      </c>
      <c r="I152" s="36">
        <v>1501.916666666667</v>
      </c>
      <c r="J152" s="36">
        <v>1530.3833333333339</v>
      </c>
      <c r="K152" s="31">
        <v>1473.45</v>
      </c>
      <c r="L152" s="31">
        <v>1393.6</v>
      </c>
      <c r="M152" s="31">
        <v>6.0944700000000003</v>
      </c>
      <c r="N152" s="1"/>
      <c r="O152" s="1"/>
    </row>
    <row r="153" spans="1:15" ht="12.75" customHeight="1">
      <c r="A153" s="51">
        <v>144</v>
      </c>
      <c r="B153" s="53" t="s">
        <v>192</v>
      </c>
      <c r="C153" s="31">
        <v>274.14999999999998</v>
      </c>
      <c r="D153" s="36">
        <v>278.39999999999998</v>
      </c>
      <c r="E153" s="36">
        <v>269.09999999999997</v>
      </c>
      <c r="F153" s="36">
        <v>264.05</v>
      </c>
      <c r="G153" s="36">
        <v>254.75</v>
      </c>
      <c r="H153" s="36">
        <v>283.44999999999993</v>
      </c>
      <c r="I153" s="36">
        <v>292.74999999999989</v>
      </c>
      <c r="J153" s="36">
        <v>297.7999999999999</v>
      </c>
      <c r="K153" s="31">
        <v>287.7</v>
      </c>
      <c r="L153" s="31">
        <v>273.35000000000002</v>
      </c>
      <c r="M153" s="31">
        <v>341.36482000000001</v>
      </c>
      <c r="N153" s="1"/>
      <c r="O153" s="1"/>
    </row>
    <row r="154" spans="1:15" ht="12.75" customHeight="1">
      <c r="A154" s="51">
        <v>145</v>
      </c>
      <c r="B154" s="53" t="s">
        <v>287</v>
      </c>
      <c r="C154" s="31">
        <v>603.15</v>
      </c>
      <c r="D154" s="36">
        <v>611.0333333333333</v>
      </c>
      <c r="E154" s="36">
        <v>592.16666666666663</v>
      </c>
      <c r="F154" s="36">
        <v>581.18333333333328</v>
      </c>
      <c r="G154" s="36">
        <v>562.31666666666661</v>
      </c>
      <c r="H154" s="36">
        <v>622.01666666666665</v>
      </c>
      <c r="I154" s="36">
        <v>640.88333333333344</v>
      </c>
      <c r="J154" s="36">
        <v>651.86666666666667</v>
      </c>
      <c r="K154" s="31">
        <v>629.9</v>
      </c>
      <c r="L154" s="31">
        <v>600.04999999999995</v>
      </c>
      <c r="M154" s="31">
        <v>47.267780000000002</v>
      </c>
      <c r="N154" s="1"/>
      <c r="O154" s="1"/>
    </row>
    <row r="155" spans="1:15" ht="12.75" customHeight="1">
      <c r="A155" s="51">
        <v>146</v>
      </c>
      <c r="B155" s="53" t="s">
        <v>288</v>
      </c>
      <c r="C155" s="31">
        <v>388.5</v>
      </c>
      <c r="D155" s="36">
        <v>394.83333333333331</v>
      </c>
      <c r="E155" s="36">
        <v>380.66666666666663</v>
      </c>
      <c r="F155" s="36">
        <v>372.83333333333331</v>
      </c>
      <c r="G155" s="36">
        <v>358.66666666666663</v>
      </c>
      <c r="H155" s="36">
        <v>402.66666666666663</v>
      </c>
      <c r="I155" s="36">
        <v>416.83333333333326</v>
      </c>
      <c r="J155" s="36">
        <v>424.66666666666663</v>
      </c>
      <c r="K155" s="31">
        <v>409</v>
      </c>
      <c r="L155" s="31">
        <v>387</v>
      </c>
      <c r="M155" s="31">
        <v>12.589639999999999</v>
      </c>
      <c r="N155" s="1"/>
      <c r="O155" s="1"/>
    </row>
    <row r="156" spans="1:15" ht="12.75" customHeight="1">
      <c r="A156" s="51">
        <v>147</v>
      </c>
      <c r="B156" s="53" t="s">
        <v>289</v>
      </c>
      <c r="C156" s="31">
        <v>1214.5</v>
      </c>
      <c r="D156" s="36">
        <v>1222.5</v>
      </c>
      <c r="E156" s="36">
        <v>1197.0999999999999</v>
      </c>
      <c r="F156" s="36">
        <v>1179.6999999999998</v>
      </c>
      <c r="G156" s="36">
        <v>1154.2999999999997</v>
      </c>
      <c r="H156" s="36">
        <v>1239.9000000000001</v>
      </c>
      <c r="I156" s="36">
        <v>1265.3000000000002</v>
      </c>
      <c r="J156" s="36">
        <v>1282.7000000000003</v>
      </c>
      <c r="K156" s="31">
        <v>1247.9000000000001</v>
      </c>
      <c r="L156" s="31">
        <v>1205.0999999999999</v>
      </c>
      <c r="M156" s="31">
        <v>14.193440000000001</v>
      </c>
      <c r="N156" s="1"/>
      <c r="O156" s="1"/>
    </row>
    <row r="157" spans="1:15" ht="12.75" customHeight="1">
      <c r="A157" s="51">
        <v>148</v>
      </c>
      <c r="B157" s="53" t="s">
        <v>199</v>
      </c>
      <c r="C157" s="31">
        <v>3716.55</v>
      </c>
      <c r="D157" s="36">
        <v>3737.35</v>
      </c>
      <c r="E157" s="36">
        <v>3679.2</v>
      </c>
      <c r="F157" s="36">
        <v>3641.85</v>
      </c>
      <c r="G157" s="36">
        <v>3583.7</v>
      </c>
      <c r="H157" s="36">
        <v>3774.7</v>
      </c>
      <c r="I157" s="36">
        <v>3832.8500000000004</v>
      </c>
      <c r="J157" s="36">
        <v>3870.2</v>
      </c>
      <c r="K157" s="31">
        <v>3795.5</v>
      </c>
      <c r="L157" s="31">
        <v>3700</v>
      </c>
      <c r="M157" s="31">
        <v>2.44652</v>
      </c>
      <c r="N157" s="1"/>
      <c r="O157" s="1"/>
    </row>
    <row r="158" spans="1:15" ht="12.75" customHeight="1">
      <c r="A158" s="51">
        <v>149</v>
      </c>
      <c r="B158" s="53" t="s">
        <v>193</v>
      </c>
      <c r="C158" s="31">
        <v>35357.599999999999</v>
      </c>
      <c r="D158" s="36">
        <v>35389.866666666669</v>
      </c>
      <c r="E158" s="36">
        <v>34979.733333333337</v>
      </c>
      <c r="F158" s="36">
        <v>34601.866666666669</v>
      </c>
      <c r="G158" s="36">
        <v>34191.733333333337</v>
      </c>
      <c r="H158" s="36">
        <v>35767.733333333337</v>
      </c>
      <c r="I158" s="36">
        <v>36177.866666666669</v>
      </c>
      <c r="J158" s="36">
        <v>36555.733333333337</v>
      </c>
      <c r="K158" s="31">
        <v>35800</v>
      </c>
      <c r="L158" s="31">
        <v>35012</v>
      </c>
      <c r="M158" s="31">
        <v>0.49752000000000002</v>
      </c>
      <c r="N158" s="1"/>
      <c r="O158" s="1"/>
    </row>
    <row r="159" spans="1:15" ht="12.75" customHeight="1">
      <c r="A159" s="51">
        <v>150</v>
      </c>
      <c r="B159" s="53" t="s">
        <v>290</v>
      </c>
      <c r="C159" s="31">
        <v>1404.9</v>
      </c>
      <c r="D159" s="36">
        <v>1402.0833333333333</v>
      </c>
      <c r="E159" s="36">
        <v>1384.8166666666666</v>
      </c>
      <c r="F159" s="36">
        <v>1364.7333333333333</v>
      </c>
      <c r="G159" s="36">
        <v>1347.4666666666667</v>
      </c>
      <c r="H159" s="36">
        <v>1422.1666666666665</v>
      </c>
      <c r="I159" s="36">
        <v>1439.4333333333334</v>
      </c>
      <c r="J159" s="36">
        <v>1459.5166666666664</v>
      </c>
      <c r="K159" s="31">
        <v>1419.35</v>
      </c>
      <c r="L159" s="31">
        <v>1382</v>
      </c>
      <c r="M159" s="31">
        <v>8.0686699999999991</v>
      </c>
      <c r="N159" s="1"/>
      <c r="O159" s="1"/>
    </row>
    <row r="160" spans="1:15" ht="12.75" customHeight="1">
      <c r="A160" s="51">
        <v>151</v>
      </c>
      <c r="B160" s="53" t="s">
        <v>195</v>
      </c>
      <c r="C160" s="31">
        <v>3843.9</v>
      </c>
      <c r="D160" s="36">
        <v>3875.0666666666671</v>
      </c>
      <c r="E160" s="36">
        <v>3790.3833333333341</v>
      </c>
      <c r="F160" s="36">
        <v>3736.8666666666672</v>
      </c>
      <c r="G160" s="36">
        <v>3652.1833333333343</v>
      </c>
      <c r="H160" s="36">
        <v>3928.5833333333339</v>
      </c>
      <c r="I160" s="36">
        <v>4013.2666666666673</v>
      </c>
      <c r="J160" s="36">
        <v>4066.7833333333338</v>
      </c>
      <c r="K160" s="31">
        <v>3959.75</v>
      </c>
      <c r="L160" s="31">
        <v>3821.55</v>
      </c>
      <c r="M160" s="31">
        <v>4.1799299999999997</v>
      </c>
      <c r="N160" s="1"/>
      <c r="O160" s="1"/>
    </row>
    <row r="161" spans="1:15" ht="12.75" customHeight="1">
      <c r="A161" s="51">
        <v>152</v>
      </c>
      <c r="B161" s="53" t="s">
        <v>196</v>
      </c>
      <c r="C161" s="31">
        <v>302</v>
      </c>
      <c r="D161" s="36">
        <v>306.75</v>
      </c>
      <c r="E161" s="36">
        <v>294.75</v>
      </c>
      <c r="F161" s="36">
        <v>287.5</v>
      </c>
      <c r="G161" s="36">
        <v>275.5</v>
      </c>
      <c r="H161" s="36">
        <v>314</v>
      </c>
      <c r="I161" s="36">
        <v>326</v>
      </c>
      <c r="J161" s="36">
        <v>333.25</v>
      </c>
      <c r="K161" s="31">
        <v>318.75</v>
      </c>
      <c r="L161" s="31">
        <v>299.5</v>
      </c>
      <c r="M161" s="31">
        <v>114.54798</v>
      </c>
      <c r="N161" s="1"/>
      <c r="O161" s="1"/>
    </row>
    <row r="162" spans="1:15" ht="12.75" customHeight="1">
      <c r="A162" s="51">
        <v>153</v>
      </c>
      <c r="B162" s="53" t="s">
        <v>198</v>
      </c>
      <c r="C162" s="31">
        <v>2871.8</v>
      </c>
      <c r="D162" s="36">
        <v>2884.7000000000003</v>
      </c>
      <c r="E162" s="36">
        <v>2847.6500000000005</v>
      </c>
      <c r="F162" s="36">
        <v>2823.5000000000005</v>
      </c>
      <c r="G162" s="36">
        <v>2786.4500000000007</v>
      </c>
      <c r="H162" s="36">
        <v>2908.8500000000004</v>
      </c>
      <c r="I162" s="36">
        <v>2945.9000000000005</v>
      </c>
      <c r="J162" s="36">
        <v>2970.05</v>
      </c>
      <c r="K162" s="31">
        <v>2921.75</v>
      </c>
      <c r="L162" s="31">
        <v>2860.55</v>
      </c>
      <c r="M162" s="31">
        <v>3.28125</v>
      </c>
      <c r="N162" s="1"/>
      <c r="O162" s="1"/>
    </row>
    <row r="163" spans="1:15" ht="12.75" customHeight="1">
      <c r="A163" s="51">
        <v>154</v>
      </c>
      <c r="B163" s="53" t="s">
        <v>194</v>
      </c>
      <c r="C163" s="31">
        <v>841.2</v>
      </c>
      <c r="D163" s="36">
        <v>845.76666666666677</v>
      </c>
      <c r="E163" s="36">
        <v>833.43333333333351</v>
      </c>
      <c r="F163" s="36">
        <v>825.66666666666674</v>
      </c>
      <c r="G163" s="36">
        <v>813.33333333333348</v>
      </c>
      <c r="H163" s="36">
        <v>853.53333333333353</v>
      </c>
      <c r="I163" s="36">
        <v>865.86666666666679</v>
      </c>
      <c r="J163" s="36">
        <v>873.63333333333355</v>
      </c>
      <c r="K163" s="31">
        <v>858.1</v>
      </c>
      <c r="L163" s="31">
        <v>838</v>
      </c>
      <c r="M163" s="31">
        <v>6.5063700000000004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5329.9</v>
      </c>
      <c r="D164" s="36">
        <v>5354.3166666666666</v>
      </c>
      <c r="E164" s="36">
        <v>5274.4833333333336</v>
      </c>
      <c r="F164" s="36">
        <v>5219.0666666666666</v>
      </c>
      <c r="G164" s="36">
        <v>5139.2333333333336</v>
      </c>
      <c r="H164" s="36">
        <v>5409.7333333333336</v>
      </c>
      <c r="I164" s="36">
        <v>5489.5666666666675</v>
      </c>
      <c r="J164" s="36">
        <v>5544.9833333333336</v>
      </c>
      <c r="K164" s="31">
        <v>5434.15</v>
      </c>
      <c r="L164" s="31">
        <v>5298.9</v>
      </c>
      <c r="M164" s="31">
        <v>4.4036900000000001</v>
      </c>
      <c r="N164" s="1"/>
      <c r="O164" s="1"/>
    </row>
    <row r="165" spans="1:15" ht="12.75" customHeight="1">
      <c r="A165" s="51">
        <v>156</v>
      </c>
      <c r="B165" s="53" t="s">
        <v>291</v>
      </c>
      <c r="C165" s="31">
        <v>500.5</v>
      </c>
      <c r="D165" s="36">
        <v>498.66666666666669</v>
      </c>
      <c r="E165" s="36">
        <v>492.33333333333337</v>
      </c>
      <c r="F165" s="36">
        <v>484.16666666666669</v>
      </c>
      <c r="G165" s="36">
        <v>477.83333333333337</v>
      </c>
      <c r="H165" s="36">
        <v>506.83333333333337</v>
      </c>
      <c r="I165" s="36">
        <v>513.16666666666674</v>
      </c>
      <c r="J165" s="36">
        <v>521.33333333333337</v>
      </c>
      <c r="K165" s="31">
        <v>505</v>
      </c>
      <c r="L165" s="31">
        <v>490.5</v>
      </c>
      <c r="M165" s="31">
        <v>32.216320000000003</v>
      </c>
      <c r="N165" s="1"/>
      <c r="O165" s="1"/>
    </row>
    <row r="166" spans="1:15" ht="12.75" customHeight="1">
      <c r="A166" s="51">
        <v>157</v>
      </c>
      <c r="B166" s="53" t="s">
        <v>197</v>
      </c>
      <c r="C166" s="31">
        <v>395.45</v>
      </c>
      <c r="D166" s="36">
        <v>398.58333333333331</v>
      </c>
      <c r="E166" s="36">
        <v>389.91666666666663</v>
      </c>
      <c r="F166" s="36">
        <v>384.38333333333333</v>
      </c>
      <c r="G166" s="36">
        <v>375.71666666666664</v>
      </c>
      <c r="H166" s="36">
        <v>404.11666666666662</v>
      </c>
      <c r="I166" s="36">
        <v>412.78333333333325</v>
      </c>
      <c r="J166" s="36">
        <v>418.31666666666661</v>
      </c>
      <c r="K166" s="31">
        <v>407.25</v>
      </c>
      <c r="L166" s="31">
        <v>393.05</v>
      </c>
      <c r="M166" s="31">
        <v>75.891760000000005</v>
      </c>
      <c r="N166" s="1"/>
      <c r="O166" s="1"/>
    </row>
    <row r="167" spans="1:15" ht="12.75" customHeight="1">
      <c r="A167" s="51">
        <v>158</v>
      </c>
      <c r="B167" s="53" t="s">
        <v>202</v>
      </c>
      <c r="C167" s="31">
        <v>280.10000000000002</v>
      </c>
      <c r="D167" s="36">
        <v>282.56666666666666</v>
      </c>
      <c r="E167" s="36">
        <v>275.23333333333335</v>
      </c>
      <c r="F167" s="36">
        <v>270.36666666666667</v>
      </c>
      <c r="G167" s="36">
        <v>263.03333333333336</v>
      </c>
      <c r="H167" s="36">
        <v>287.43333333333334</v>
      </c>
      <c r="I167" s="36">
        <v>294.76666666666671</v>
      </c>
      <c r="J167" s="36">
        <v>299.63333333333333</v>
      </c>
      <c r="K167" s="31">
        <v>289.89999999999998</v>
      </c>
      <c r="L167" s="31">
        <v>277.7</v>
      </c>
      <c r="M167" s="31">
        <v>510.39603</v>
      </c>
      <c r="N167" s="1"/>
      <c r="O167" s="1"/>
    </row>
    <row r="168" spans="1:15" ht="12.75" customHeight="1">
      <c r="A168" s="51">
        <v>159</v>
      </c>
      <c r="B168" s="53" t="s">
        <v>292</v>
      </c>
      <c r="C168" s="31">
        <v>1227.1500000000001</v>
      </c>
      <c r="D168" s="36">
        <v>1226</v>
      </c>
      <c r="E168" s="36">
        <v>1202.2</v>
      </c>
      <c r="F168" s="36">
        <v>1177.25</v>
      </c>
      <c r="G168" s="36">
        <v>1153.45</v>
      </c>
      <c r="H168" s="36">
        <v>1250.95</v>
      </c>
      <c r="I168" s="36">
        <v>1274.7500000000002</v>
      </c>
      <c r="J168" s="36">
        <v>1299.7</v>
      </c>
      <c r="K168" s="31">
        <v>1249.8</v>
      </c>
      <c r="L168" s="31">
        <v>1201.05</v>
      </c>
      <c r="M168" s="31">
        <v>10.863239999999999</v>
      </c>
      <c r="N168" s="1"/>
      <c r="O168" s="1"/>
    </row>
    <row r="169" spans="1:15" ht="12.75" customHeight="1">
      <c r="A169" s="51">
        <v>160</v>
      </c>
      <c r="B169" s="53" t="s">
        <v>293</v>
      </c>
      <c r="C169" s="31">
        <v>16077</v>
      </c>
      <c r="D169" s="36">
        <v>16001.466666666667</v>
      </c>
      <c r="E169" s="36">
        <v>15870.683333333334</v>
      </c>
      <c r="F169" s="36">
        <v>15664.366666666667</v>
      </c>
      <c r="G169" s="36">
        <v>15533.583333333334</v>
      </c>
      <c r="H169" s="36">
        <v>16207.783333333335</v>
      </c>
      <c r="I169" s="36">
        <v>16338.566666666668</v>
      </c>
      <c r="J169" s="36">
        <v>16544.883333333335</v>
      </c>
      <c r="K169" s="31">
        <v>16132.25</v>
      </c>
      <c r="L169" s="31">
        <v>15795.15</v>
      </c>
      <c r="M169" s="31">
        <v>7.4529999999999999E-2</v>
      </c>
      <c r="N169" s="1"/>
      <c r="O169" s="1"/>
    </row>
    <row r="170" spans="1:15" ht="12.75" customHeight="1">
      <c r="A170" s="51">
        <v>161</v>
      </c>
      <c r="B170" s="53" t="s">
        <v>200</v>
      </c>
      <c r="C170" s="31">
        <v>129.55000000000001</v>
      </c>
      <c r="D170" s="36">
        <v>130.25000000000003</v>
      </c>
      <c r="E170" s="36">
        <v>128.10000000000005</v>
      </c>
      <c r="F170" s="36">
        <v>126.65000000000003</v>
      </c>
      <c r="G170" s="36">
        <v>124.50000000000006</v>
      </c>
      <c r="H170" s="36">
        <v>131.70000000000005</v>
      </c>
      <c r="I170" s="36">
        <v>133.85000000000002</v>
      </c>
      <c r="J170" s="36">
        <v>135.30000000000004</v>
      </c>
      <c r="K170" s="31">
        <v>132.4</v>
      </c>
      <c r="L170" s="31">
        <v>128.80000000000001</v>
      </c>
      <c r="M170" s="31">
        <v>372.11718999999999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428.65</v>
      </c>
      <c r="D171" s="36">
        <v>431.66666666666669</v>
      </c>
      <c r="E171" s="36">
        <v>423.03333333333336</v>
      </c>
      <c r="F171" s="36">
        <v>417.41666666666669</v>
      </c>
      <c r="G171" s="36">
        <v>408.78333333333336</v>
      </c>
      <c r="H171" s="36">
        <v>437.28333333333336</v>
      </c>
      <c r="I171" s="36">
        <v>445.91666666666669</v>
      </c>
      <c r="J171" s="36">
        <v>451.53333333333336</v>
      </c>
      <c r="K171" s="31">
        <v>440.3</v>
      </c>
      <c r="L171" s="31">
        <v>426.05</v>
      </c>
      <c r="M171" s="31">
        <v>94.255459999999999</v>
      </c>
      <c r="N171" s="1"/>
      <c r="O171" s="1"/>
    </row>
    <row r="172" spans="1:15" ht="12.75" customHeight="1">
      <c r="A172" s="51">
        <v>163</v>
      </c>
      <c r="B172" s="53" t="s">
        <v>480</v>
      </c>
      <c r="C172" s="31">
        <v>259.89999999999998</v>
      </c>
      <c r="D172" s="36">
        <v>259.7</v>
      </c>
      <c r="E172" s="36">
        <v>257.39999999999998</v>
      </c>
      <c r="F172" s="36">
        <v>254.89999999999998</v>
      </c>
      <c r="G172" s="36">
        <v>252.59999999999997</v>
      </c>
      <c r="H172" s="36">
        <v>262.2</v>
      </c>
      <c r="I172" s="36">
        <v>264.50000000000006</v>
      </c>
      <c r="J172" s="36">
        <v>267</v>
      </c>
      <c r="K172" s="31">
        <v>262</v>
      </c>
      <c r="L172" s="31">
        <v>257.2</v>
      </c>
      <c r="M172" s="31">
        <v>81.291089999999997</v>
      </c>
      <c r="N172" s="1"/>
      <c r="O172" s="1"/>
    </row>
    <row r="173" spans="1:15" ht="12.75" customHeight="1">
      <c r="A173" s="51">
        <v>164</v>
      </c>
      <c r="B173" s="53" t="s">
        <v>209</v>
      </c>
      <c r="C173" s="31">
        <v>2928.65</v>
      </c>
      <c r="D173" s="36">
        <v>2939.7833333333328</v>
      </c>
      <c r="E173" s="36">
        <v>2907.5666666666657</v>
      </c>
      <c r="F173" s="36">
        <v>2886.4833333333327</v>
      </c>
      <c r="G173" s="36">
        <v>2854.2666666666655</v>
      </c>
      <c r="H173" s="36">
        <v>2960.8666666666659</v>
      </c>
      <c r="I173" s="36">
        <v>2993.083333333333</v>
      </c>
      <c r="J173" s="36">
        <v>3014.1666666666661</v>
      </c>
      <c r="K173" s="31">
        <v>2972</v>
      </c>
      <c r="L173" s="31">
        <v>2918.7</v>
      </c>
      <c r="M173" s="31">
        <v>95.028459999999995</v>
      </c>
      <c r="N173" s="1"/>
      <c r="O173" s="1"/>
    </row>
    <row r="174" spans="1:15" ht="12.75" customHeight="1">
      <c r="A174" s="51">
        <v>165</v>
      </c>
      <c r="B174" s="53" t="s">
        <v>211</v>
      </c>
      <c r="C174" s="31">
        <v>726</v>
      </c>
      <c r="D174" s="36">
        <v>730.2833333333333</v>
      </c>
      <c r="E174" s="36">
        <v>718.96666666666658</v>
      </c>
      <c r="F174" s="36">
        <v>711.93333333333328</v>
      </c>
      <c r="G174" s="36">
        <v>700.61666666666656</v>
      </c>
      <c r="H174" s="36">
        <v>737.31666666666661</v>
      </c>
      <c r="I174" s="36">
        <v>748.63333333333321</v>
      </c>
      <c r="J174" s="36">
        <v>755.66666666666663</v>
      </c>
      <c r="K174" s="31">
        <v>741.6</v>
      </c>
      <c r="L174" s="31">
        <v>723.25</v>
      </c>
      <c r="M174" s="31">
        <v>11.700979999999999</v>
      </c>
      <c r="N174" s="1"/>
      <c r="O174" s="1"/>
    </row>
    <row r="175" spans="1:15" ht="12.75" customHeight="1">
      <c r="A175" s="51">
        <v>166</v>
      </c>
      <c r="B175" t="s">
        <v>212</v>
      </c>
      <c r="C175" s="31">
        <v>1456.95</v>
      </c>
      <c r="D175" s="36">
        <v>1462.8666666666668</v>
      </c>
      <c r="E175" s="36">
        <v>1442.0833333333335</v>
      </c>
      <c r="F175" s="36">
        <v>1427.2166666666667</v>
      </c>
      <c r="G175" s="36">
        <v>1406.4333333333334</v>
      </c>
      <c r="H175" s="36">
        <v>1477.7333333333336</v>
      </c>
      <c r="I175" s="36">
        <v>1498.5166666666669</v>
      </c>
      <c r="J175" s="36">
        <v>1513.3833333333337</v>
      </c>
      <c r="K175" s="31">
        <v>1483.65</v>
      </c>
      <c r="L175" s="31">
        <v>1448</v>
      </c>
      <c r="M175" s="31">
        <v>17.463830000000002</v>
      </c>
      <c r="N175" s="1"/>
      <c r="O175" s="1"/>
    </row>
    <row r="176" spans="1:15" ht="12.75" customHeight="1">
      <c r="A176" s="51">
        <v>167</v>
      </c>
      <c r="B176" s="53" t="s">
        <v>216</v>
      </c>
      <c r="C176" s="31">
        <v>2529.9499999999998</v>
      </c>
      <c r="D176" s="36">
        <v>2540.3166666666666</v>
      </c>
      <c r="E176" s="36">
        <v>2506.6833333333334</v>
      </c>
      <c r="F176" s="36">
        <v>2483.416666666667</v>
      </c>
      <c r="G176" s="36">
        <v>2449.7833333333338</v>
      </c>
      <c r="H176" s="36">
        <v>2563.583333333333</v>
      </c>
      <c r="I176" s="36">
        <v>2597.2166666666662</v>
      </c>
      <c r="J176" s="36">
        <v>2620.4833333333327</v>
      </c>
      <c r="K176" s="31">
        <v>2573.9499999999998</v>
      </c>
      <c r="L176" s="31">
        <v>2517.0500000000002</v>
      </c>
      <c r="M176" s="31">
        <v>5.6641700000000004</v>
      </c>
      <c r="N176" s="1"/>
      <c r="O176" s="1"/>
    </row>
    <row r="177" spans="1:15" ht="12.75" customHeight="1">
      <c r="A177" s="51">
        <v>168</v>
      </c>
      <c r="B177" s="53" t="s">
        <v>179</v>
      </c>
      <c r="C177" s="31">
        <v>125.85</v>
      </c>
      <c r="D177" s="36">
        <v>126.93333333333332</v>
      </c>
      <c r="E177" s="36">
        <v>123.91666666666666</v>
      </c>
      <c r="F177" s="36">
        <v>121.98333333333333</v>
      </c>
      <c r="G177" s="36">
        <v>118.96666666666667</v>
      </c>
      <c r="H177" s="36">
        <v>128.86666666666665</v>
      </c>
      <c r="I177" s="36">
        <v>131.88333333333333</v>
      </c>
      <c r="J177" s="36">
        <v>133.81666666666663</v>
      </c>
      <c r="K177" s="31">
        <v>129.94999999999999</v>
      </c>
      <c r="L177" s="31">
        <v>125</v>
      </c>
      <c r="M177" s="31">
        <v>516.22931000000005</v>
      </c>
      <c r="N177" s="1"/>
      <c r="O177" s="1"/>
    </row>
    <row r="178" spans="1:15" ht="12.75" customHeight="1">
      <c r="A178" s="51">
        <v>169</v>
      </c>
      <c r="B178" s="53" t="s">
        <v>214</v>
      </c>
      <c r="C178" s="31">
        <v>24425.85</v>
      </c>
      <c r="D178" s="36">
        <v>24630.616666666669</v>
      </c>
      <c r="E178" s="36">
        <v>24162.233333333337</v>
      </c>
      <c r="F178" s="36">
        <v>23898.616666666669</v>
      </c>
      <c r="G178" s="36">
        <v>23430.233333333337</v>
      </c>
      <c r="H178" s="36">
        <v>24894.233333333337</v>
      </c>
      <c r="I178" s="36">
        <v>25362.616666666669</v>
      </c>
      <c r="J178" s="36">
        <v>25626.233333333337</v>
      </c>
      <c r="K178" s="31">
        <v>25099</v>
      </c>
      <c r="L178" s="31">
        <v>24367</v>
      </c>
      <c r="M178" s="31">
        <v>0.35792000000000002</v>
      </c>
      <c r="N178" s="1"/>
      <c r="O178" s="1"/>
    </row>
    <row r="179" spans="1:15" ht="12.75" customHeight="1">
      <c r="A179" s="51">
        <v>170</v>
      </c>
      <c r="B179" s="53" t="s">
        <v>217</v>
      </c>
      <c r="C179" s="31">
        <v>2371.4499999999998</v>
      </c>
      <c r="D179" s="36">
        <v>2391.6</v>
      </c>
      <c r="E179" s="36">
        <v>2340.9499999999998</v>
      </c>
      <c r="F179" s="36">
        <v>2310.4499999999998</v>
      </c>
      <c r="G179" s="36">
        <v>2259.7999999999997</v>
      </c>
      <c r="H179" s="36">
        <v>2422.1</v>
      </c>
      <c r="I179" s="36">
        <v>2472.7500000000005</v>
      </c>
      <c r="J179" s="36">
        <v>2503.25</v>
      </c>
      <c r="K179" s="31">
        <v>2442.25</v>
      </c>
      <c r="L179" s="31">
        <v>2361.1</v>
      </c>
      <c r="M179" s="31">
        <v>13.582369999999999</v>
      </c>
      <c r="N179" s="1"/>
      <c r="O179" s="1"/>
    </row>
    <row r="180" spans="1:15" ht="12.75" customHeight="1">
      <c r="A180" s="51">
        <v>171</v>
      </c>
      <c r="B180" s="53" t="s">
        <v>215</v>
      </c>
      <c r="C180" s="31">
        <v>5579.55</v>
      </c>
      <c r="D180" s="36">
        <v>5574.3666666666659</v>
      </c>
      <c r="E180" s="36">
        <v>5504.7333333333318</v>
      </c>
      <c r="F180" s="36">
        <v>5429.9166666666661</v>
      </c>
      <c r="G180" s="36">
        <v>5360.2833333333319</v>
      </c>
      <c r="H180" s="36">
        <v>5649.1833333333316</v>
      </c>
      <c r="I180" s="36">
        <v>5718.8166666666648</v>
      </c>
      <c r="J180" s="36">
        <v>5793.6333333333314</v>
      </c>
      <c r="K180" s="31">
        <v>5644</v>
      </c>
      <c r="L180" s="31">
        <v>5499.55</v>
      </c>
      <c r="M180" s="31">
        <v>5.0216399999999997</v>
      </c>
      <c r="N180" s="1"/>
      <c r="O180" s="1"/>
    </row>
    <row r="181" spans="1:15" ht="12.75" customHeight="1">
      <c r="A181" s="51">
        <v>172</v>
      </c>
      <c r="B181" s="53" t="s">
        <v>294</v>
      </c>
      <c r="C181" s="31">
        <v>677.5</v>
      </c>
      <c r="D181" s="36">
        <v>680.69999999999993</v>
      </c>
      <c r="E181" s="36">
        <v>670.39999999999986</v>
      </c>
      <c r="F181" s="36">
        <v>663.3</v>
      </c>
      <c r="G181" s="36">
        <v>652.99999999999989</v>
      </c>
      <c r="H181" s="36">
        <v>687.79999999999984</v>
      </c>
      <c r="I181" s="36">
        <v>698.0999999999998</v>
      </c>
      <c r="J181" s="36">
        <v>705.19999999999982</v>
      </c>
      <c r="K181" s="31">
        <v>691</v>
      </c>
      <c r="L181" s="31">
        <v>673.6</v>
      </c>
      <c r="M181" s="31">
        <v>13.541639999999999</v>
      </c>
      <c r="N181" s="1"/>
      <c r="O181" s="1"/>
    </row>
    <row r="182" spans="1:15" ht="12.75" customHeight="1">
      <c r="A182" s="51">
        <v>173</v>
      </c>
      <c r="B182" s="53" t="s">
        <v>213</v>
      </c>
      <c r="C182" s="31">
        <v>744.8</v>
      </c>
      <c r="D182" s="36">
        <v>748.91666666666663</v>
      </c>
      <c r="E182" s="36">
        <v>737.88333333333321</v>
      </c>
      <c r="F182" s="36">
        <v>730.96666666666658</v>
      </c>
      <c r="G182" s="36">
        <v>719.93333333333317</v>
      </c>
      <c r="H182" s="36">
        <v>755.83333333333326</v>
      </c>
      <c r="I182" s="36">
        <v>766.86666666666679</v>
      </c>
      <c r="J182" s="36">
        <v>773.7833333333333</v>
      </c>
      <c r="K182" s="31">
        <v>759.95</v>
      </c>
      <c r="L182" s="31">
        <v>742</v>
      </c>
      <c r="M182" s="31">
        <v>145.89648</v>
      </c>
      <c r="N182" s="1"/>
      <c r="O182" s="1"/>
    </row>
    <row r="183" spans="1:15" ht="12.75" customHeight="1">
      <c r="A183" s="51">
        <v>174</v>
      </c>
      <c r="B183" s="53" t="s">
        <v>210</v>
      </c>
      <c r="C183" s="31">
        <v>144.80000000000001</v>
      </c>
      <c r="D183" s="36">
        <v>146.79999999999998</v>
      </c>
      <c r="E183" s="36">
        <v>141.99999999999997</v>
      </c>
      <c r="F183" s="36">
        <v>139.19999999999999</v>
      </c>
      <c r="G183" s="36">
        <v>134.39999999999998</v>
      </c>
      <c r="H183" s="36">
        <v>149.59999999999997</v>
      </c>
      <c r="I183" s="36">
        <v>154.39999999999998</v>
      </c>
      <c r="J183" s="36">
        <v>157.19999999999996</v>
      </c>
      <c r="K183" s="31">
        <v>151.6</v>
      </c>
      <c r="L183" s="31">
        <v>144</v>
      </c>
      <c r="M183" s="31">
        <v>311.87482</v>
      </c>
      <c r="N183" s="1"/>
      <c r="O183" s="1"/>
    </row>
    <row r="184" spans="1:15" ht="12.75" customHeight="1">
      <c r="A184" s="51">
        <v>175</v>
      </c>
      <c r="B184" s="53" t="s">
        <v>218</v>
      </c>
      <c r="C184" s="31">
        <v>1516.4</v>
      </c>
      <c r="D184" s="36">
        <v>1522.8</v>
      </c>
      <c r="E184" s="36">
        <v>1500.05</v>
      </c>
      <c r="F184" s="36">
        <v>1483.7</v>
      </c>
      <c r="G184" s="36">
        <v>1460.95</v>
      </c>
      <c r="H184" s="36">
        <v>1539.1499999999999</v>
      </c>
      <c r="I184" s="36">
        <v>1561.8999999999999</v>
      </c>
      <c r="J184" s="36">
        <v>1578.2499999999998</v>
      </c>
      <c r="K184" s="31">
        <v>1545.55</v>
      </c>
      <c r="L184" s="31">
        <v>1506.45</v>
      </c>
      <c r="M184" s="31">
        <v>32.667960000000001</v>
      </c>
      <c r="N184" s="1"/>
      <c r="O184" s="1"/>
    </row>
    <row r="185" spans="1:15" ht="12.75" customHeight="1">
      <c r="A185" s="51">
        <v>176</v>
      </c>
      <c r="B185" s="53" t="s">
        <v>219</v>
      </c>
      <c r="C185" s="31">
        <v>607.79999999999995</v>
      </c>
      <c r="D185" s="36">
        <v>609.13333333333333</v>
      </c>
      <c r="E185" s="36">
        <v>602.61666666666667</v>
      </c>
      <c r="F185" s="36">
        <v>597.43333333333339</v>
      </c>
      <c r="G185" s="36">
        <v>590.91666666666674</v>
      </c>
      <c r="H185" s="36">
        <v>614.31666666666661</v>
      </c>
      <c r="I185" s="36">
        <v>620.83333333333326</v>
      </c>
      <c r="J185" s="36">
        <v>626.01666666666654</v>
      </c>
      <c r="K185" s="31">
        <v>615.65</v>
      </c>
      <c r="L185" s="31">
        <v>603.95000000000005</v>
      </c>
      <c r="M185" s="31">
        <v>6.6813500000000001</v>
      </c>
      <c r="N185" s="1"/>
      <c r="O185" s="1"/>
    </row>
    <row r="186" spans="1:15" ht="12.75" customHeight="1">
      <c r="A186" s="51">
        <v>177</v>
      </c>
      <c r="B186" s="53" t="s">
        <v>220</v>
      </c>
      <c r="C186" s="31">
        <v>708.65</v>
      </c>
      <c r="D186" s="36">
        <v>709.98333333333323</v>
      </c>
      <c r="E186" s="36">
        <v>703.91666666666652</v>
      </c>
      <c r="F186" s="36">
        <v>699.18333333333328</v>
      </c>
      <c r="G186" s="36">
        <v>693.11666666666656</v>
      </c>
      <c r="H186" s="36">
        <v>714.71666666666647</v>
      </c>
      <c r="I186" s="36">
        <v>720.7833333333333</v>
      </c>
      <c r="J186" s="36">
        <v>725.51666666666642</v>
      </c>
      <c r="K186" s="31">
        <v>716.05</v>
      </c>
      <c r="L186" s="31">
        <v>705.25</v>
      </c>
      <c r="M186" s="31">
        <v>7.7363200000000001</v>
      </c>
      <c r="N186" s="1"/>
      <c r="O186" s="1"/>
    </row>
    <row r="187" spans="1:15" ht="12.75" customHeight="1">
      <c r="A187" s="51">
        <v>178</v>
      </c>
      <c r="B187" s="53" t="s">
        <v>232</v>
      </c>
      <c r="C187" s="31">
        <v>1940.7</v>
      </c>
      <c r="D187" s="36">
        <v>1952.2166666666665</v>
      </c>
      <c r="E187" s="36">
        <v>1915.9333333333329</v>
      </c>
      <c r="F187" s="36">
        <v>1891.1666666666665</v>
      </c>
      <c r="G187" s="36">
        <v>1854.883333333333</v>
      </c>
      <c r="H187" s="36">
        <v>1976.9833333333329</v>
      </c>
      <c r="I187" s="36">
        <v>2013.2666666666662</v>
      </c>
      <c r="J187" s="36">
        <v>2038.0333333333328</v>
      </c>
      <c r="K187" s="31">
        <v>1988.5</v>
      </c>
      <c r="L187" s="31">
        <v>1927.45</v>
      </c>
      <c r="M187" s="31">
        <v>25.143609999999999</v>
      </c>
      <c r="N187" s="1"/>
      <c r="O187" s="1"/>
    </row>
    <row r="188" spans="1:15" ht="12.75" customHeight="1">
      <c r="A188" s="51">
        <v>179</v>
      </c>
      <c r="B188" s="53" t="s">
        <v>221</v>
      </c>
      <c r="C188" s="31">
        <v>1105.05</v>
      </c>
      <c r="D188" s="36">
        <v>1119.3</v>
      </c>
      <c r="E188" s="36">
        <v>1082.6499999999999</v>
      </c>
      <c r="F188" s="36">
        <v>1060.25</v>
      </c>
      <c r="G188" s="36">
        <v>1023.5999999999999</v>
      </c>
      <c r="H188" s="36">
        <v>1141.6999999999998</v>
      </c>
      <c r="I188" s="36">
        <v>1178.3499999999999</v>
      </c>
      <c r="J188" s="36">
        <v>1200.7499999999998</v>
      </c>
      <c r="K188" s="31">
        <v>1155.95</v>
      </c>
      <c r="L188" s="31">
        <v>1096.9000000000001</v>
      </c>
      <c r="M188" s="31">
        <v>27.044350000000001</v>
      </c>
      <c r="N188" s="1"/>
      <c r="O188" s="1"/>
    </row>
    <row r="189" spans="1:15" ht="12.75" customHeight="1">
      <c r="A189" s="51">
        <v>180</v>
      </c>
      <c r="B189" s="53" t="s">
        <v>222</v>
      </c>
      <c r="C189" s="31">
        <v>1854.1</v>
      </c>
      <c r="D189" s="36">
        <v>1871.9166666666667</v>
      </c>
      <c r="E189" s="36">
        <v>1819.5333333333335</v>
      </c>
      <c r="F189" s="36">
        <v>1784.9666666666667</v>
      </c>
      <c r="G189" s="36">
        <v>1732.5833333333335</v>
      </c>
      <c r="H189" s="36">
        <v>1906.4833333333336</v>
      </c>
      <c r="I189" s="36">
        <v>1958.8666666666668</v>
      </c>
      <c r="J189" s="36">
        <v>1993.4333333333336</v>
      </c>
      <c r="K189" s="31">
        <v>1924.3</v>
      </c>
      <c r="L189" s="31">
        <v>1837.35</v>
      </c>
      <c r="M189" s="31">
        <v>20.78642</v>
      </c>
      <c r="N189" s="1"/>
      <c r="O189" s="1"/>
    </row>
    <row r="190" spans="1:15" ht="12.75" customHeight="1">
      <c r="A190" s="51">
        <v>181</v>
      </c>
      <c r="B190" s="53" t="s">
        <v>227</v>
      </c>
      <c r="C190" s="31">
        <v>3862</v>
      </c>
      <c r="D190" s="36">
        <v>3882.6666666666665</v>
      </c>
      <c r="E190" s="36">
        <v>3829.333333333333</v>
      </c>
      <c r="F190" s="36">
        <v>3796.6666666666665</v>
      </c>
      <c r="G190" s="36">
        <v>3743.333333333333</v>
      </c>
      <c r="H190" s="36">
        <v>3915.333333333333</v>
      </c>
      <c r="I190" s="36">
        <v>3968.6666666666661</v>
      </c>
      <c r="J190" s="36">
        <v>4001.333333333333</v>
      </c>
      <c r="K190" s="31">
        <v>3936</v>
      </c>
      <c r="L190" s="31">
        <v>3850</v>
      </c>
      <c r="M190" s="31">
        <v>34.762839999999997</v>
      </c>
      <c r="N190" s="1"/>
      <c r="O190" s="1"/>
    </row>
    <row r="191" spans="1:15" ht="12.75" customHeight="1">
      <c r="A191" s="51">
        <v>182</v>
      </c>
      <c r="B191" s="53" t="s">
        <v>223</v>
      </c>
      <c r="C191" s="31">
        <v>1134.55</v>
      </c>
      <c r="D191" s="36">
        <v>1140.3666666666668</v>
      </c>
      <c r="E191" s="36">
        <v>1121.7333333333336</v>
      </c>
      <c r="F191" s="36">
        <v>1108.9166666666667</v>
      </c>
      <c r="G191" s="36">
        <v>1090.2833333333335</v>
      </c>
      <c r="H191" s="36">
        <v>1153.1833333333336</v>
      </c>
      <c r="I191" s="36">
        <v>1171.8166666666668</v>
      </c>
      <c r="J191" s="36">
        <v>1184.6333333333337</v>
      </c>
      <c r="K191" s="31">
        <v>1159</v>
      </c>
      <c r="L191" s="31">
        <v>1127.55</v>
      </c>
      <c r="M191" s="31">
        <v>25.735489999999999</v>
      </c>
      <c r="N191" s="1"/>
      <c r="O191" s="1"/>
    </row>
    <row r="192" spans="1:15" ht="12.75" customHeight="1">
      <c r="A192" s="51">
        <v>183</v>
      </c>
      <c r="B192" s="53" t="s">
        <v>295</v>
      </c>
      <c r="C192" s="31">
        <v>7493.35</v>
      </c>
      <c r="D192" s="36">
        <v>7518.2166666666672</v>
      </c>
      <c r="E192" s="36">
        <v>7452.1333333333341</v>
      </c>
      <c r="F192" s="36">
        <v>7410.916666666667</v>
      </c>
      <c r="G192" s="36">
        <v>7344.8333333333339</v>
      </c>
      <c r="H192" s="36">
        <v>7559.4333333333343</v>
      </c>
      <c r="I192" s="36">
        <v>7625.5166666666664</v>
      </c>
      <c r="J192" s="36">
        <v>7666.7333333333345</v>
      </c>
      <c r="K192" s="31">
        <v>7584.3</v>
      </c>
      <c r="L192" s="31">
        <v>7477</v>
      </c>
      <c r="M192" s="31">
        <v>1.3816999999999999</v>
      </c>
      <c r="N192" s="1"/>
      <c r="O192" s="1"/>
    </row>
    <row r="193" spans="1:15" ht="12.75" customHeight="1">
      <c r="A193" s="51">
        <v>184</v>
      </c>
      <c r="B193" s="53" t="s">
        <v>522</v>
      </c>
      <c r="C193" s="31">
        <v>639.75</v>
      </c>
      <c r="D193" s="36">
        <v>647.91666666666663</v>
      </c>
      <c r="E193" s="36">
        <v>629.38333333333321</v>
      </c>
      <c r="F193" s="36">
        <v>619.01666666666654</v>
      </c>
      <c r="G193" s="36">
        <v>600.48333333333312</v>
      </c>
      <c r="H193" s="36">
        <v>658.2833333333333</v>
      </c>
      <c r="I193" s="36">
        <v>676.81666666666683</v>
      </c>
      <c r="J193" s="36">
        <v>687.18333333333339</v>
      </c>
      <c r="K193" s="31">
        <v>666.45</v>
      </c>
      <c r="L193" s="31">
        <v>637.54999999999995</v>
      </c>
      <c r="M193" s="31">
        <v>20.170339999999999</v>
      </c>
      <c r="N193" s="1"/>
      <c r="O193" s="1"/>
    </row>
    <row r="194" spans="1:15" ht="12.75" customHeight="1">
      <c r="A194" s="51">
        <v>185</v>
      </c>
      <c r="B194" s="53" t="s">
        <v>224</v>
      </c>
      <c r="C194" s="31">
        <v>971.35</v>
      </c>
      <c r="D194" s="36">
        <v>980.23333333333323</v>
      </c>
      <c r="E194" s="36">
        <v>957.36666666666645</v>
      </c>
      <c r="F194" s="36">
        <v>943.38333333333321</v>
      </c>
      <c r="G194" s="36">
        <v>920.51666666666642</v>
      </c>
      <c r="H194" s="36">
        <v>994.21666666666647</v>
      </c>
      <c r="I194" s="36">
        <v>1017.0833333333333</v>
      </c>
      <c r="J194" s="36">
        <v>1031.0666666666666</v>
      </c>
      <c r="K194" s="31">
        <v>1003.1</v>
      </c>
      <c r="L194" s="31">
        <v>966.25</v>
      </c>
      <c r="M194" s="31">
        <v>135.4049</v>
      </c>
      <c r="N194" s="1"/>
      <c r="O194" s="1"/>
    </row>
    <row r="195" spans="1:15" ht="12.75" customHeight="1">
      <c r="A195" s="51">
        <v>186</v>
      </c>
      <c r="B195" s="53" t="s">
        <v>225</v>
      </c>
      <c r="C195" s="31">
        <v>429.75</v>
      </c>
      <c r="D195" s="36">
        <v>433.2</v>
      </c>
      <c r="E195" s="36">
        <v>423.59999999999997</v>
      </c>
      <c r="F195" s="36">
        <v>417.45</v>
      </c>
      <c r="G195" s="36">
        <v>407.84999999999997</v>
      </c>
      <c r="H195" s="36">
        <v>439.34999999999997</v>
      </c>
      <c r="I195" s="36">
        <v>448.95</v>
      </c>
      <c r="J195" s="36">
        <v>455.09999999999997</v>
      </c>
      <c r="K195" s="31">
        <v>442.8</v>
      </c>
      <c r="L195" s="31">
        <v>427.05</v>
      </c>
      <c r="M195" s="31">
        <v>209.97006999999999</v>
      </c>
      <c r="N195" s="1"/>
      <c r="O195" s="1"/>
    </row>
    <row r="196" spans="1:15" ht="12.75" customHeight="1">
      <c r="A196" s="51">
        <v>187</v>
      </c>
      <c r="B196" s="53" t="s">
        <v>226</v>
      </c>
      <c r="C196" s="31">
        <v>160.05000000000001</v>
      </c>
      <c r="D196" s="36">
        <v>161.06666666666669</v>
      </c>
      <c r="E196" s="36">
        <v>158.13333333333338</v>
      </c>
      <c r="F196" s="36">
        <v>156.2166666666667</v>
      </c>
      <c r="G196" s="36">
        <v>153.28333333333339</v>
      </c>
      <c r="H196" s="36">
        <v>162.98333333333338</v>
      </c>
      <c r="I196" s="36">
        <v>165.91666666666671</v>
      </c>
      <c r="J196" s="36">
        <v>167.83333333333337</v>
      </c>
      <c r="K196" s="31">
        <v>164</v>
      </c>
      <c r="L196" s="31">
        <v>159.15</v>
      </c>
      <c r="M196" s="31">
        <v>680.93672000000004</v>
      </c>
      <c r="N196" s="1"/>
      <c r="O196" s="1"/>
    </row>
    <row r="197" spans="1:15" ht="12.75" customHeight="1">
      <c r="A197" s="51">
        <v>188</v>
      </c>
      <c r="B197" s="53" t="s">
        <v>228</v>
      </c>
      <c r="C197" s="31">
        <v>1179.6500000000001</v>
      </c>
      <c r="D197" s="36">
        <v>1187.8500000000001</v>
      </c>
      <c r="E197" s="36">
        <v>1167.8500000000004</v>
      </c>
      <c r="F197" s="36">
        <v>1156.0500000000002</v>
      </c>
      <c r="G197" s="36">
        <v>1136.0500000000004</v>
      </c>
      <c r="H197" s="36">
        <v>1199.6500000000003</v>
      </c>
      <c r="I197" s="36">
        <v>1219.6499999999999</v>
      </c>
      <c r="J197" s="36">
        <v>1231.4500000000003</v>
      </c>
      <c r="K197" s="31">
        <v>1207.8499999999999</v>
      </c>
      <c r="L197" s="31">
        <v>1176.05</v>
      </c>
      <c r="M197" s="31">
        <v>32.423569999999998</v>
      </c>
      <c r="N197" s="1"/>
      <c r="O197" s="1"/>
    </row>
    <row r="198" spans="1:15" ht="12.75" customHeight="1">
      <c r="A198" s="51">
        <v>189</v>
      </c>
      <c r="B198" s="53" t="s">
        <v>206</v>
      </c>
      <c r="C198" s="31">
        <v>799.45</v>
      </c>
      <c r="D198" s="36">
        <v>802.94999999999993</v>
      </c>
      <c r="E198" s="36">
        <v>790.89999999999986</v>
      </c>
      <c r="F198" s="36">
        <v>782.34999999999991</v>
      </c>
      <c r="G198" s="36">
        <v>770.29999999999984</v>
      </c>
      <c r="H198" s="36">
        <v>811.49999999999989</v>
      </c>
      <c r="I198" s="36">
        <v>823.54999999999984</v>
      </c>
      <c r="J198" s="36">
        <v>832.09999999999991</v>
      </c>
      <c r="K198" s="31">
        <v>815</v>
      </c>
      <c r="L198" s="31">
        <v>794.4</v>
      </c>
      <c r="M198" s="31">
        <v>4.8231599999999997</v>
      </c>
      <c r="N198" s="1"/>
      <c r="O198" s="1"/>
    </row>
    <row r="199" spans="1:15" ht="12.75" customHeight="1">
      <c r="A199" s="51">
        <v>190</v>
      </c>
      <c r="B199" s="53" t="s">
        <v>229</v>
      </c>
      <c r="C199" s="31">
        <v>3525.1</v>
      </c>
      <c r="D199" s="36">
        <v>3562.0333333333333</v>
      </c>
      <c r="E199" s="36">
        <v>3464.0666666666666</v>
      </c>
      <c r="F199" s="36">
        <v>3403.0333333333333</v>
      </c>
      <c r="G199" s="36">
        <v>3305.0666666666666</v>
      </c>
      <c r="H199" s="36">
        <v>3623.0666666666666</v>
      </c>
      <c r="I199" s="36">
        <v>3721.0333333333328</v>
      </c>
      <c r="J199" s="36">
        <v>3782.0666666666666</v>
      </c>
      <c r="K199" s="31">
        <v>3660</v>
      </c>
      <c r="L199" s="31">
        <v>3501</v>
      </c>
      <c r="M199" s="31">
        <v>16.77946</v>
      </c>
      <c r="N199" s="1"/>
      <c r="O199" s="1"/>
    </row>
    <row r="200" spans="1:15" ht="12.75" customHeight="1">
      <c r="A200" s="51">
        <v>191</v>
      </c>
      <c r="B200" s="53" t="s">
        <v>230</v>
      </c>
      <c r="C200" s="31">
        <v>2546.85</v>
      </c>
      <c r="D200" s="36">
        <v>2554.7833333333333</v>
      </c>
      <c r="E200" s="36">
        <v>2524.0666666666666</v>
      </c>
      <c r="F200" s="36">
        <v>2501.2833333333333</v>
      </c>
      <c r="G200" s="36">
        <v>2470.5666666666666</v>
      </c>
      <c r="H200" s="36">
        <v>2577.5666666666666</v>
      </c>
      <c r="I200" s="36">
        <v>2608.2833333333328</v>
      </c>
      <c r="J200" s="36">
        <v>2631.0666666666666</v>
      </c>
      <c r="K200" s="31">
        <v>2585.5</v>
      </c>
      <c r="L200" s="31">
        <v>2532</v>
      </c>
      <c r="M200" s="31">
        <v>2.6443400000000001</v>
      </c>
      <c r="N200" s="1"/>
      <c r="O200" s="1"/>
    </row>
    <row r="201" spans="1:15" ht="12.75" customHeight="1">
      <c r="A201" s="51">
        <v>192</v>
      </c>
      <c r="B201" s="53" t="s">
        <v>297</v>
      </c>
      <c r="C201" s="31">
        <v>1511.35</v>
      </c>
      <c r="D201" s="36">
        <v>1527.6166666666668</v>
      </c>
      <c r="E201" s="36">
        <v>1463.7333333333336</v>
      </c>
      <c r="F201" s="36">
        <v>1416.1166666666668</v>
      </c>
      <c r="G201" s="36">
        <v>1352.2333333333336</v>
      </c>
      <c r="H201" s="36">
        <v>1575.2333333333336</v>
      </c>
      <c r="I201" s="36">
        <v>1639.1166666666668</v>
      </c>
      <c r="J201" s="36">
        <v>1686.7333333333336</v>
      </c>
      <c r="K201" s="31">
        <v>1591.5</v>
      </c>
      <c r="L201" s="31">
        <v>1480</v>
      </c>
      <c r="M201" s="31">
        <v>13.81297</v>
      </c>
      <c r="N201" s="1"/>
      <c r="O201" s="1"/>
    </row>
    <row r="202" spans="1:15" ht="12.75" customHeight="1">
      <c r="A202" s="51">
        <v>193</v>
      </c>
      <c r="B202" s="53" t="s">
        <v>231</v>
      </c>
      <c r="C202" s="31">
        <v>4087.1</v>
      </c>
      <c r="D202" s="36">
        <v>4080.5333333333333</v>
      </c>
      <c r="E202" s="36">
        <v>3983.166666666667</v>
      </c>
      <c r="F202" s="36">
        <v>3879.2333333333336</v>
      </c>
      <c r="G202" s="36">
        <v>3781.8666666666672</v>
      </c>
      <c r="H202" s="36">
        <v>4184.4666666666672</v>
      </c>
      <c r="I202" s="36">
        <v>4281.8333333333321</v>
      </c>
      <c r="J202" s="36">
        <v>4385.7666666666664</v>
      </c>
      <c r="K202" s="31">
        <v>4177.8999999999996</v>
      </c>
      <c r="L202" s="31">
        <v>3976.6</v>
      </c>
      <c r="M202" s="31">
        <v>14.84951</v>
      </c>
      <c r="N202" s="1"/>
      <c r="O202" s="1"/>
    </row>
    <row r="203" spans="1:15" ht="12.75" customHeight="1">
      <c r="A203" s="51">
        <v>194</v>
      </c>
      <c r="B203" s="53" t="s">
        <v>299</v>
      </c>
      <c r="C203" s="31">
        <v>3516.6</v>
      </c>
      <c r="D203" s="36">
        <v>3525.2333333333331</v>
      </c>
      <c r="E203" s="36">
        <v>3487.0166666666664</v>
      </c>
      <c r="F203" s="36">
        <v>3457.4333333333334</v>
      </c>
      <c r="G203" s="36">
        <v>3419.2166666666667</v>
      </c>
      <c r="H203" s="36">
        <v>3554.8166666666662</v>
      </c>
      <c r="I203" s="36">
        <v>3593.0333333333324</v>
      </c>
      <c r="J203" s="36">
        <v>3622.6166666666659</v>
      </c>
      <c r="K203" s="31">
        <v>3563.45</v>
      </c>
      <c r="L203" s="31">
        <v>3495.65</v>
      </c>
      <c r="M203" s="31">
        <v>2.5918399999999999</v>
      </c>
      <c r="N203" s="1"/>
      <c r="O203" s="1"/>
    </row>
    <row r="204" spans="1:15" ht="12.75" customHeight="1">
      <c r="A204" s="51">
        <v>195</v>
      </c>
      <c r="B204" s="53" t="s">
        <v>235</v>
      </c>
      <c r="C204" s="31">
        <v>478.4</v>
      </c>
      <c r="D204" s="36">
        <v>482.48333333333335</v>
      </c>
      <c r="E204" s="36">
        <v>472.11666666666667</v>
      </c>
      <c r="F204" s="36">
        <v>465.83333333333331</v>
      </c>
      <c r="G204" s="36">
        <v>455.46666666666664</v>
      </c>
      <c r="H204" s="36">
        <v>488.76666666666671</v>
      </c>
      <c r="I204" s="36">
        <v>499.13333333333338</v>
      </c>
      <c r="J204" s="36">
        <v>505.41666666666674</v>
      </c>
      <c r="K204" s="31">
        <v>492.85</v>
      </c>
      <c r="L204" s="31">
        <v>476.2</v>
      </c>
      <c r="M204" s="31">
        <v>27.066089999999999</v>
      </c>
      <c r="N204" s="1"/>
      <c r="O204" s="1"/>
    </row>
    <row r="205" spans="1:15" ht="12.75" customHeight="1">
      <c r="A205" s="51">
        <v>196</v>
      </c>
      <c r="B205" s="53" t="s">
        <v>234</v>
      </c>
      <c r="C205" s="31">
        <v>9382.75</v>
      </c>
      <c r="D205" s="36">
        <v>9416.7833333333328</v>
      </c>
      <c r="E205" s="36">
        <v>9306.7666666666664</v>
      </c>
      <c r="F205" s="36">
        <v>9230.7833333333328</v>
      </c>
      <c r="G205" s="36">
        <v>9120.7666666666664</v>
      </c>
      <c r="H205" s="36">
        <v>9492.7666666666664</v>
      </c>
      <c r="I205" s="36">
        <v>9602.7833333333328</v>
      </c>
      <c r="J205" s="36">
        <v>9678.7666666666664</v>
      </c>
      <c r="K205" s="31">
        <v>9526.7999999999993</v>
      </c>
      <c r="L205" s="31">
        <v>9340.7999999999993</v>
      </c>
      <c r="M205" s="31">
        <v>5.8426999999999998</v>
      </c>
      <c r="N205" s="1"/>
      <c r="O205" s="1"/>
    </row>
    <row r="206" spans="1:15" ht="12.75" customHeight="1">
      <c r="A206" s="51">
        <v>197</v>
      </c>
      <c r="B206" s="53" t="s">
        <v>300</v>
      </c>
      <c r="C206" s="31">
        <v>142.55000000000001</v>
      </c>
      <c r="D206" s="36">
        <v>143.60000000000002</v>
      </c>
      <c r="E206" s="36">
        <v>140.30000000000004</v>
      </c>
      <c r="F206" s="36">
        <v>138.05000000000001</v>
      </c>
      <c r="G206" s="36">
        <v>134.75000000000003</v>
      </c>
      <c r="H206" s="36">
        <v>145.85000000000005</v>
      </c>
      <c r="I206" s="36">
        <v>149.15</v>
      </c>
      <c r="J206" s="36">
        <v>151.40000000000006</v>
      </c>
      <c r="K206" s="31">
        <v>146.9</v>
      </c>
      <c r="L206" s="31">
        <v>141.35</v>
      </c>
      <c r="M206" s="31">
        <v>116.59345999999999</v>
      </c>
      <c r="N206" s="1"/>
      <c r="O206" s="1"/>
    </row>
    <row r="207" spans="1:15" ht="12.75" customHeight="1">
      <c r="A207" s="51">
        <v>198</v>
      </c>
      <c r="B207" s="53" t="s">
        <v>233</v>
      </c>
      <c r="C207" s="31">
        <v>1840.75</v>
      </c>
      <c r="D207" s="36">
        <v>1845.0833333333333</v>
      </c>
      <c r="E207" s="36">
        <v>1825.6666666666665</v>
      </c>
      <c r="F207" s="36">
        <v>1810.5833333333333</v>
      </c>
      <c r="G207" s="36">
        <v>1791.1666666666665</v>
      </c>
      <c r="H207" s="36">
        <v>1860.1666666666665</v>
      </c>
      <c r="I207" s="36">
        <v>1879.583333333333</v>
      </c>
      <c r="J207" s="36">
        <v>1894.6666666666665</v>
      </c>
      <c r="K207" s="31">
        <v>1864.5</v>
      </c>
      <c r="L207" s="31">
        <v>1830</v>
      </c>
      <c r="M207" s="31">
        <v>1.5276799999999999</v>
      </c>
      <c r="N207" s="1"/>
      <c r="O207" s="1"/>
    </row>
    <row r="208" spans="1:15" ht="12.75" customHeight="1">
      <c r="A208" s="51">
        <v>199</v>
      </c>
      <c r="B208" s="53" t="s">
        <v>174</v>
      </c>
      <c r="C208" s="31">
        <v>1148.9000000000001</v>
      </c>
      <c r="D208" s="36">
        <v>1152.9333333333334</v>
      </c>
      <c r="E208" s="36">
        <v>1140.1166666666668</v>
      </c>
      <c r="F208" s="36">
        <v>1131.3333333333335</v>
      </c>
      <c r="G208" s="36">
        <v>1118.5166666666669</v>
      </c>
      <c r="H208" s="36">
        <v>1161.7166666666667</v>
      </c>
      <c r="I208" s="36">
        <v>1174.5333333333333</v>
      </c>
      <c r="J208" s="36">
        <v>1183.3166666666666</v>
      </c>
      <c r="K208" s="31">
        <v>1165.75</v>
      </c>
      <c r="L208" s="31">
        <v>1144.1500000000001</v>
      </c>
      <c r="M208" s="31">
        <v>10.271089999999999</v>
      </c>
      <c r="N208" s="1"/>
      <c r="O208" s="1"/>
    </row>
    <row r="209" spans="1:15" ht="12.75" customHeight="1">
      <c r="A209" s="51">
        <v>200</v>
      </c>
      <c r="B209" s="53" t="s">
        <v>301</v>
      </c>
      <c r="C209" s="31">
        <v>1397.95</v>
      </c>
      <c r="D209" s="36">
        <v>1403.6333333333332</v>
      </c>
      <c r="E209" s="36">
        <v>1384.4666666666665</v>
      </c>
      <c r="F209" s="36">
        <v>1370.9833333333333</v>
      </c>
      <c r="G209" s="36">
        <v>1351.8166666666666</v>
      </c>
      <c r="H209" s="36">
        <v>1417.1166666666663</v>
      </c>
      <c r="I209" s="36">
        <v>1436.2833333333333</v>
      </c>
      <c r="J209" s="36">
        <v>1449.7666666666662</v>
      </c>
      <c r="K209" s="31">
        <v>1422.8</v>
      </c>
      <c r="L209" s="31">
        <v>1390.15</v>
      </c>
      <c r="M209" s="31">
        <v>23.10493</v>
      </c>
      <c r="N209" s="1"/>
      <c r="O209" s="1"/>
    </row>
    <row r="210" spans="1:15" ht="12.75" customHeight="1">
      <c r="A210" s="51">
        <v>201</v>
      </c>
      <c r="B210" s="53" t="s">
        <v>236</v>
      </c>
      <c r="C210" s="31">
        <v>388.5</v>
      </c>
      <c r="D210" s="36">
        <v>388.76666666666665</v>
      </c>
      <c r="E210" s="36">
        <v>382.7833333333333</v>
      </c>
      <c r="F210" s="36">
        <v>377.06666666666666</v>
      </c>
      <c r="G210" s="36">
        <v>371.08333333333331</v>
      </c>
      <c r="H210" s="36">
        <v>394.48333333333329</v>
      </c>
      <c r="I210" s="36">
        <v>400.46666666666664</v>
      </c>
      <c r="J210" s="36">
        <v>406.18333333333328</v>
      </c>
      <c r="K210" s="31">
        <v>394.75</v>
      </c>
      <c r="L210" s="31">
        <v>383.05</v>
      </c>
      <c r="M210" s="31">
        <v>359.07411999999999</v>
      </c>
      <c r="N210" s="1"/>
      <c r="O210" s="1"/>
    </row>
    <row r="211" spans="1:15" ht="12.75" customHeight="1">
      <c r="A211" s="51">
        <v>202</v>
      </c>
      <c r="B211" s="53" t="s">
        <v>139</v>
      </c>
      <c r="C211" s="31">
        <v>13.2</v>
      </c>
      <c r="D211" s="36">
        <v>13.283333333333333</v>
      </c>
      <c r="E211" s="36">
        <v>13.016666666666666</v>
      </c>
      <c r="F211" s="36">
        <v>12.833333333333332</v>
      </c>
      <c r="G211" s="36">
        <v>12.566666666666665</v>
      </c>
      <c r="H211" s="36">
        <v>13.466666666666667</v>
      </c>
      <c r="I211" s="36">
        <v>13.733333333333336</v>
      </c>
      <c r="J211" s="36">
        <v>13.916666666666668</v>
      </c>
      <c r="K211" s="31">
        <v>13.55</v>
      </c>
      <c r="L211" s="31">
        <v>13.1</v>
      </c>
      <c r="M211" s="31">
        <v>7918.6851299999998</v>
      </c>
      <c r="N211" s="1"/>
      <c r="O211" s="1"/>
    </row>
    <row r="212" spans="1:15" ht="12.75" customHeight="1">
      <c r="A212" s="51">
        <v>203</v>
      </c>
      <c r="B212" s="53" t="s">
        <v>237</v>
      </c>
      <c r="C212" s="31">
        <v>1291.7</v>
      </c>
      <c r="D212" s="36">
        <v>1297.2333333333333</v>
      </c>
      <c r="E212" s="36">
        <v>1279.4666666666667</v>
      </c>
      <c r="F212" s="36">
        <v>1267.2333333333333</v>
      </c>
      <c r="G212" s="36">
        <v>1249.4666666666667</v>
      </c>
      <c r="H212" s="36">
        <v>1309.4666666666667</v>
      </c>
      <c r="I212" s="36">
        <v>1327.2333333333336</v>
      </c>
      <c r="J212" s="36">
        <v>1339.4666666666667</v>
      </c>
      <c r="K212" s="31">
        <v>1315</v>
      </c>
      <c r="L212" s="31">
        <v>1285</v>
      </c>
      <c r="M212" s="31">
        <v>12.452769999999999</v>
      </c>
      <c r="N212" s="1"/>
      <c r="O212" s="1"/>
    </row>
    <row r="213" spans="1:15" ht="12.75" customHeight="1">
      <c r="A213" s="51">
        <v>204</v>
      </c>
      <c r="B213" s="53" t="s">
        <v>238</v>
      </c>
      <c r="C213" s="31">
        <v>444.35</v>
      </c>
      <c r="D213" s="36">
        <v>447.55</v>
      </c>
      <c r="E213" s="36">
        <v>439.65000000000003</v>
      </c>
      <c r="F213" s="36">
        <v>434.95000000000005</v>
      </c>
      <c r="G213" s="36">
        <v>427.05000000000007</v>
      </c>
      <c r="H213" s="36">
        <v>452.25</v>
      </c>
      <c r="I213" s="36">
        <v>460.15</v>
      </c>
      <c r="J213" s="36">
        <v>464.84999999999997</v>
      </c>
      <c r="K213" s="31">
        <v>455.45</v>
      </c>
      <c r="L213" s="31">
        <v>442.85</v>
      </c>
      <c r="M213" s="31">
        <v>109.93129</v>
      </c>
      <c r="N213" s="1"/>
      <c r="O213" s="1"/>
    </row>
    <row r="214" spans="1:15" ht="12.75" customHeight="1">
      <c r="A214" s="51">
        <v>205</v>
      </c>
      <c r="B214" s="53" t="s">
        <v>303</v>
      </c>
      <c r="C214" s="31">
        <v>23.9</v>
      </c>
      <c r="D214" s="36">
        <v>24.049999999999997</v>
      </c>
      <c r="E214" s="36">
        <v>23.649999999999995</v>
      </c>
      <c r="F214" s="36">
        <v>23.4</v>
      </c>
      <c r="G214" s="36">
        <v>22.999999999999996</v>
      </c>
      <c r="H214" s="36">
        <v>24.299999999999994</v>
      </c>
      <c r="I214" s="36">
        <v>24.7</v>
      </c>
      <c r="J214" s="36">
        <v>24.949999999999992</v>
      </c>
      <c r="K214" s="31">
        <v>24.45</v>
      </c>
      <c r="L214" s="31">
        <v>23.8</v>
      </c>
      <c r="M214" s="31">
        <v>1987.3021799999999</v>
      </c>
      <c r="N214" s="1"/>
      <c r="O214" s="1"/>
    </row>
    <row r="215" spans="1:15" ht="12.75" customHeight="1">
      <c r="A215" s="51">
        <v>206</v>
      </c>
      <c r="B215" s="53" t="s">
        <v>239</v>
      </c>
      <c r="C215" s="31">
        <v>144.80000000000001</v>
      </c>
      <c r="D215" s="36">
        <v>146.18333333333334</v>
      </c>
      <c r="E215" s="36">
        <v>142.61666666666667</v>
      </c>
      <c r="F215" s="36">
        <v>140.43333333333334</v>
      </c>
      <c r="G215" s="36">
        <v>136.86666666666667</v>
      </c>
      <c r="H215" s="36">
        <v>148.36666666666667</v>
      </c>
      <c r="I215" s="36">
        <v>151.93333333333334</v>
      </c>
      <c r="J215" s="36">
        <v>154.11666666666667</v>
      </c>
      <c r="K215" s="31">
        <v>149.75</v>
      </c>
      <c r="L215" s="31">
        <v>144</v>
      </c>
      <c r="M215" s="31">
        <v>105.6896</v>
      </c>
      <c r="N215" s="1"/>
      <c r="O215" s="1"/>
    </row>
    <row r="216" spans="1:15" ht="12.75" customHeight="1">
      <c r="A216" s="51">
        <v>207</v>
      </c>
      <c r="B216" s="53" t="s">
        <v>304</v>
      </c>
      <c r="C216" s="31">
        <v>185.2</v>
      </c>
      <c r="D216" s="36">
        <v>185.81666666666669</v>
      </c>
      <c r="E216" s="36">
        <v>182.38333333333338</v>
      </c>
      <c r="F216" s="36">
        <v>179.56666666666669</v>
      </c>
      <c r="G216" s="36">
        <v>176.13333333333338</v>
      </c>
      <c r="H216" s="36">
        <v>188.63333333333338</v>
      </c>
      <c r="I216" s="36">
        <v>192.06666666666672</v>
      </c>
      <c r="J216" s="36">
        <v>194.88333333333338</v>
      </c>
      <c r="K216" s="31">
        <v>189.25</v>
      </c>
      <c r="L216" s="31">
        <v>183</v>
      </c>
      <c r="M216" s="31">
        <v>353.46377000000001</v>
      </c>
      <c r="N216" s="1"/>
      <c r="O216" s="1"/>
    </row>
    <row r="217" spans="1:15" ht="12.75" customHeight="1">
      <c r="A217" s="51">
        <v>208</v>
      </c>
      <c r="B217" s="53" t="s">
        <v>240</v>
      </c>
      <c r="C217" s="31">
        <v>937</v>
      </c>
      <c r="D217" s="36">
        <v>941.93333333333339</v>
      </c>
      <c r="E217" s="36">
        <v>929.06666666666683</v>
      </c>
      <c r="F217" s="36">
        <v>921.13333333333344</v>
      </c>
      <c r="G217" s="36">
        <v>908.26666666666688</v>
      </c>
      <c r="H217" s="36">
        <v>949.86666666666679</v>
      </c>
      <c r="I217" s="36">
        <v>962.73333333333335</v>
      </c>
      <c r="J217" s="36">
        <v>970.66666666666674</v>
      </c>
      <c r="K217" s="31">
        <v>954.8</v>
      </c>
      <c r="L217" s="31">
        <v>934</v>
      </c>
      <c r="M217" s="31">
        <v>13.767480000000001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305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306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307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241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242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243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244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245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246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247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248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249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250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251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252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253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254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255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1"/>
      <c r="B1" s="372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308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45401</v>
      </c>
      <c r="L6" s="1"/>
      <c r="M6" s="1"/>
      <c r="N6" s="1"/>
      <c r="O6" s="1"/>
    </row>
    <row r="7" spans="1:15" ht="12.75" customHeight="1">
      <c r="B7" s="1"/>
      <c r="C7" s="1" t="s">
        <v>309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5" t="s">
        <v>16</v>
      </c>
      <c r="B9" s="367" t="s">
        <v>18</v>
      </c>
      <c r="C9" s="370" t="s">
        <v>20</v>
      </c>
      <c r="D9" s="370" t="s">
        <v>21</v>
      </c>
      <c r="E9" s="362" t="s">
        <v>22</v>
      </c>
      <c r="F9" s="363"/>
      <c r="G9" s="364"/>
      <c r="H9" s="362" t="s">
        <v>23</v>
      </c>
      <c r="I9" s="363"/>
      <c r="J9" s="364"/>
      <c r="K9" s="26"/>
      <c r="L9" s="27"/>
      <c r="M9" s="48"/>
      <c r="N9" s="1"/>
      <c r="O9" s="1"/>
    </row>
    <row r="10" spans="1:15" ht="42.75" customHeight="1">
      <c r="A10" s="366"/>
      <c r="B10" s="369"/>
      <c r="C10" s="369"/>
      <c r="D10" s="36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256</v>
      </c>
      <c r="N10" s="1"/>
      <c r="O10" s="1"/>
    </row>
    <row r="11" spans="1:15" ht="12" customHeight="1">
      <c r="A11" s="33">
        <v>1</v>
      </c>
      <c r="B11" s="53" t="s">
        <v>310</v>
      </c>
      <c r="C11" s="31">
        <v>799.4</v>
      </c>
      <c r="D11" s="36">
        <v>818.18333333333339</v>
      </c>
      <c r="E11" s="36">
        <v>735.41666666666674</v>
      </c>
      <c r="F11" s="36">
        <v>671.43333333333339</v>
      </c>
      <c r="G11" s="36">
        <v>588.66666666666674</v>
      </c>
      <c r="H11" s="36">
        <v>882.16666666666674</v>
      </c>
      <c r="I11" s="36">
        <v>964.93333333333339</v>
      </c>
      <c r="J11" s="36">
        <v>1028.9166666666667</v>
      </c>
      <c r="K11" s="31">
        <v>900.95</v>
      </c>
      <c r="L11" s="31">
        <v>754.2</v>
      </c>
      <c r="M11" s="31">
        <v>22.223500000000001</v>
      </c>
      <c r="N11" s="1"/>
      <c r="O11" s="1"/>
    </row>
    <row r="12" spans="1:15" ht="12" customHeight="1">
      <c r="A12" s="33">
        <v>2</v>
      </c>
      <c r="B12" s="53" t="s">
        <v>311</v>
      </c>
      <c r="C12" s="31">
        <v>29385.25</v>
      </c>
      <c r="D12" s="36">
        <v>29545.233333333334</v>
      </c>
      <c r="E12" s="36">
        <v>29090.516666666666</v>
      </c>
      <c r="F12" s="36">
        <v>28795.783333333333</v>
      </c>
      <c r="G12" s="36">
        <v>28341.066666666666</v>
      </c>
      <c r="H12" s="36">
        <v>29839.966666666667</v>
      </c>
      <c r="I12" s="36">
        <v>30294.683333333334</v>
      </c>
      <c r="J12" s="36">
        <v>30589.416666666668</v>
      </c>
      <c r="K12" s="31">
        <v>29999.95</v>
      </c>
      <c r="L12" s="31">
        <v>29250.5</v>
      </c>
      <c r="M12" s="31">
        <v>2.1829999999999999E-2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6369.5</v>
      </c>
      <c r="D13" s="36">
        <v>6441.166666666667</v>
      </c>
      <c r="E13" s="36">
        <v>6238.3333333333339</v>
      </c>
      <c r="F13" s="36">
        <v>6107.166666666667</v>
      </c>
      <c r="G13" s="36">
        <v>5904.3333333333339</v>
      </c>
      <c r="H13" s="36">
        <v>6572.3333333333339</v>
      </c>
      <c r="I13" s="36">
        <v>6775.1666666666679</v>
      </c>
      <c r="J13" s="36">
        <v>6906.3333333333339</v>
      </c>
      <c r="K13" s="31">
        <v>6644</v>
      </c>
      <c r="L13" s="31">
        <v>6310</v>
      </c>
      <c r="M13" s="31">
        <v>10.412990000000001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2412</v>
      </c>
      <c r="D14" s="36">
        <v>2432.0666666666671</v>
      </c>
      <c r="E14" s="36">
        <v>2380.0833333333339</v>
      </c>
      <c r="F14" s="36">
        <v>2348.166666666667</v>
      </c>
      <c r="G14" s="36">
        <v>2296.1833333333338</v>
      </c>
      <c r="H14" s="36">
        <v>2463.983333333334</v>
      </c>
      <c r="I14" s="36">
        <v>2515.9666666666667</v>
      </c>
      <c r="J14" s="36">
        <v>2547.8833333333341</v>
      </c>
      <c r="K14" s="31">
        <v>2484.0500000000002</v>
      </c>
      <c r="L14" s="31">
        <v>2400.15</v>
      </c>
      <c r="M14" s="31">
        <v>2.28173</v>
      </c>
      <c r="N14" s="1"/>
      <c r="O14" s="1"/>
    </row>
    <row r="15" spans="1:15" ht="12" customHeight="1">
      <c r="A15" s="33">
        <v>5</v>
      </c>
      <c r="B15" s="53" t="s">
        <v>312</v>
      </c>
      <c r="C15" s="31">
        <v>3833.95</v>
      </c>
      <c r="D15" s="36">
        <v>3841.2833333333333</v>
      </c>
      <c r="E15" s="36">
        <v>3804.6666666666665</v>
      </c>
      <c r="F15" s="36">
        <v>3775.3833333333332</v>
      </c>
      <c r="G15" s="36">
        <v>3738.7666666666664</v>
      </c>
      <c r="H15" s="36">
        <v>3870.5666666666666</v>
      </c>
      <c r="I15" s="36">
        <v>3907.1833333333334</v>
      </c>
      <c r="J15" s="36">
        <v>3936.4666666666667</v>
      </c>
      <c r="K15" s="31">
        <v>3877.9</v>
      </c>
      <c r="L15" s="31">
        <v>3812</v>
      </c>
      <c r="M15" s="31">
        <v>0.26218000000000002</v>
      </c>
      <c r="N15" s="1"/>
      <c r="O15" s="1"/>
    </row>
    <row r="16" spans="1:15" ht="12" customHeight="1">
      <c r="A16" s="33">
        <v>6</v>
      </c>
      <c r="B16" s="53" t="s">
        <v>313</v>
      </c>
      <c r="C16" s="31">
        <v>1531.65</v>
      </c>
      <c r="D16" s="36">
        <v>1542.0333333333335</v>
      </c>
      <c r="E16" s="36">
        <v>1514.0666666666671</v>
      </c>
      <c r="F16" s="36">
        <v>1496.4833333333336</v>
      </c>
      <c r="G16" s="36">
        <v>1468.5166666666671</v>
      </c>
      <c r="H16" s="36">
        <v>1559.616666666667</v>
      </c>
      <c r="I16" s="36">
        <v>1587.5833333333337</v>
      </c>
      <c r="J16" s="36">
        <v>1605.166666666667</v>
      </c>
      <c r="K16" s="31">
        <v>1570</v>
      </c>
      <c r="L16" s="31">
        <v>1524.45</v>
      </c>
      <c r="M16" s="31">
        <v>3.1035900000000001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621.1</v>
      </c>
      <c r="D17" s="36">
        <v>623.36666666666667</v>
      </c>
      <c r="E17" s="36">
        <v>615.73333333333335</v>
      </c>
      <c r="F17" s="36">
        <v>610.36666666666667</v>
      </c>
      <c r="G17" s="36">
        <v>602.73333333333335</v>
      </c>
      <c r="H17" s="36">
        <v>628.73333333333335</v>
      </c>
      <c r="I17" s="36">
        <v>636.36666666666679</v>
      </c>
      <c r="J17" s="36">
        <v>641.73333333333335</v>
      </c>
      <c r="K17" s="31">
        <v>631</v>
      </c>
      <c r="L17" s="31">
        <v>618</v>
      </c>
      <c r="M17" s="31">
        <v>32.693069999999999</v>
      </c>
      <c r="N17" s="1"/>
      <c r="O17" s="1"/>
    </row>
    <row r="18" spans="1:15" ht="12" customHeight="1">
      <c r="A18" s="33">
        <v>8</v>
      </c>
      <c r="B18" s="53" t="s">
        <v>314</v>
      </c>
      <c r="C18" s="31">
        <v>492.35</v>
      </c>
      <c r="D18" s="36">
        <v>497.34999999999997</v>
      </c>
      <c r="E18" s="36">
        <v>482.99999999999994</v>
      </c>
      <c r="F18" s="36">
        <v>473.65</v>
      </c>
      <c r="G18" s="36">
        <v>459.29999999999995</v>
      </c>
      <c r="H18" s="36">
        <v>506.69999999999993</v>
      </c>
      <c r="I18" s="36">
        <v>521.04999999999995</v>
      </c>
      <c r="J18" s="36">
        <v>530.39999999999986</v>
      </c>
      <c r="K18" s="31">
        <v>511.7</v>
      </c>
      <c r="L18" s="31">
        <v>488</v>
      </c>
      <c r="M18" s="31">
        <v>1.1070199999999999</v>
      </c>
      <c r="N18" s="1"/>
      <c r="O18" s="1"/>
    </row>
    <row r="19" spans="1:15" ht="12" customHeight="1">
      <c r="A19" s="33">
        <v>9</v>
      </c>
      <c r="B19" s="53" t="s">
        <v>39</v>
      </c>
      <c r="C19" s="31">
        <v>725.25</v>
      </c>
      <c r="D19" s="36">
        <v>736.65</v>
      </c>
      <c r="E19" s="36">
        <v>710.5</v>
      </c>
      <c r="F19" s="36">
        <v>695.75</v>
      </c>
      <c r="G19" s="36">
        <v>669.6</v>
      </c>
      <c r="H19" s="36">
        <v>751.4</v>
      </c>
      <c r="I19" s="36">
        <v>777.54999999999984</v>
      </c>
      <c r="J19" s="36">
        <v>792.3</v>
      </c>
      <c r="K19" s="31">
        <v>762.8</v>
      </c>
      <c r="L19" s="31">
        <v>721.9</v>
      </c>
      <c r="M19" s="31">
        <v>14.028840000000001</v>
      </c>
      <c r="N19" s="1"/>
      <c r="O19" s="1"/>
    </row>
    <row r="20" spans="1:15" ht="12" customHeight="1">
      <c r="A20" s="33">
        <v>10</v>
      </c>
      <c r="B20" s="53" t="s">
        <v>315</v>
      </c>
      <c r="C20" s="31">
        <v>1529</v>
      </c>
      <c r="D20" s="36">
        <v>1549.0166666666667</v>
      </c>
      <c r="E20" s="36">
        <v>1503.0333333333333</v>
      </c>
      <c r="F20" s="36">
        <v>1477.0666666666666</v>
      </c>
      <c r="G20" s="36">
        <v>1431.0833333333333</v>
      </c>
      <c r="H20" s="36">
        <v>1574.9833333333333</v>
      </c>
      <c r="I20" s="36">
        <v>1620.9666666666665</v>
      </c>
      <c r="J20" s="36">
        <v>1646.9333333333334</v>
      </c>
      <c r="K20" s="31">
        <v>1595</v>
      </c>
      <c r="L20" s="31">
        <v>1523.05</v>
      </c>
      <c r="M20" s="31">
        <v>2.4847000000000001</v>
      </c>
      <c r="N20" s="1"/>
      <c r="O20" s="1"/>
    </row>
    <row r="21" spans="1:15" ht="12" customHeight="1">
      <c r="A21" s="33">
        <v>11</v>
      </c>
      <c r="B21" s="53" t="s">
        <v>43</v>
      </c>
      <c r="C21" s="31">
        <v>26065.200000000001</v>
      </c>
      <c r="D21" s="36">
        <v>26155.966666666664</v>
      </c>
      <c r="E21" s="36">
        <v>25895.233333333326</v>
      </c>
      <c r="F21" s="36">
        <v>25725.266666666663</v>
      </c>
      <c r="G21" s="36">
        <v>25464.533333333326</v>
      </c>
      <c r="H21" s="36">
        <v>26325.933333333327</v>
      </c>
      <c r="I21" s="36">
        <v>26586.666666666664</v>
      </c>
      <c r="J21" s="36">
        <v>26756.633333333328</v>
      </c>
      <c r="K21" s="31">
        <v>26416.7</v>
      </c>
      <c r="L21" s="31">
        <v>25986</v>
      </c>
      <c r="M21" s="31">
        <v>9.4839999999999994E-2</v>
      </c>
      <c r="N21" s="1"/>
      <c r="O21" s="1"/>
    </row>
    <row r="22" spans="1:15" ht="12" customHeight="1">
      <c r="A22" s="33">
        <v>12</v>
      </c>
      <c r="B22" s="53" t="s">
        <v>865</v>
      </c>
      <c r="C22" s="31">
        <v>1038.75</v>
      </c>
      <c r="D22" s="36">
        <v>1047.8999999999999</v>
      </c>
      <c r="E22" s="36">
        <v>1026.8999999999996</v>
      </c>
      <c r="F22" s="36">
        <v>1015.0499999999997</v>
      </c>
      <c r="G22" s="36">
        <v>994.0499999999995</v>
      </c>
      <c r="H22" s="36">
        <v>1059.7499999999998</v>
      </c>
      <c r="I22" s="36">
        <v>1080.7500000000002</v>
      </c>
      <c r="J22" s="36">
        <v>1092.5999999999999</v>
      </c>
      <c r="K22" s="31">
        <v>1068.9000000000001</v>
      </c>
      <c r="L22" s="31">
        <v>1036.05</v>
      </c>
      <c r="M22" s="31">
        <v>4.9704600000000001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3019.3</v>
      </c>
      <c r="D23" s="36">
        <v>3057.5333333333333</v>
      </c>
      <c r="E23" s="36">
        <v>2970.0666666666666</v>
      </c>
      <c r="F23" s="36">
        <v>2920.8333333333335</v>
      </c>
      <c r="G23" s="36">
        <v>2833.3666666666668</v>
      </c>
      <c r="H23" s="36">
        <v>3106.7666666666664</v>
      </c>
      <c r="I23" s="36">
        <v>3194.2333333333327</v>
      </c>
      <c r="J23" s="36">
        <v>3243.4666666666662</v>
      </c>
      <c r="K23" s="31">
        <v>3145</v>
      </c>
      <c r="L23" s="31">
        <v>3008.3</v>
      </c>
      <c r="M23" s="31">
        <v>17.036460000000002</v>
      </c>
      <c r="N23" s="1"/>
      <c r="O23" s="1"/>
    </row>
    <row r="24" spans="1:15" ht="12.75" customHeight="1">
      <c r="A24" s="33">
        <v>14</v>
      </c>
      <c r="B24" s="53" t="s">
        <v>264</v>
      </c>
      <c r="C24" s="31">
        <v>1775.45</v>
      </c>
      <c r="D24" s="36">
        <v>1795.5166666666667</v>
      </c>
      <c r="E24" s="36">
        <v>1741.1333333333332</v>
      </c>
      <c r="F24" s="36">
        <v>1706.8166666666666</v>
      </c>
      <c r="G24" s="36">
        <v>1652.4333333333332</v>
      </c>
      <c r="H24" s="36">
        <v>1829.8333333333333</v>
      </c>
      <c r="I24" s="36">
        <v>1884.2166666666669</v>
      </c>
      <c r="J24" s="36">
        <v>1918.5333333333333</v>
      </c>
      <c r="K24" s="31">
        <v>1849.9</v>
      </c>
      <c r="L24" s="31">
        <v>1761.2</v>
      </c>
      <c r="M24" s="31">
        <v>6.7535999999999996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1295.55</v>
      </c>
      <c r="D25" s="36">
        <v>1307.6833333333334</v>
      </c>
      <c r="E25" s="36">
        <v>1278.8666666666668</v>
      </c>
      <c r="F25" s="36">
        <v>1262.1833333333334</v>
      </c>
      <c r="G25" s="36">
        <v>1233.3666666666668</v>
      </c>
      <c r="H25" s="36">
        <v>1324.3666666666668</v>
      </c>
      <c r="I25" s="36">
        <v>1353.1833333333334</v>
      </c>
      <c r="J25" s="36">
        <v>1369.8666666666668</v>
      </c>
      <c r="K25" s="31">
        <v>1336.5</v>
      </c>
      <c r="L25" s="31">
        <v>1291</v>
      </c>
      <c r="M25" s="31">
        <v>62.192740000000001</v>
      </c>
      <c r="N25" s="1"/>
      <c r="O25" s="1"/>
    </row>
    <row r="26" spans="1:15" ht="12.75" customHeight="1">
      <c r="A26" s="33">
        <v>16</v>
      </c>
      <c r="B26" s="53" t="s">
        <v>823</v>
      </c>
      <c r="C26" s="31">
        <v>598.1</v>
      </c>
      <c r="D26" s="36">
        <v>603.0333333333333</v>
      </c>
      <c r="E26" s="36">
        <v>590.06666666666661</v>
      </c>
      <c r="F26" s="36">
        <v>582.0333333333333</v>
      </c>
      <c r="G26" s="36">
        <v>569.06666666666661</v>
      </c>
      <c r="H26" s="36">
        <v>611.06666666666661</v>
      </c>
      <c r="I26" s="36">
        <v>624.0333333333333</v>
      </c>
      <c r="J26" s="36">
        <v>632.06666666666661</v>
      </c>
      <c r="K26" s="31">
        <v>616</v>
      </c>
      <c r="L26" s="31">
        <v>595</v>
      </c>
      <c r="M26" s="31">
        <v>26.843160000000001</v>
      </c>
      <c r="N26" s="1"/>
      <c r="O26" s="1"/>
    </row>
    <row r="27" spans="1:15" ht="12.75" customHeight="1">
      <c r="A27" s="33">
        <v>17</v>
      </c>
      <c r="B27" s="53" t="s">
        <v>265</v>
      </c>
      <c r="C27" s="31">
        <v>920.15</v>
      </c>
      <c r="D27" s="36">
        <v>930.94999999999993</v>
      </c>
      <c r="E27" s="36">
        <v>906.19999999999982</v>
      </c>
      <c r="F27" s="36">
        <v>892.24999999999989</v>
      </c>
      <c r="G27" s="36">
        <v>867.49999999999977</v>
      </c>
      <c r="H27" s="36">
        <v>944.89999999999986</v>
      </c>
      <c r="I27" s="36">
        <v>969.65000000000009</v>
      </c>
      <c r="J27" s="36">
        <v>983.59999999999991</v>
      </c>
      <c r="K27" s="31">
        <v>955.7</v>
      </c>
      <c r="L27" s="31">
        <v>917</v>
      </c>
      <c r="M27" s="31">
        <v>8.6175200000000007</v>
      </c>
      <c r="N27" s="1"/>
      <c r="O27" s="1"/>
    </row>
    <row r="28" spans="1:15" ht="12.75" customHeight="1">
      <c r="A28" s="33">
        <v>18</v>
      </c>
      <c r="B28" s="53" t="s">
        <v>266</v>
      </c>
      <c r="C28" s="31">
        <v>336.1</v>
      </c>
      <c r="D28" s="36">
        <v>337.88333333333333</v>
      </c>
      <c r="E28" s="36">
        <v>333.06666666666666</v>
      </c>
      <c r="F28" s="36">
        <v>330.03333333333336</v>
      </c>
      <c r="G28" s="36">
        <v>325.2166666666667</v>
      </c>
      <c r="H28" s="36">
        <v>340.91666666666663</v>
      </c>
      <c r="I28" s="36">
        <v>345.73333333333323</v>
      </c>
      <c r="J28" s="36">
        <v>348.76666666666659</v>
      </c>
      <c r="K28" s="31">
        <v>342.7</v>
      </c>
      <c r="L28" s="31">
        <v>334.85</v>
      </c>
      <c r="M28" s="31">
        <v>9.8925000000000001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201.95</v>
      </c>
      <c r="D29" s="36">
        <v>203.94999999999996</v>
      </c>
      <c r="E29" s="36">
        <v>199.19999999999993</v>
      </c>
      <c r="F29" s="36">
        <v>196.44999999999996</v>
      </c>
      <c r="G29" s="36">
        <v>191.69999999999993</v>
      </c>
      <c r="H29" s="36">
        <v>206.69999999999993</v>
      </c>
      <c r="I29" s="36">
        <v>211.45</v>
      </c>
      <c r="J29" s="36">
        <v>214.19999999999993</v>
      </c>
      <c r="K29" s="31">
        <v>208.7</v>
      </c>
      <c r="L29" s="31">
        <v>201.2</v>
      </c>
      <c r="M29" s="31">
        <v>72.647890000000004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229.75</v>
      </c>
      <c r="D30" s="36">
        <v>232.1</v>
      </c>
      <c r="E30" s="36">
        <v>226.7</v>
      </c>
      <c r="F30" s="36">
        <v>223.65</v>
      </c>
      <c r="G30" s="36">
        <v>218.25</v>
      </c>
      <c r="H30" s="36">
        <v>235.14999999999998</v>
      </c>
      <c r="I30" s="36">
        <v>240.55</v>
      </c>
      <c r="J30" s="36">
        <v>243.59999999999997</v>
      </c>
      <c r="K30" s="31">
        <v>237.5</v>
      </c>
      <c r="L30" s="31">
        <v>229.05</v>
      </c>
      <c r="M30" s="31">
        <v>22.38822</v>
      </c>
      <c r="N30" s="1"/>
      <c r="O30" s="1"/>
    </row>
    <row r="31" spans="1:15" ht="12.75" customHeight="1">
      <c r="A31" s="33">
        <v>21</v>
      </c>
      <c r="B31" s="53" t="s">
        <v>316</v>
      </c>
      <c r="C31" s="31">
        <v>503.95</v>
      </c>
      <c r="D31" s="36">
        <v>518.33333333333337</v>
      </c>
      <c r="E31" s="36">
        <v>482.7166666666667</v>
      </c>
      <c r="F31" s="36">
        <v>461.48333333333335</v>
      </c>
      <c r="G31" s="36">
        <v>425.86666666666667</v>
      </c>
      <c r="H31" s="36">
        <v>539.56666666666672</v>
      </c>
      <c r="I31" s="36">
        <v>575.18333333333328</v>
      </c>
      <c r="J31" s="36">
        <v>596.41666666666674</v>
      </c>
      <c r="K31" s="31">
        <v>553.95000000000005</v>
      </c>
      <c r="L31" s="31">
        <v>497.1</v>
      </c>
      <c r="M31" s="31">
        <v>28.737300000000001</v>
      </c>
      <c r="N31" s="1"/>
      <c r="O31" s="1"/>
    </row>
    <row r="32" spans="1:15" ht="12.75" customHeight="1">
      <c r="A32" s="33">
        <v>22</v>
      </c>
      <c r="B32" s="53" t="s">
        <v>317</v>
      </c>
      <c r="C32" s="31">
        <v>844.3</v>
      </c>
      <c r="D32" s="36">
        <v>846.1</v>
      </c>
      <c r="E32" s="36">
        <v>834.2</v>
      </c>
      <c r="F32" s="36">
        <v>824.1</v>
      </c>
      <c r="G32" s="36">
        <v>812.2</v>
      </c>
      <c r="H32" s="36">
        <v>856.2</v>
      </c>
      <c r="I32" s="36">
        <v>868.09999999999991</v>
      </c>
      <c r="J32" s="36">
        <v>878.2</v>
      </c>
      <c r="K32" s="31">
        <v>858</v>
      </c>
      <c r="L32" s="31">
        <v>836</v>
      </c>
      <c r="M32" s="31">
        <v>3.1627999999999998</v>
      </c>
      <c r="N32" s="1"/>
      <c r="O32" s="1"/>
    </row>
    <row r="33" spans="1:15" ht="12.75" customHeight="1">
      <c r="A33" s="33">
        <v>23</v>
      </c>
      <c r="B33" s="53" t="s">
        <v>318</v>
      </c>
      <c r="C33" s="31">
        <v>1082.3</v>
      </c>
      <c r="D33" s="36">
        <v>1091.2666666666667</v>
      </c>
      <c r="E33" s="36">
        <v>1066.0333333333333</v>
      </c>
      <c r="F33" s="36">
        <v>1049.7666666666667</v>
      </c>
      <c r="G33" s="36">
        <v>1024.5333333333333</v>
      </c>
      <c r="H33" s="36">
        <v>1107.5333333333333</v>
      </c>
      <c r="I33" s="36">
        <v>1132.7666666666664</v>
      </c>
      <c r="J33" s="36">
        <v>1149.0333333333333</v>
      </c>
      <c r="K33" s="31">
        <v>1116.5</v>
      </c>
      <c r="L33" s="31">
        <v>1075</v>
      </c>
      <c r="M33" s="31">
        <v>3.4971100000000002</v>
      </c>
      <c r="N33" s="1"/>
      <c r="O33" s="1"/>
    </row>
    <row r="34" spans="1:15" ht="12.75" customHeight="1">
      <c r="A34" s="33">
        <v>24</v>
      </c>
      <c r="B34" s="53" t="s">
        <v>319</v>
      </c>
      <c r="C34" s="31">
        <v>2078.85</v>
      </c>
      <c r="D34" s="36">
        <v>2077.7666666666664</v>
      </c>
      <c r="E34" s="36">
        <v>2056.583333333333</v>
      </c>
      <c r="F34" s="36">
        <v>2034.3166666666666</v>
      </c>
      <c r="G34" s="36">
        <v>2013.1333333333332</v>
      </c>
      <c r="H34" s="36">
        <v>2100.0333333333328</v>
      </c>
      <c r="I34" s="36">
        <v>2121.2166666666662</v>
      </c>
      <c r="J34" s="36">
        <v>2143.4833333333327</v>
      </c>
      <c r="K34" s="31">
        <v>2098.9499999999998</v>
      </c>
      <c r="L34" s="31">
        <v>2055.5</v>
      </c>
      <c r="M34" s="31">
        <v>0.55955999999999995</v>
      </c>
      <c r="N34" s="1"/>
      <c r="O34" s="1"/>
    </row>
    <row r="35" spans="1:15" ht="12.75" customHeight="1">
      <c r="A35" s="33">
        <v>25</v>
      </c>
      <c r="B35" s="53" t="s">
        <v>320</v>
      </c>
      <c r="C35" s="31">
        <v>931.05</v>
      </c>
      <c r="D35" s="36">
        <v>938.7166666666667</v>
      </c>
      <c r="E35" s="36">
        <v>917.43333333333339</v>
      </c>
      <c r="F35" s="36">
        <v>903.81666666666672</v>
      </c>
      <c r="G35" s="36">
        <v>882.53333333333342</v>
      </c>
      <c r="H35" s="36">
        <v>952.33333333333337</v>
      </c>
      <c r="I35" s="36">
        <v>973.61666666666667</v>
      </c>
      <c r="J35" s="36">
        <v>987.23333333333335</v>
      </c>
      <c r="K35" s="31">
        <v>960</v>
      </c>
      <c r="L35" s="31">
        <v>925.1</v>
      </c>
      <c r="M35" s="31">
        <v>1.7407600000000001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4650.8500000000004</v>
      </c>
      <c r="D36" s="36">
        <v>4678.8</v>
      </c>
      <c r="E36" s="36">
        <v>4608.4500000000007</v>
      </c>
      <c r="F36" s="36">
        <v>4566.05</v>
      </c>
      <c r="G36" s="36">
        <v>4495.7000000000007</v>
      </c>
      <c r="H36" s="36">
        <v>4721.2000000000007</v>
      </c>
      <c r="I36" s="36">
        <v>4791.5500000000011</v>
      </c>
      <c r="J36" s="36">
        <v>4833.9500000000007</v>
      </c>
      <c r="K36" s="31">
        <v>4749.1499999999996</v>
      </c>
      <c r="L36" s="31">
        <v>4636.3999999999996</v>
      </c>
      <c r="M36" s="31">
        <v>3.1480199999999998</v>
      </c>
      <c r="N36" s="1"/>
      <c r="O36" s="1"/>
    </row>
    <row r="37" spans="1:15" ht="12.75" customHeight="1">
      <c r="A37" s="33">
        <v>27</v>
      </c>
      <c r="B37" s="53" t="s">
        <v>321</v>
      </c>
      <c r="C37" s="31">
        <v>2049.1</v>
      </c>
      <c r="D37" s="36">
        <v>2062.6666666666665</v>
      </c>
      <c r="E37" s="36">
        <v>2028.4833333333331</v>
      </c>
      <c r="F37" s="36">
        <v>2007.8666666666666</v>
      </c>
      <c r="G37" s="36">
        <v>1973.6833333333332</v>
      </c>
      <c r="H37" s="36">
        <v>2083.2833333333328</v>
      </c>
      <c r="I37" s="36">
        <v>2117.4666666666662</v>
      </c>
      <c r="J37" s="36">
        <v>2138.083333333333</v>
      </c>
      <c r="K37" s="31">
        <v>2096.85</v>
      </c>
      <c r="L37" s="31">
        <v>2042.05</v>
      </c>
      <c r="M37" s="31">
        <v>0.35962</v>
      </c>
      <c r="N37" s="1"/>
      <c r="O37" s="1"/>
    </row>
    <row r="38" spans="1:15" ht="12.75" customHeight="1">
      <c r="A38" s="33">
        <v>28</v>
      </c>
      <c r="B38" s="53" t="s">
        <v>770</v>
      </c>
      <c r="C38" s="31">
        <v>71.95</v>
      </c>
      <c r="D38" s="36">
        <v>72.25</v>
      </c>
      <c r="E38" s="36">
        <v>71.25</v>
      </c>
      <c r="F38" s="36">
        <v>70.55</v>
      </c>
      <c r="G38" s="36">
        <v>69.55</v>
      </c>
      <c r="H38" s="36">
        <v>72.95</v>
      </c>
      <c r="I38" s="36">
        <v>73.95</v>
      </c>
      <c r="J38" s="36">
        <v>74.650000000000006</v>
      </c>
      <c r="K38" s="31">
        <v>73.25</v>
      </c>
      <c r="L38" s="31">
        <v>71.55</v>
      </c>
      <c r="M38" s="31">
        <v>12.708600000000001</v>
      </c>
      <c r="N38" s="1"/>
      <c r="O38" s="1"/>
    </row>
    <row r="39" spans="1:15" ht="12.75" customHeight="1">
      <c r="A39" s="33">
        <v>29</v>
      </c>
      <c r="B39" s="53" t="s">
        <v>866</v>
      </c>
      <c r="C39" s="31">
        <v>28.7</v>
      </c>
      <c r="D39" s="36">
        <v>28.3</v>
      </c>
      <c r="E39" s="36">
        <v>27.900000000000002</v>
      </c>
      <c r="F39" s="36">
        <v>27.1</v>
      </c>
      <c r="G39" s="36">
        <v>26.700000000000003</v>
      </c>
      <c r="H39" s="36">
        <v>29.1</v>
      </c>
      <c r="I39" s="36">
        <v>29.5</v>
      </c>
      <c r="J39" s="36">
        <v>30.3</v>
      </c>
      <c r="K39" s="31">
        <v>28.7</v>
      </c>
      <c r="L39" s="31">
        <v>27.5</v>
      </c>
      <c r="M39" s="31">
        <v>44.818669999999997</v>
      </c>
      <c r="N39" s="1"/>
      <c r="O39" s="1"/>
    </row>
    <row r="40" spans="1:15" ht="12.75" customHeight="1">
      <c r="A40" s="33">
        <v>30</v>
      </c>
      <c r="B40" s="53" t="s">
        <v>850</v>
      </c>
      <c r="C40" s="31">
        <v>993.55</v>
      </c>
      <c r="D40" s="36">
        <v>1006.0166666666668</v>
      </c>
      <c r="E40" s="36">
        <v>960.33333333333348</v>
      </c>
      <c r="F40" s="36">
        <v>927.11666666666667</v>
      </c>
      <c r="G40" s="36">
        <v>881.43333333333339</v>
      </c>
      <c r="H40" s="36">
        <v>1039.2333333333336</v>
      </c>
      <c r="I40" s="36">
        <v>1084.9166666666667</v>
      </c>
      <c r="J40" s="36">
        <v>1118.1333333333337</v>
      </c>
      <c r="K40" s="31">
        <v>1051.7</v>
      </c>
      <c r="L40" s="31">
        <v>972.8</v>
      </c>
      <c r="M40" s="31">
        <v>108.32912</v>
      </c>
      <c r="N40" s="1"/>
      <c r="O40" s="1"/>
    </row>
    <row r="41" spans="1:15" ht="12.75" customHeight="1">
      <c r="A41" s="33">
        <v>31</v>
      </c>
      <c r="B41" s="53" t="s">
        <v>322</v>
      </c>
      <c r="C41" s="31">
        <v>3589.9</v>
      </c>
      <c r="D41" s="36">
        <v>3613.9666666666667</v>
      </c>
      <c r="E41" s="36">
        <v>3552.9333333333334</v>
      </c>
      <c r="F41" s="36">
        <v>3515.9666666666667</v>
      </c>
      <c r="G41" s="36">
        <v>3454.9333333333334</v>
      </c>
      <c r="H41" s="36">
        <v>3650.9333333333334</v>
      </c>
      <c r="I41" s="36">
        <v>3711.9666666666672</v>
      </c>
      <c r="J41" s="36">
        <v>3748.9333333333334</v>
      </c>
      <c r="K41" s="31">
        <v>3675</v>
      </c>
      <c r="L41" s="31">
        <v>3577</v>
      </c>
      <c r="M41" s="31">
        <v>0.39823999999999998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615.25</v>
      </c>
      <c r="D42" s="36">
        <v>621.35</v>
      </c>
      <c r="E42" s="36">
        <v>604.90000000000009</v>
      </c>
      <c r="F42" s="36">
        <v>594.55000000000007</v>
      </c>
      <c r="G42" s="36">
        <v>578.10000000000014</v>
      </c>
      <c r="H42" s="36">
        <v>631.70000000000005</v>
      </c>
      <c r="I42" s="36">
        <v>648.15000000000009</v>
      </c>
      <c r="J42" s="36">
        <v>658.5</v>
      </c>
      <c r="K42" s="31">
        <v>637.79999999999995</v>
      </c>
      <c r="L42" s="31">
        <v>611</v>
      </c>
      <c r="M42" s="31">
        <v>49.44023</v>
      </c>
      <c r="N42" s="1"/>
      <c r="O42" s="1"/>
    </row>
    <row r="43" spans="1:15" ht="12.75" customHeight="1">
      <c r="A43" s="33">
        <v>33</v>
      </c>
      <c r="B43" s="53" t="s">
        <v>323</v>
      </c>
      <c r="C43" s="31">
        <v>2792.8</v>
      </c>
      <c r="D43" s="36">
        <v>2887.9333333333329</v>
      </c>
      <c r="E43" s="36">
        <v>2675.8666666666659</v>
      </c>
      <c r="F43" s="36">
        <v>2558.9333333333329</v>
      </c>
      <c r="G43" s="36">
        <v>2346.8666666666659</v>
      </c>
      <c r="H43" s="36">
        <v>3004.8666666666659</v>
      </c>
      <c r="I43" s="36">
        <v>3216.9333333333325</v>
      </c>
      <c r="J43" s="36">
        <v>3333.8666666666659</v>
      </c>
      <c r="K43" s="31">
        <v>3100</v>
      </c>
      <c r="L43" s="31">
        <v>2771</v>
      </c>
      <c r="M43" s="31">
        <v>26.863900000000001</v>
      </c>
      <c r="N43" s="1"/>
      <c r="O43" s="1"/>
    </row>
    <row r="44" spans="1:15" ht="12.75" customHeight="1">
      <c r="A44" s="33">
        <v>34</v>
      </c>
      <c r="B44" s="53" t="s">
        <v>324</v>
      </c>
      <c r="C44" s="31">
        <v>846.3</v>
      </c>
      <c r="D44" s="36">
        <v>848.85</v>
      </c>
      <c r="E44" s="36">
        <v>832.7</v>
      </c>
      <c r="F44" s="36">
        <v>819.1</v>
      </c>
      <c r="G44" s="36">
        <v>802.95</v>
      </c>
      <c r="H44" s="36">
        <v>862.45</v>
      </c>
      <c r="I44" s="36">
        <v>878.59999999999991</v>
      </c>
      <c r="J44" s="36">
        <v>892.2</v>
      </c>
      <c r="K44" s="31">
        <v>865</v>
      </c>
      <c r="L44" s="31">
        <v>835.25</v>
      </c>
      <c r="M44" s="31">
        <v>1.12371</v>
      </c>
      <c r="N44" s="1"/>
      <c r="O44" s="1"/>
    </row>
    <row r="45" spans="1:15" ht="12.75" customHeight="1">
      <c r="A45" s="33">
        <v>35</v>
      </c>
      <c r="B45" s="53" t="s">
        <v>825</v>
      </c>
      <c r="C45" s="31">
        <v>7005.65</v>
      </c>
      <c r="D45" s="36">
        <v>7035.0999999999995</v>
      </c>
      <c r="E45" s="36">
        <v>6932.7999999999993</v>
      </c>
      <c r="F45" s="36">
        <v>6859.95</v>
      </c>
      <c r="G45" s="36">
        <v>6757.65</v>
      </c>
      <c r="H45" s="36">
        <v>7107.9499999999989</v>
      </c>
      <c r="I45" s="36">
        <v>7210.25</v>
      </c>
      <c r="J45" s="36">
        <v>7283.0999999999985</v>
      </c>
      <c r="K45" s="31">
        <v>7137.4</v>
      </c>
      <c r="L45" s="31">
        <v>6962.25</v>
      </c>
      <c r="M45" s="31">
        <v>1.0120400000000001</v>
      </c>
      <c r="N45" s="1"/>
      <c r="O45" s="1"/>
    </row>
    <row r="46" spans="1:15" ht="12.75" customHeight="1">
      <c r="A46" s="33">
        <v>36</v>
      </c>
      <c r="B46" s="53" t="s">
        <v>53</v>
      </c>
      <c r="C46" s="31">
        <v>6074.15</v>
      </c>
      <c r="D46" s="36">
        <v>6153.916666666667</v>
      </c>
      <c r="E46" s="36">
        <v>5973.4333333333343</v>
      </c>
      <c r="F46" s="36">
        <v>5872.7166666666672</v>
      </c>
      <c r="G46" s="36">
        <v>5692.2333333333345</v>
      </c>
      <c r="H46" s="36">
        <v>6254.6333333333341</v>
      </c>
      <c r="I46" s="36">
        <v>6435.1166666666659</v>
      </c>
      <c r="J46" s="36">
        <v>6535.8333333333339</v>
      </c>
      <c r="K46" s="31">
        <v>6334.4</v>
      </c>
      <c r="L46" s="31">
        <v>6053.2</v>
      </c>
      <c r="M46" s="31">
        <v>5.18459</v>
      </c>
      <c r="N46" s="1"/>
      <c r="O46" s="1"/>
    </row>
    <row r="47" spans="1:15" ht="12.75" customHeight="1">
      <c r="A47" s="33">
        <v>37</v>
      </c>
      <c r="B47" s="53" t="s">
        <v>55</v>
      </c>
      <c r="C47" s="31">
        <v>473.2</v>
      </c>
      <c r="D47" s="36">
        <v>476.2833333333333</v>
      </c>
      <c r="E47" s="36">
        <v>467.16666666666663</v>
      </c>
      <c r="F47" s="36">
        <v>461.13333333333333</v>
      </c>
      <c r="G47" s="36">
        <v>452.01666666666665</v>
      </c>
      <c r="H47" s="36">
        <v>482.31666666666661</v>
      </c>
      <c r="I47" s="36">
        <v>491.43333333333328</v>
      </c>
      <c r="J47" s="36">
        <v>497.46666666666658</v>
      </c>
      <c r="K47" s="31">
        <v>485.4</v>
      </c>
      <c r="L47" s="31">
        <v>470.25</v>
      </c>
      <c r="M47" s="31">
        <v>18.260529999999999</v>
      </c>
      <c r="N47" s="1"/>
      <c r="O47" s="1"/>
    </row>
    <row r="48" spans="1:15" ht="12.75" customHeight="1">
      <c r="A48" s="33">
        <v>38</v>
      </c>
      <c r="B48" s="53" t="s">
        <v>325</v>
      </c>
      <c r="C48" s="31">
        <v>316.05</v>
      </c>
      <c r="D48" s="36">
        <v>316.65000000000003</v>
      </c>
      <c r="E48" s="36">
        <v>312.40000000000009</v>
      </c>
      <c r="F48" s="36">
        <v>308.75000000000006</v>
      </c>
      <c r="G48" s="36">
        <v>304.50000000000011</v>
      </c>
      <c r="H48" s="36">
        <v>320.30000000000007</v>
      </c>
      <c r="I48" s="36">
        <v>324.54999999999995</v>
      </c>
      <c r="J48" s="36">
        <v>328.20000000000005</v>
      </c>
      <c r="K48" s="31">
        <v>320.89999999999998</v>
      </c>
      <c r="L48" s="31">
        <v>313</v>
      </c>
      <c r="M48" s="31">
        <v>29.912040000000001</v>
      </c>
      <c r="N48" s="1"/>
      <c r="O48" s="1"/>
    </row>
    <row r="49" spans="1:15" ht="12.75" customHeight="1">
      <c r="A49" s="33">
        <v>39</v>
      </c>
      <c r="B49" s="53" t="s">
        <v>824</v>
      </c>
      <c r="C49" s="31">
        <v>660</v>
      </c>
      <c r="D49" s="36">
        <v>668.38333333333333</v>
      </c>
      <c r="E49" s="36">
        <v>646.56666666666661</v>
      </c>
      <c r="F49" s="36">
        <v>633.13333333333333</v>
      </c>
      <c r="G49" s="36">
        <v>611.31666666666661</v>
      </c>
      <c r="H49" s="36">
        <v>681.81666666666661</v>
      </c>
      <c r="I49" s="36">
        <v>703.63333333333344</v>
      </c>
      <c r="J49" s="36">
        <v>717.06666666666661</v>
      </c>
      <c r="K49" s="31">
        <v>690.2</v>
      </c>
      <c r="L49" s="31">
        <v>654.95000000000005</v>
      </c>
      <c r="M49" s="31">
        <v>5.2544700000000004</v>
      </c>
      <c r="N49" s="1"/>
      <c r="O49" s="1"/>
    </row>
    <row r="50" spans="1:15" ht="12.75" customHeight="1">
      <c r="A50" s="33">
        <v>40</v>
      </c>
      <c r="B50" s="53" t="s">
        <v>326</v>
      </c>
      <c r="C50" s="31">
        <v>575.35</v>
      </c>
      <c r="D50" s="36">
        <v>579.76666666666665</v>
      </c>
      <c r="E50" s="36">
        <v>568.63333333333333</v>
      </c>
      <c r="F50" s="36">
        <v>561.91666666666663</v>
      </c>
      <c r="G50" s="36">
        <v>550.7833333333333</v>
      </c>
      <c r="H50" s="36">
        <v>586.48333333333335</v>
      </c>
      <c r="I50" s="36">
        <v>597.61666666666656</v>
      </c>
      <c r="J50" s="36">
        <v>604.33333333333337</v>
      </c>
      <c r="K50" s="31">
        <v>590.9</v>
      </c>
      <c r="L50" s="31">
        <v>573.04999999999995</v>
      </c>
      <c r="M50" s="31">
        <v>0.61419000000000001</v>
      </c>
      <c r="N50" s="1"/>
      <c r="O50" s="1"/>
    </row>
    <row r="51" spans="1:15" ht="12.75" customHeight="1">
      <c r="A51" s="33">
        <v>41</v>
      </c>
      <c r="B51" s="53" t="s">
        <v>56</v>
      </c>
      <c r="C51" s="31">
        <v>169.7</v>
      </c>
      <c r="D51" s="36">
        <v>171.75</v>
      </c>
      <c r="E51" s="36">
        <v>167</v>
      </c>
      <c r="F51" s="36">
        <v>164.3</v>
      </c>
      <c r="G51" s="36">
        <v>159.55000000000001</v>
      </c>
      <c r="H51" s="36">
        <v>174.45</v>
      </c>
      <c r="I51" s="36">
        <v>179.2</v>
      </c>
      <c r="J51" s="36">
        <v>181.89999999999998</v>
      </c>
      <c r="K51" s="31">
        <v>176.5</v>
      </c>
      <c r="L51" s="31">
        <v>169.05</v>
      </c>
      <c r="M51" s="31">
        <v>206.36185</v>
      </c>
      <c r="N51" s="1"/>
      <c r="O51" s="1"/>
    </row>
    <row r="52" spans="1:15" ht="12.75" customHeight="1">
      <c r="A52" s="33">
        <v>42</v>
      </c>
      <c r="B52" s="53" t="s">
        <v>58</v>
      </c>
      <c r="C52" s="31">
        <v>2807.7</v>
      </c>
      <c r="D52" s="36">
        <v>2822.3333333333335</v>
      </c>
      <c r="E52" s="36">
        <v>2785.4666666666672</v>
      </c>
      <c r="F52" s="36">
        <v>2763.2333333333336</v>
      </c>
      <c r="G52" s="36">
        <v>2726.3666666666672</v>
      </c>
      <c r="H52" s="36">
        <v>2844.5666666666671</v>
      </c>
      <c r="I52" s="36">
        <v>2881.4333333333329</v>
      </c>
      <c r="J52" s="36">
        <v>2903.666666666667</v>
      </c>
      <c r="K52" s="31">
        <v>2859.2</v>
      </c>
      <c r="L52" s="31">
        <v>2800.1</v>
      </c>
      <c r="M52" s="31">
        <v>17.324339999999999</v>
      </c>
      <c r="N52" s="1"/>
      <c r="O52" s="1"/>
    </row>
    <row r="53" spans="1:15" ht="12.75" customHeight="1">
      <c r="A53" s="33">
        <v>43</v>
      </c>
      <c r="B53" s="53" t="s">
        <v>327</v>
      </c>
      <c r="C53" s="31">
        <v>521.79999999999995</v>
      </c>
      <c r="D53" s="36">
        <v>524.09999999999991</v>
      </c>
      <c r="E53" s="36">
        <v>513.79999999999984</v>
      </c>
      <c r="F53" s="36">
        <v>505.79999999999995</v>
      </c>
      <c r="G53" s="36">
        <v>495.49999999999989</v>
      </c>
      <c r="H53" s="36">
        <v>532.0999999999998</v>
      </c>
      <c r="I53" s="36">
        <v>542.4</v>
      </c>
      <c r="J53" s="36">
        <v>550.39999999999975</v>
      </c>
      <c r="K53" s="31">
        <v>534.4</v>
      </c>
      <c r="L53" s="31">
        <v>516.1</v>
      </c>
      <c r="M53" s="31">
        <v>59.543259999999997</v>
      </c>
      <c r="N53" s="1"/>
      <c r="O53" s="1"/>
    </row>
    <row r="54" spans="1:15" ht="12.75" customHeight="1">
      <c r="A54" s="33">
        <v>44</v>
      </c>
      <c r="B54" s="53" t="s">
        <v>59</v>
      </c>
      <c r="C54" s="31">
        <v>1987.45</v>
      </c>
      <c r="D54" s="36">
        <v>1990.1666666666667</v>
      </c>
      <c r="E54" s="36">
        <v>1972.3333333333335</v>
      </c>
      <c r="F54" s="36">
        <v>1957.2166666666667</v>
      </c>
      <c r="G54" s="36">
        <v>1939.3833333333334</v>
      </c>
      <c r="H54" s="36">
        <v>2005.2833333333335</v>
      </c>
      <c r="I54" s="36">
        <v>2023.116666666667</v>
      </c>
      <c r="J54" s="36">
        <v>2038.2333333333336</v>
      </c>
      <c r="K54" s="31">
        <v>2008</v>
      </c>
      <c r="L54" s="31">
        <v>1975.05</v>
      </c>
      <c r="M54" s="31">
        <v>5.0079099999999999</v>
      </c>
      <c r="N54" s="1"/>
      <c r="O54" s="1"/>
    </row>
    <row r="55" spans="1:15" ht="12.75" customHeight="1">
      <c r="A55" s="33">
        <v>45</v>
      </c>
      <c r="B55" s="53" t="s">
        <v>60</v>
      </c>
      <c r="C55" s="31">
        <v>5882.55</v>
      </c>
      <c r="D55" s="36">
        <v>5925.5999999999995</v>
      </c>
      <c r="E55" s="36">
        <v>5821.3999999999987</v>
      </c>
      <c r="F55" s="36">
        <v>5760.2499999999991</v>
      </c>
      <c r="G55" s="36">
        <v>5656.0499999999984</v>
      </c>
      <c r="H55" s="36">
        <v>5986.7499999999991</v>
      </c>
      <c r="I55" s="36">
        <v>6090.95</v>
      </c>
      <c r="J55" s="36">
        <v>6152.0999999999995</v>
      </c>
      <c r="K55" s="31">
        <v>6029.8</v>
      </c>
      <c r="L55" s="31">
        <v>5864.45</v>
      </c>
      <c r="M55" s="31">
        <v>0.67774999999999996</v>
      </c>
      <c r="N55" s="1"/>
      <c r="O55" s="1"/>
    </row>
    <row r="56" spans="1:15" ht="12" customHeight="1">
      <c r="A56" s="33">
        <v>46</v>
      </c>
      <c r="B56" s="53" t="s">
        <v>63</v>
      </c>
      <c r="C56" s="31">
        <v>1114.5</v>
      </c>
      <c r="D56" s="36">
        <v>1113.1000000000001</v>
      </c>
      <c r="E56" s="36">
        <v>1097.2000000000003</v>
      </c>
      <c r="F56" s="36">
        <v>1079.9000000000001</v>
      </c>
      <c r="G56" s="36">
        <v>1064.0000000000002</v>
      </c>
      <c r="H56" s="36">
        <v>1130.4000000000003</v>
      </c>
      <c r="I56" s="36">
        <v>1146.3000000000004</v>
      </c>
      <c r="J56" s="36">
        <v>1163.6000000000004</v>
      </c>
      <c r="K56" s="31">
        <v>1129</v>
      </c>
      <c r="L56" s="31">
        <v>1095.8</v>
      </c>
      <c r="M56" s="31">
        <v>20.277339999999999</v>
      </c>
      <c r="N56" s="1"/>
      <c r="O56" s="1"/>
    </row>
    <row r="57" spans="1:15" ht="12.75" customHeight="1">
      <c r="A57" s="33">
        <v>47</v>
      </c>
      <c r="B57" s="53" t="s">
        <v>328</v>
      </c>
      <c r="C57" s="31">
        <v>497.9</v>
      </c>
      <c r="D57" s="36">
        <v>500.48333333333335</v>
      </c>
      <c r="E57" s="36">
        <v>492.41666666666669</v>
      </c>
      <c r="F57" s="36">
        <v>486.93333333333334</v>
      </c>
      <c r="G57" s="36">
        <v>478.86666666666667</v>
      </c>
      <c r="H57" s="36">
        <v>505.9666666666667</v>
      </c>
      <c r="I57" s="36">
        <v>514.0333333333333</v>
      </c>
      <c r="J57" s="36">
        <v>519.51666666666665</v>
      </c>
      <c r="K57" s="31">
        <v>508.55</v>
      </c>
      <c r="L57" s="31">
        <v>495</v>
      </c>
      <c r="M57" s="31">
        <v>1.21943</v>
      </c>
      <c r="N57" s="1"/>
      <c r="O57" s="1"/>
    </row>
    <row r="58" spans="1:15" ht="12.75" customHeight="1">
      <c r="A58" s="33">
        <v>48</v>
      </c>
      <c r="B58" s="53" t="s">
        <v>267</v>
      </c>
      <c r="C58" s="31">
        <v>4627.1000000000004</v>
      </c>
      <c r="D58" s="36">
        <v>4642.1333333333341</v>
      </c>
      <c r="E58" s="36">
        <v>4589.9666666666681</v>
      </c>
      <c r="F58" s="36">
        <v>4552.8333333333339</v>
      </c>
      <c r="G58" s="36">
        <v>4500.6666666666679</v>
      </c>
      <c r="H58" s="36">
        <v>4679.2666666666682</v>
      </c>
      <c r="I58" s="36">
        <v>4731.4333333333343</v>
      </c>
      <c r="J58" s="36">
        <v>4768.5666666666684</v>
      </c>
      <c r="K58" s="31">
        <v>4694.3</v>
      </c>
      <c r="L58" s="31">
        <v>4605</v>
      </c>
      <c r="M58" s="31">
        <v>4.1777199999999999</v>
      </c>
      <c r="N58" s="1"/>
      <c r="O58" s="1"/>
    </row>
    <row r="59" spans="1:15" ht="12.75" customHeight="1">
      <c r="A59" s="33">
        <v>49</v>
      </c>
      <c r="B59" s="53" t="s">
        <v>64</v>
      </c>
      <c r="C59" s="31">
        <v>1024</v>
      </c>
      <c r="D59" s="36">
        <v>1029.75</v>
      </c>
      <c r="E59" s="36">
        <v>1008.0999999999999</v>
      </c>
      <c r="F59" s="36">
        <v>992.19999999999993</v>
      </c>
      <c r="G59" s="36">
        <v>970.54999999999984</v>
      </c>
      <c r="H59" s="36">
        <v>1045.6500000000001</v>
      </c>
      <c r="I59" s="36">
        <v>1067.3000000000002</v>
      </c>
      <c r="J59" s="36">
        <v>1083.2</v>
      </c>
      <c r="K59" s="31">
        <v>1051.4000000000001</v>
      </c>
      <c r="L59" s="31">
        <v>1013.85</v>
      </c>
      <c r="M59" s="31">
        <v>178.32437999999999</v>
      </c>
      <c r="N59" s="1"/>
      <c r="O59" s="1"/>
    </row>
    <row r="60" spans="1:15" ht="12.75" customHeight="1">
      <c r="A60" s="33">
        <v>50</v>
      </c>
      <c r="B60" s="53" t="s">
        <v>329</v>
      </c>
      <c r="C60" s="31">
        <v>3449.8</v>
      </c>
      <c r="D60" s="36">
        <v>3465.2666666666664</v>
      </c>
      <c r="E60" s="36">
        <v>3402.5333333333328</v>
      </c>
      <c r="F60" s="36">
        <v>3355.2666666666664</v>
      </c>
      <c r="G60" s="36">
        <v>3292.5333333333328</v>
      </c>
      <c r="H60" s="36">
        <v>3512.5333333333328</v>
      </c>
      <c r="I60" s="36">
        <v>3575.2666666666664</v>
      </c>
      <c r="J60" s="36">
        <v>3622.5333333333328</v>
      </c>
      <c r="K60" s="31">
        <v>3528</v>
      </c>
      <c r="L60" s="31">
        <v>3418</v>
      </c>
      <c r="M60" s="31">
        <v>2.6356700000000002</v>
      </c>
      <c r="N60" s="1"/>
      <c r="O60" s="1"/>
    </row>
    <row r="61" spans="1:15" ht="12.75" customHeight="1">
      <c r="A61" s="33">
        <v>51</v>
      </c>
      <c r="B61" s="53" t="s">
        <v>827</v>
      </c>
      <c r="C61" s="31">
        <v>327.60000000000002</v>
      </c>
      <c r="D61" s="36">
        <v>330.83333333333331</v>
      </c>
      <c r="E61" s="36">
        <v>322.66666666666663</v>
      </c>
      <c r="F61" s="36">
        <v>317.73333333333329</v>
      </c>
      <c r="G61" s="36">
        <v>309.56666666666661</v>
      </c>
      <c r="H61" s="36">
        <v>335.76666666666665</v>
      </c>
      <c r="I61" s="36">
        <v>343.93333333333328</v>
      </c>
      <c r="J61" s="36">
        <v>348.86666666666667</v>
      </c>
      <c r="K61" s="31">
        <v>339</v>
      </c>
      <c r="L61" s="31">
        <v>325.89999999999998</v>
      </c>
      <c r="M61" s="31">
        <v>7.7580299999999998</v>
      </c>
      <c r="N61" s="1"/>
      <c r="O61" s="1"/>
    </row>
    <row r="62" spans="1:15" ht="12.75" customHeight="1">
      <c r="A62" s="33">
        <v>52</v>
      </c>
      <c r="B62" s="53" t="s">
        <v>330</v>
      </c>
      <c r="C62" s="31">
        <v>2781.1</v>
      </c>
      <c r="D62" s="36">
        <v>2807.2000000000003</v>
      </c>
      <c r="E62" s="36">
        <v>2718.9000000000005</v>
      </c>
      <c r="F62" s="36">
        <v>2656.7000000000003</v>
      </c>
      <c r="G62" s="36">
        <v>2568.4000000000005</v>
      </c>
      <c r="H62" s="36">
        <v>2869.4000000000005</v>
      </c>
      <c r="I62" s="36">
        <v>2957.7000000000007</v>
      </c>
      <c r="J62" s="36">
        <v>3019.9000000000005</v>
      </c>
      <c r="K62" s="31">
        <v>2895.5</v>
      </c>
      <c r="L62" s="31">
        <v>2745</v>
      </c>
      <c r="M62" s="31">
        <v>7.3037599999999996</v>
      </c>
      <c r="N62" s="1"/>
      <c r="O62" s="1"/>
    </row>
    <row r="63" spans="1:15" ht="12.75" customHeight="1">
      <c r="A63" s="33">
        <v>53</v>
      </c>
      <c r="B63" s="53" t="s">
        <v>65</v>
      </c>
      <c r="C63" s="31">
        <v>9021.2999999999993</v>
      </c>
      <c r="D63" s="36">
        <v>9033.4333333333325</v>
      </c>
      <c r="E63" s="36">
        <v>8937.866666666665</v>
      </c>
      <c r="F63" s="36">
        <v>8854.4333333333325</v>
      </c>
      <c r="G63" s="36">
        <v>8758.866666666665</v>
      </c>
      <c r="H63" s="36">
        <v>9116.866666666665</v>
      </c>
      <c r="I63" s="36">
        <v>9212.4333333333343</v>
      </c>
      <c r="J63" s="36">
        <v>9295.866666666665</v>
      </c>
      <c r="K63" s="31">
        <v>9129</v>
      </c>
      <c r="L63" s="31">
        <v>8950</v>
      </c>
      <c r="M63" s="31">
        <v>8.1923999999999992</v>
      </c>
      <c r="N63" s="1"/>
      <c r="O63" s="1"/>
    </row>
    <row r="64" spans="1:15" ht="12.75" customHeight="1">
      <c r="A64" s="33">
        <v>54</v>
      </c>
      <c r="B64" s="53" t="s">
        <v>68</v>
      </c>
      <c r="C64" s="31">
        <v>6893.2</v>
      </c>
      <c r="D64" s="36">
        <v>6918.0666666666666</v>
      </c>
      <c r="E64" s="36">
        <v>6841.1333333333332</v>
      </c>
      <c r="F64" s="36">
        <v>6789.0666666666666</v>
      </c>
      <c r="G64" s="36">
        <v>6712.1333333333332</v>
      </c>
      <c r="H64" s="36">
        <v>6970.1333333333332</v>
      </c>
      <c r="I64" s="36">
        <v>7047.0666666666657</v>
      </c>
      <c r="J64" s="36">
        <v>7099.1333333333332</v>
      </c>
      <c r="K64" s="31">
        <v>6995</v>
      </c>
      <c r="L64" s="31">
        <v>6866</v>
      </c>
      <c r="M64" s="31">
        <v>13.851330000000001</v>
      </c>
      <c r="N64" s="1"/>
      <c r="O64" s="1"/>
    </row>
    <row r="65" spans="1:15" ht="12.75" customHeight="1">
      <c r="A65" s="33">
        <v>55</v>
      </c>
      <c r="B65" s="53" t="s">
        <v>67</v>
      </c>
      <c r="C65" s="31">
        <v>1593.9</v>
      </c>
      <c r="D65" s="36">
        <v>1604.4333333333334</v>
      </c>
      <c r="E65" s="36">
        <v>1578.7666666666669</v>
      </c>
      <c r="F65" s="36">
        <v>1563.6333333333334</v>
      </c>
      <c r="G65" s="36">
        <v>1537.9666666666669</v>
      </c>
      <c r="H65" s="36">
        <v>1619.5666666666668</v>
      </c>
      <c r="I65" s="36">
        <v>1645.2333333333333</v>
      </c>
      <c r="J65" s="36">
        <v>1660.3666666666668</v>
      </c>
      <c r="K65" s="31">
        <v>1630.1</v>
      </c>
      <c r="L65" s="31">
        <v>1589.3</v>
      </c>
      <c r="M65" s="31">
        <v>13.255369999999999</v>
      </c>
      <c r="N65" s="1"/>
      <c r="O65" s="1"/>
    </row>
    <row r="66" spans="1:15" ht="12.75" customHeight="1">
      <c r="A66" s="33">
        <v>56</v>
      </c>
      <c r="B66" s="53" t="s">
        <v>268</v>
      </c>
      <c r="C66" s="31">
        <v>7920.2</v>
      </c>
      <c r="D66" s="36">
        <v>7911.5666666666666</v>
      </c>
      <c r="E66" s="36">
        <v>7868.6333333333332</v>
      </c>
      <c r="F66" s="36">
        <v>7817.0666666666666</v>
      </c>
      <c r="G66" s="36">
        <v>7774.1333333333332</v>
      </c>
      <c r="H66" s="36">
        <v>7963.1333333333332</v>
      </c>
      <c r="I66" s="36">
        <v>8006.0666666666657</v>
      </c>
      <c r="J66" s="36">
        <v>8057.6333333333332</v>
      </c>
      <c r="K66" s="31">
        <v>7954.5</v>
      </c>
      <c r="L66" s="31">
        <v>7860</v>
      </c>
      <c r="M66" s="31">
        <v>0.28100000000000003</v>
      </c>
      <c r="N66" s="1"/>
      <c r="O66" s="1"/>
    </row>
    <row r="67" spans="1:15" ht="12.75" customHeight="1">
      <c r="A67" s="33">
        <v>57</v>
      </c>
      <c r="B67" s="53" t="s">
        <v>331</v>
      </c>
      <c r="C67" s="31">
        <v>2204.4</v>
      </c>
      <c r="D67" s="36">
        <v>2221.4500000000003</v>
      </c>
      <c r="E67" s="36">
        <v>2182.9500000000007</v>
      </c>
      <c r="F67" s="36">
        <v>2161.5000000000005</v>
      </c>
      <c r="G67" s="36">
        <v>2123.0000000000009</v>
      </c>
      <c r="H67" s="36">
        <v>2242.9000000000005</v>
      </c>
      <c r="I67" s="36">
        <v>2281.3999999999996</v>
      </c>
      <c r="J67" s="36">
        <v>2302.8500000000004</v>
      </c>
      <c r="K67" s="31">
        <v>2259.9499999999998</v>
      </c>
      <c r="L67" s="31">
        <v>2200</v>
      </c>
      <c r="M67" s="31">
        <v>0.41009000000000001</v>
      </c>
      <c r="N67" s="1"/>
      <c r="O67" s="1"/>
    </row>
    <row r="68" spans="1:15" ht="12.75" customHeight="1">
      <c r="A68" s="33">
        <v>58</v>
      </c>
      <c r="B68" s="53" t="s">
        <v>69</v>
      </c>
      <c r="C68" s="31">
        <v>2334.35</v>
      </c>
      <c r="D68" s="36">
        <v>2349.9333333333329</v>
      </c>
      <c r="E68" s="36">
        <v>2310.6666666666661</v>
      </c>
      <c r="F68" s="36">
        <v>2286.9833333333331</v>
      </c>
      <c r="G68" s="36">
        <v>2247.7166666666662</v>
      </c>
      <c r="H68" s="36">
        <v>2373.6166666666659</v>
      </c>
      <c r="I68" s="36">
        <v>2412.8833333333332</v>
      </c>
      <c r="J68" s="36">
        <v>2436.5666666666657</v>
      </c>
      <c r="K68" s="31">
        <v>2389.1999999999998</v>
      </c>
      <c r="L68" s="31">
        <v>2326.25</v>
      </c>
      <c r="M68" s="31">
        <v>1.7983</v>
      </c>
      <c r="N68" s="1"/>
      <c r="O68" s="1"/>
    </row>
    <row r="69" spans="1:15" ht="12.75" customHeight="1">
      <c r="A69" s="33">
        <v>59</v>
      </c>
      <c r="B69" s="53" t="s">
        <v>70</v>
      </c>
      <c r="C69" s="31">
        <v>368.65</v>
      </c>
      <c r="D69" s="36">
        <v>371.23333333333335</v>
      </c>
      <c r="E69" s="36">
        <v>364.16666666666669</v>
      </c>
      <c r="F69" s="36">
        <v>359.68333333333334</v>
      </c>
      <c r="G69" s="36">
        <v>352.61666666666667</v>
      </c>
      <c r="H69" s="36">
        <v>375.7166666666667</v>
      </c>
      <c r="I69" s="36">
        <v>382.7833333333333</v>
      </c>
      <c r="J69" s="36">
        <v>387.26666666666671</v>
      </c>
      <c r="K69" s="31">
        <v>378.3</v>
      </c>
      <c r="L69" s="31">
        <v>366.75</v>
      </c>
      <c r="M69" s="31">
        <v>10.78069</v>
      </c>
      <c r="N69" s="1"/>
      <c r="O69" s="1"/>
    </row>
    <row r="70" spans="1:15" ht="12.75" customHeight="1">
      <c r="A70" s="33">
        <v>60</v>
      </c>
      <c r="B70" s="53" t="s">
        <v>71</v>
      </c>
      <c r="C70" s="31">
        <v>173.3</v>
      </c>
      <c r="D70" s="36">
        <v>174.45000000000002</v>
      </c>
      <c r="E70" s="36">
        <v>171.85000000000002</v>
      </c>
      <c r="F70" s="36">
        <v>170.4</v>
      </c>
      <c r="G70" s="36">
        <v>167.8</v>
      </c>
      <c r="H70" s="36">
        <v>175.90000000000003</v>
      </c>
      <c r="I70" s="36">
        <v>178.5</v>
      </c>
      <c r="J70" s="36">
        <v>179.95000000000005</v>
      </c>
      <c r="K70" s="31">
        <v>177.05</v>
      </c>
      <c r="L70" s="31">
        <v>173</v>
      </c>
      <c r="M70" s="31">
        <v>116.3776</v>
      </c>
      <c r="N70" s="1"/>
      <c r="O70" s="1"/>
    </row>
    <row r="71" spans="1:15" ht="12.75" customHeight="1">
      <c r="A71" s="33">
        <v>61</v>
      </c>
      <c r="B71" s="53" t="s">
        <v>72</v>
      </c>
      <c r="C71" s="31">
        <v>259</v>
      </c>
      <c r="D71" s="36">
        <v>259.21666666666664</v>
      </c>
      <c r="E71" s="36">
        <v>255.0333333333333</v>
      </c>
      <c r="F71" s="36">
        <v>251.06666666666666</v>
      </c>
      <c r="G71" s="36">
        <v>246.88333333333333</v>
      </c>
      <c r="H71" s="36">
        <v>263.18333333333328</v>
      </c>
      <c r="I71" s="36">
        <v>267.36666666666656</v>
      </c>
      <c r="J71" s="36">
        <v>271.33333333333326</v>
      </c>
      <c r="K71" s="31">
        <v>263.39999999999998</v>
      </c>
      <c r="L71" s="31">
        <v>255.25</v>
      </c>
      <c r="M71" s="31">
        <v>132.04671999999999</v>
      </c>
      <c r="N71" s="1"/>
      <c r="O71" s="1"/>
    </row>
    <row r="72" spans="1:15" ht="12.75" customHeight="1">
      <c r="A72" s="33">
        <v>62</v>
      </c>
      <c r="B72" s="53" t="s">
        <v>269</v>
      </c>
      <c r="C72" s="31">
        <v>137.80000000000001</v>
      </c>
      <c r="D72" s="36">
        <v>138.86666666666667</v>
      </c>
      <c r="E72" s="36">
        <v>135.78333333333336</v>
      </c>
      <c r="F72" s="36">
        <v>133.76666666666668</v>
      </c>
      <c r="G72" s="36">
        <v>130.68333333333337</v>
      </c>
      <c r="H72" s="36">
        <v>140.88333333333335</v>
      </c>
      <c r="I72" s="36">
        <v>143.96666666666667</v>
      </c>
      <c r="J72" s="36">
        <v>145.98333333333335</v>
      </c>
      <c r="K72" s="31">
        <v>141.94999999999999</v>
      </c>
      <c r="L72" s="31">
        <v>136.85</v>
      </c>
      <c r="M72" s="31">
        <v>58.177549999999997</v>
      </c>
      <c r="N72" s="1"/>
      <c r="O72" s="1"/>
    </row>
    <row r="73" spans="1:15" ht="12.75" customHeight="1">
      <c r="A73" s="33">
        <v>63</v>
      </c>
      <c r="B73" s="53" t="s">
        <v>332</v>
      </c>
      <c r="C73" s="31">
        <v>61.35</v>
      </c>
      <c r="D73" s="36">
        <v>61.933333333333337</v>
      </c>
      <c r="E73" s="36">
        <v>60.416666666666671</v>
      </c>
      <c r="F73" s="36">
        <v>59.483333333333334</v>
      </c>
      <c r="G73" s="36">
        <v>57.966666666666669</v>
      </c>
      <c r="H73" s="36">
        <v>62.866666666666674</v>
      </c>
      <c r="I73" s="36">
        <v>64.38333333333334</v>
      </c>
      <c r="J73" s="36">
        <v>65.316666666666677</v>
      </c>
      <c r="K73" s="31">
        <v>63.45</v>
      </c>
      <c r="L73" s="31">
        <v>61</v>
      </c>
      <c r="M73" s="31">
        <v>155.70012</v>
      </c>
      <c r="N73" s="1"/>
      <c r="O73" s="1"/>
    </row>
    <row r="74" spans="1:15" ht="12.75" customHeight="1">
      <c r="A74" s="33">
        <v>64</v>
      </c>
      <c r="B74" s="53" t="s">
        <v>73</v>
      </c>
      <c r="C74" s="31">
        <v>1343.55</v>
      </c>
      <c r="D74" s="36">
        <v>1350.5166666666667</v>
      </c>
      <c r="E74" s="36">
        <v>1333.0333333333333</v>
      </c>
      <c r="F74" s="36">
        <v>1322.5166666666667</v>
      </c>
      <c r="G74" s="36">
        <v>1305.0333333333333</v>
      </c>
      <c r="H74" s="36">
        <v>1361.0333333333333</v>
      </c>
      <c r="I74" s="36">
        <v>1378.5166666666664</v>
      </c>
      <c r="J74" s="36">
        <v>1389.0333333333333</v>
      </c>
      <c r="K74" s="31">
        <v>1368</v>
      </c>
      <c r="L74" s="31">
        <v>1340</v>
      </c>
      <c r="M74" s="31">
        <v>5.1429999999999998</v>
      </c>
      <c r="N74" s="1"/>
      <c r="O74" s="1"/>
    </row>
    <row r="75" spans="1:15" ht="12.75" customHeight="1">
      <c r="A75" s="33">
        <v>65</v>
      </c>
      <c r="B75" s="53" t="s">
        <v>333</v>
      </c>
      <c r="C75" s="31">
        <v>5552.2</v>
      </c>
      <c r="D75" s="36">
        <v>5495.7166666666672</v>
      </c>
      <c r="E75" s="36">
        <v>5411.4833333333345</v>
      </c>
      <c r="F75" s="36">
        <v>5270.7666666666673</v>
      </c>
      <c r="G75" s="36">
        <v>5186.5333333333347</v>
      </c>
      <c r="H75" s="36">
        <v>5636.4333333333343</v>
      </c>
      <c r="I75" s="36">
        <v>5720.6666666666679</v>
      </c>
      <c r="J75" s="36">
        <v>5861.3833333333341</v>
      </c>
      <c r="K75" s="31">
        <v>5579.95</v>
      </c>
      <c r="L75" s="31">
        <v>5355</v>
      </c>
      <c r="M75" s="31">
        <v>0.15298</v>
      </c>
      <c r="N75" s="1"/>
      <c r="O75" s="1"/>
    </row>
    <row r="76" spans="1:15" ht="12.75" customHeight="1">
      <c r="A76" s="33">
        <v>66</v>
      </c>
      <c r="B76" s="53" t="s">
        <v>75</v>
      </c>
      <c r="C76" s="31">
        <v>515.9</v>
      </c>
      <c r="D76" s="36">
        <v>522.20000000000005</v>
      </c>
      <c r="E76" s="36">
        <v>507.40000000000009</v>
      </c>
      <c r="F76" s="36">
        <v>498.90000000000009</v>
      </c>
      <c r="G76" s="36">
        <v>484.10000000000014</v>
      </c>
      <c r="H76" s="36">
        <v>530.70000000000005</v>
      </c>
      <c r="I76" s="36">
        <v>545.5</v>
      </c>
      <c r="J76" s="36">
        <v>554</v>
      </c>
      <c r="K76" s="31">
        <v>537</v>
      </c>
      <c r="L76" s="31">
        <v>513.70000000000005</v>
      </c>
      <c r="M76" s="31">
        <v>13.8521</v>
      </c>
      <c r="N76" s="1"/>
      <c r="O76" s="1"/>
    </row>
    <row r="77" spans="1:15" ht="12.75" customHeight="1">
      <c r="A77" s="33">
        <v>67</v>
      </c>
      <c r="B77" s="53" t="s">
        <v>334</v>
      </c>
      <c r="C77" s="31">
        <v>1810.1</v>
      </c>
      <c r="D77" s="36">
        <v>1830.4666666666665</v>
      </c>
      <c r="E77" s="36">
        <v>1772.9333333333329</v>
      </c>
      <c r="F77" s="36">
        <v>1735.7666666666664</v>
      </c>
      <c r="G77" s="36">
        <v>1678.2333333333329</v>
      </c>
      <c r="H77" s="36">
        <v>1867.633333333333</v>
      </c>
      <c r="I77" s="36">
        <v>1925.1666666666663</v>
      </c>
      <c r="J77" s="36">
        <v>1962.333333333333</v>
      </c>
      <c r="K77" s="31">
        <v>1888</v>
      </c>
      <c r="L77" s="31">
        <v>1793.3</v>
      </c>
      <c r="M77" s="31">
        <v>11.384309999999999</v>
      </c>
      <c r="N77" s="1"/>
      <c r="O77" s="1"/>
    </row>
    <row r="78" spans="1:15" ht="12.75" customHeight="1">
      <c r="A78" s="33">
        <v>68</v>
      </c>
      <c r="B78" s="53" t="s">
        <v>74</v>
      </c>
      <c r="C78" s="31">
        <v>231.15</v>
      </c>
      <c r="D78" s="36">
        <v>232.58333333333334</v>
      </c>
      <c r="E78" s="36">
        <v>227.76666666666668</v>
      </c>
      <c r="F78" s="36">
        <v>224.38333333333333</v>
      </c>
      <c r="G78" s="36">
        <v>219.56666666666666</v>
      </c>
      <c r="H78" s="36">
        <v>235.9666666666667</v>
      </c>
      <c r="I78" s="36">
        <v>240.78333333333336</v>
      </c>
      <c r="J78" s="36">
        <v>244.16666666666671</v>
      </c>
      <c r="K78" s="31">
        <v>237.4</v>
      </c>
      <c r="L78" s="31">
        <v>229.2</v>
      </c>
      <c r="M78" s="31">
        <v>186.23078000000001</v>
      </c>
      <c r="N78" s="1"/>
      <c r="O78" s="1"/>
    </row>
    <row r="79" spans="1:15" ht="12.75" customHeight="1">
      <c r="A79" s="33">
        <v>69</v>
      </c>
      <c r="B79" s="53" t="s">
        <v>76</v>
      </c>
      <c r="C79" s="31">
        <v>1186.2</v>
      </c>
      <c r="D79" s="36">
        <v>1185.8</v>
      </c>
      <c r="E79" s="36">
        <v>1174.8</v>
      </c>
      <c r="F79" s="36">
        <v>1163.4000000000001</v>
      </c>
      <c r="G79" s="36">
        <v>1152.4000000000001</v>
      </c>
      <c r="H79" s="36">
        <v>1197.1999999999998</v>
      </c>
      <c r="I79" s="36">
        <v>1208.1999999999998</v>
      </c>
      <c r="J79" s="36">
        <v>1219.5999999999997</v>
      </c>
      <c r="K79" s="31">
        <v>1196.8</v>
      </c>
      <c r="L79" s="31">
        <v>1174.4000000000001</v>
      </c>
      <c r="M79" s="31">
        <v>10.512560000000001</v>
      </c>
      <c r="N79" s="1"/>
      <c r="O79" s="1"/>
    </row>
    <row r="80" spans="1:15" ht="12.75" customHeight="1">
      <c r="A80" s="33">
        <v>70</v>
      </c>
      <c r="B80" s="53" t="s">
        <v>79</v>
      </c>
      <c r="C80" s="31">
        <v>253.2</v>
      </c>
      <c r="D80" s="36">
        <v>255.9666666666667</v>
      </c>
      <c r="E80" s="36">
        <v>248.93333333333339</v>
      </c>
      <c r="F80" s="36">
        <v>244.66666666666669</v>
      </c>
      <c r="G80" s="36">
        <v>237.63333333333338</v>
      </c>
      <c r="H80" s="36">
        <v>260.23333333333341</v>
      </c>
      <c r="I80" s="36">
        <v>267.26666666666671</v>
      </c>
      <c r="J80" s="36">
        <v>271.53333333333342</v>
      </c>
      <c r="K80" s="31">
        <v>263</v>
      </c>
      <c r="L80" s="31">
        <v>251.7</v>
      </c>
      <c r="M80" s="31">
        <v>175.32083</v>
      </c>
      <c r="N80" s="1"/>
      <c r="O80" s="1"/>
    </row>
    <row r="81" spans="1:15" ht="12.75" customHeight="1">
      <c r="A81" s="33">
        <v>71</v>
      </c>
      <c r="B81" s="53" t="s">
        <v>83</v>
      </c>
      <c r="C81" s="31">
        <v>589.6</v>
      </c>
      <c r="D81" s="36">
        <v>597.58333333333337</v>
      </c>
      <c r="E81" s="36">
        <v>577.56666666666672</v>
      </c>
      <c r="F81" s="36">
        <v>565.5333333333333</v>
      </c>
      <c r="G81" s="36">
        <v>545.51666666666665</v>
      </c>
      <c r="H81" s="36">
        <v>609.61666666666679</v>
      </c>
      <c r="I81" s="36">
        <v>629.63333333333344</v>
      </c>
      <c r="J81" s="36">
        <v>641.66666666666686</v>
      </c>
      <c r="K81" s="31">
        <v>617.6</v>
      </c>
      <c r="L81" s="31">
        <v>585.54999999999995</v>
      </c>
      <c r="M81" s="31">
        <v>129.172</v>
      </c>
      <c r="N81" s="1"/>
      <c r="O81" s="1"/>
    </row>
    <row r="82" spans="1:15" ht="12.75" customHeight="1">
      <c r="A82" s="33">
        <v>72</v>
      </c>
      <c r="B82" s="53" t="s">
        <v>78</v>
      </c>
      <c r="C82" s="31">
        <v>1265.75</v>
      </c>
      <c r="D82" s="36">
        <v>1254.4666666666665</v>
      </c>
      <c r="E82" s="36">
        <v>1227.083333333333</v>
      </c>
      <c r="F82" s="36">
        <v>1188.4166666666665</v>
      </c>
      <c r="G82" s="36">
        <v>1161.0333333333331</v>
      </c>
      <c r="H82" s="36">
        <v>1293.133333333333</v>
      </c>
      <c r="I82" s="36">
        <v>1320.5166666666667</v>
      </c>
      <c r="J82" s="36">
        <v>1359.1833333333329</v>
      </c>
      <c r="K82" s="31">
        <v>1281.8499999999999</v>
      </c>
      <c r="L82" s="31">
        <v>1215.8</v>
      </c>
      <c r="M82" s="31">
        <v>199.39923999999999</v>
      </c>
      <c r="N82" s="1"/>
      <c r="O82" s="1"/>
    </row>
    <row r="83" spans="1:15" ht="12.75" customHeight="1">
      <c r="A83" s="33">
        <v>73</v>
      </c>
      <c r="B83" s="53" t="s">
        <v>826</v>
      </c>
      <c r="C83" s="31">
        <v>520.25</v>
      </c>
      <c r="D83" s="36">
        <v>525.2166666666667</v>
      </c>
      <c r="E83" s="36">
        <v>512.43333333333339</v>
      </c>
      <c r="F83" s="36">
        <v>504.61666666666667</v>
      </c>
      <c r="G83" s="36">
        <v>491.83333333333337</v>
      </c>
      <c r="H83" s="36">
        <v>533.03333333333342</v>
      </c>
      <c r="I83" s="36">
        <v>545.81666666666672</v>
      </c>
      <c r="J83" s="36">
        <v>553.63333333333344</v>
      </c>
      <c r="K83" s="31">
        <v>538</v>
      </c>
      <c r="L83" s="31">
        <v>517.4</v>
      </c>
      <c r="M83" s="31">
        <v>1.28728</v>
      </c>
      <c r="N83" s="1"/>
      <c r="O83" s="1"/>
    </row>
    <row r="84" spans="1:15" ht="12.75" customHeight="1">
      <c r="A84" s="33">
        <v>74</v>
      </c>
      <c r="B84" s="53" t="s">
        <v>80</v>
      </c>
      <c r="C84" s="31">
        <v>267.2</v>
      </c>
      <c r="D84" s="36">
        <v>269.5</v>
      </c>
      <c r="E84" s="36">
        <v>263.5</v>
      </c>
      <c r="F84" s="36">
        <v>259.8</v>
      </c>
      <c r="G84" s="36">
        <v>253.8</v>
      </c>
      <c r="H84" s="36">
        <v>273.2</v>
      </c>
      <c r="I84" s="36">
        <v>279.2</v>
      </c>
      <c r="J84" s="36">
        <v>282.89999999999998</v>
      </c>
      <c r="K84" s="31">
        <v>275.5</v>
      </c>
      <c r="L84" s="31">
        <v>265.8</v>
      </c>
      <c r="M84" s="31">
        <v>94.999309999999994</v>
      </c>
      <c r="N84" s="1"/>
      <c r="O84" s="1"/>
    </row>
    <row r="85" spans="1:15" ht="12.75" customHeight="1">
      <c r="A85" s="33">
        <v>75</v>
      </c>
      <c r="B85" s="53" t="s">
        <v>335</v>
      </c>
      <c r="C85" s="31">
        <v>1473.25</v>
      </c>
      <c r="D85" s="36">
        <v>1480.8999999999999</v>
      </c>
      <c r="E85" s="36">
        <v>1457.3499999999997</v>
      </c>
      <c r="F85" s="36">
        <v>1441.4499999999998</v>
      </c>
      <c r="G85" s="36">
        <v>1417.8999999999996</v>
      </c>
      <c r="H85" s="36">
        <v>1496.7999999999997</v>
      </c>
      <c r="I85" s="36">
        <v>1520.35</v>
      </c>
      <c r="J85" s="36">
        <v>1536.2499999999998</v>
      </c>
      <c r="K85" s="31">
        <v>1504.45</v>
      </c>
      <c r="L85" s="31">
        <v>1465</v>
      </c>
      <c r="M85" s="31">
        <v>0.62170999999999998</v>
      </c>
      <c r="N85" s="1"/>
      <c r="O85" s="1"/>
    </row>
    <row r="86" spans="1:15" ht="12.75" customHeight="1">
      <c r="A86" s="33">
        <v>76</v>
      </c>
      <c r="B86" s="53" t="s">
        <v>86</v>
      </c>
      <c r="C86" s="31">
        <v>698.4</v>
      </c>
      <c r="D86" s="36">
        <v>704.63333333333333</v>
      </c>
      <c r="E86" s="36">
        <v>688.76666666666665</v>
      </c>
      <c r="F86" s="36">
        <v>679.13333333333333</v>
      </c>
      <c r="G86" s="36">
        <v>663.26666666666665</v>
      </c>
      <c r="H86" s="36">
        <v>714.26666666666665</v>
      </c>
      <c r="I86" s="36">
        <v>730.13333333333321</v>
      </c>
      <c r="J86" s="36">
        <v>739.76666666666665</v>
      </c>
      <c r="K86" s="31">
        <v>720.5</v>
      </c>
      <c r="L86" s="31">
        <v>695</v>
      </c>
      <c r="M86" s="31">
        <v>17.302430000000001</v>
      </c>
      <c r="N86" s="1"/>
      <c r="O86" s="1"/>
    </row>
    <row r="87" spans="1:15" ht="12.75" customHeight="1">
      <c r="A87" s="33">
        <v>77</v>
      </c>
      <c r="B87" s="53" t="s">
        <v>336</v>
      </c>
      <c r="C87" s="31">
        <v>6113.7</v>
      </c>
      <c r="D87" s="36">
        <v>6103.916666666667</v>
      </c>
      <c r="E87" s="36">
        <v>6057.8333333333339</v>
      </c>
      <c r="F87" s="36">
        <v>6001.9666666666672</v>
      </c>
      <c r="G87" s="36">
        <v>5955.8833333333341</v>
      </c>
      <c r="H87" s="36">
        <v>6159.7833333333338</v>
      </c>
      <c r="I87" s="36">
        <v>6205.8666666666677</v>
      </c>
      <c r="J87" s="36">
        <v>6261.7333333333336</v>
      </c>
      <c r="K87" s="31">
        <v>6150</v>
      </c>
      <c r="L87" s="31">
        <v>6048.05</v>
      </c>
      <c r="M87" s="31">
        <v>0.24362</v>
      </c>
      <c r="N87" s="1"/>
      <c r="O87" s="1"/>
    </row>
    <row r="88" spans="1:15" ht="12.75" customHeight="1">
      <c r="A88" s="33">
        <v>78</v>
      </c>
      <c r="B88" s="53" t="s">
        <v>337</v>
      </c>
      <c r="C88" s="31">
        <v>1404.9</v>
      </c>
      <c r="D88" s="36">
        <v>1415.0666666666666</v>
      </c>
      <c r="E88" s="36">
        <v>1386.1333333333332</v>
      </c>
      <c r="F88" s="36">
        <v>1367.3666666666666</v>
      </c>
      <c r="G88" s="36">
        <v>1338.4333333333332</v>
      </c>
      <c r="H88" s="36">
        <v>1433.8333333333333</v>
      </c>
      <c r="I88" s="36">
        <v>1462.7666666666667</v>
      </c>
      <c r="J88" s="36">
        <v>1481.5333333333333</v>
      </c>
      <c r="K88" s="31">
        <v>1444</v>
      </c>
      <c r="L88" s="31">
        <v>1396.3</v>
      </c>
      <c r="M88" s="31">
        <v>5.3039899999999998</v>
      </c>
      <c r="N88" s="1"/>
      <c r="O88" s="1"/>
    </row>
    <row r="89" spans="1:15" ht="12.75" customHeight="1">
      <c r="A89" s="33">
        <v>79</v>
      </c>
      <c r="B89" s="53" t="s">
        <v>338</v>
      </c>
      <c r="C89" s="31">
        <v>1517.45</v>
      </c>
      <c r="D89" s="36">
        <v>1526.2166666666665</v>
      </c>
      <c r="E89" s="36">
        <v>1497.4333333333329</v>
      </c>
      <c r="F89" s="36">
        <v>1477.4166666666665</v>
      </c>
      <c r="G89" s="36">
        <v>1448.633333333333</v>
      </c>
      <c r="H89" s="36">
        <v>1546.2333333333329</v>
      </c>
      <c r="I89" s="36">
        <v>1575.0166666666662</v>
      </c>
      <c r="J89" s="36">
        <v>1595.0333333333328</v>
      </c>
      <c r="K89" s="31">
        <v>1555</v>
      </c>
      <c r="L89" s="31">
        <v>1506.2</v>
      </c>
      <c r="M89" s="31">
        <v>0.35260999999999998</v>
      </c>
      <c r="N89" s="1"/>
      <c r="O89" s="1"/>
    </row>
    <row r="90" spans="1:15" ht="12.75" customHeight="1">
      <c r="A90" s="33">
        <v>80</v>
      </c>
      <c r="B90" s="53" t="s">
        <v>339</v>
      </c>
      <c r="C90" s="31">
        <v>518.95000000000005</v>
      </c>
      <c r="D90" s="36">
        <v>523.6</v>
      </c>
      <c r="E90" s="36">
        <v>508.35</v>
      </c>
      <c r="F90" s="36">
        <v>497.75</v>
      </c>
      <c r="G90" s="36">
        <v>482.5</v>
      </c>
      <c r="H90" s="36">
        <v>534.20000000000005</v>
      </c>
      <c r="I90" s="36">
        <v>549.45000000000005</v>
      </c>
      <c r="J90" s="36">
        <v>560.05000000000007</v>
      </c>
      <c r="K90" s="31">
        <v>538.85</v>
      </c>
      <c r="L90" s="31">
        <v>513</v>
      </c>
      <c r="M90" s="31">
        <v>3.52664</v>
      </c>
      <c r="N90" s="1"/>
      <c r="O90" s="1"/>
    </row>
    <row r="91" spans="1:15" ht="12.75" customHeight="1">
      <c r="A91" s="33">
        <v>81</v>
      </c>
      <c r="B91" s="53" t="s">
        <v>81</v>
      </c>
      <c r="C91" s="31">
        <v>29924.1</v>
      </c>
      <c r="D91" s="36">
        <v>30058.849999999995</v>
      </c>
      <c r="E91" s="36">
        <v>29667.899999999991</v>
      </c>
      <c r="F91" s="36">
        <v>29411.699999999997</v>
      </c>
      <c r="G91" s="36">
        <v>29020.749999999993</v>
      </c>
      <c r="H91" s="36">
        <v>30315.049999999988</v>
      </c>
      <c r="I91" s="36">
        <v>30705.999999999993</v>
      </c>
      <c r="J91" s="36">
        <v>30962.199999999986</v>
      </c>
      <c r="K91" s="31">
        <v>30449.8</v>
      </c>
      <c r="L91" s="31">
        <v>29802.65</v>
      </c>
      <c r="M91" s="31">
        <v>0.51781999999999995</v>
      </c>
      <c r="N91" s="1"/>
      <c r="O91" s="1"/>
    </row>
    <row r="92" spans="1:15" ht="12.75" customHeight="1">
      <c r="A92" s="33">
        <v>82</v>
      </c>
      <c r="B92" s="53" t="s">
        <v>340</v>
      </c>
      <c r="C92" s="31">
        <v>1030.3</v>
      </c>
      <c r="D92" s="36">
        <v>1036.1333333333334</v>
      </c>
      <c r="E92" s="36">
        <v>1013.3166666666668</v>
      </c>
      <c r="F92" s="36">
        <v>996.33333333333337</v>
      </c>
      <c r="G92" s="36">
        <v>973.51666666666677</v>
      </c>
      <c r="H92" s="36">
        <v>1053.1166666666668</v>
      </c>
      <c r="I92" s="36">
        <v>1075.9333333333334</v>
      </c>
      <c r="J92" s="36">
        <v>1092.916666666667</v>
      </c>
      <c r="K92" s="31">
        <v>1058.95</v>
      </c>
      <c r="L92" s="31">
        <v>1019.15</v>
      </c>
      <c r="M92" s="31">
        <v>14.55954</v>
      </c>
      <c r="N92" s="1"/>
      <c r="O92" s="1"/>
    </row>
    <row r="93" spans="1:15" ht="12.75" customHeight="1">
      <c r="A93" s="33">
        <v>83</v>
      </c>
      <c r="B93" s="53" t="s">
        <v>341</v>
      </c>
      <c r="C93" s="31">
        <v>14.9</v>
      </c>
      <c r="D93" s="36">
        <v>15</v>
      </c>
      <c r="E93" s="36">
        <v>14.7</v>
      </c>
      <c r="F93" s="36">
        <v>14.5</v>
      </c>
      <c r="G93" s="36">
        <v>14.2</v>
      </c>
      <c r="H93" s="36">
        <v>15.2</v>
      </c>
      <c r="I93" s="36">
        <v>15.5</v>
      </c>
      <c r="J93" s="36">
        <v>15.7</v>
      </c>
      <c r="K93" s="31">
        <v>15.3</v>
      </c>
      <c r="L93" s="31">
        <v>14.8</v>
      </c>
      <c r="M93" s="31">
        <v>189.92511999999999</v>
      </c>
      <c r="N93" s="1"/>
      <c r="O93" s="1"/>
    </row>
    <row r="94" spans="1:15" ht="12.75" customHeight="1">
      <c r="A94" s="33">
        <v>84</v>
      </c>
      <c r="B94" s="53" t="s">
        <v>84</v>
      </c>
      <c r="C94" s="31">
        <v>4695</v>
      </c>
      <c r="D94" s="36">
        <v>4706.7666666666673</v>
      </c>
      <c r="E94" s="36">
        <v>4654.8333333333348</v>
      </c>
      <c r="F94" s="36">
        <v>4614.6666666666679</v>
      </c>
      <c r="G94" s="36">
        <v>4562.7333333333354</v>
      </c>
      <c r="H94" s="36">
        <v>4746.9333333333343</v>
      </c>
      <c r="I94" s="36">
        <v>4798.8666666666668</v>
      </c>
      <c r="J94" s="36">
        <v>4839.0333333333338</v>
      </c>
      <c r="K94" s="31">
        <v>4758.7</v>
      </c>
      <c r="L94" s="31">
        <v>4666.6000000000004</v>
      </c>
      <c r="M94" s="31">
        <v>6.7072200000000004</v>
      </c>
      <c r="N94" s="1"/>
      <c r="O94" s="1"/>
    </row>
    <row r="95" spans="1:15" ht="12.75" customHeight="1">
      <c r="A95" s="33">
        <v>85</v>
      </c>
      <c r="B95" s="53" t="s">
        <v>342</v>
      </c>
      <c r="C95" s="31">
        <v>1942.45</v>
      </c>
      <c r="D95" s="36">
        <v>1925.1333333333332</v>
      </c>
      <c r="E95" s="36">
        <v>1868.3166666666664</v>
      </c>
      <c r="F95" s="36">
        <v>1794.1833333333332</v>
      </c>
      <c r="G95" s="36">
        <v>1737.3666666666663</v>
      </c>
      <c r="H95" s="36">
        <v>1999.2666666666664</v>
      </c>
      <c r="I95" s="36">
        <v>2056.083333333333</v>
      </c>
      <c r="J95" s="36">
        <v>2130.2166666666662</v>
      </c>
      <c r="K95" s="31">
        <v>1981.95</v>
      </c>
      <c r="L95" s="31">
        <v>1851</v>
      </c>
      <c r="M95" s="31">
        <v>3.6057999999999999</v>
      </c>
      <c r="N95" s="1"/>
      <c r="O95" s="1"/>
    </row>
    <row r="96" spans="1:15" ht="12.75" customHeight="1">
      <c r="A96" s="33">
        <v>86</v>
      </c>
      <c r="B96" s="53" t="s">
        <v>343</v>
      </c>
      <c r="C96" s="31">
        <v>569.15</v>
      </c>
      <c r="D96" s="36">
        <v>571.05000000000007</v>
      </c>
      <c r="E96" s="36">
        <v>563.10000000000014</v>
      </c>
      <c r="F96" s="36">
        <v>557.05000000000007</v>
      </c>
      <c r="G96" s="36">
        <v>549.10000000000014</v>
      </c>
      <c r="H96" s="36">
        <v>577.10000000000014</v>
      </c>
      <c r="I96" s="36">
        <v>585.05000000000018</v>
      </c>
      <c r="J96" s="36">
        <v>591.10000000000014</v>
      </c>
      <c r="K96" s="31">
        <v>579</v>
      </c>
      <c r="L96" s="31">
        <v>565</v>
      </c>
      <c r="M96" s="31">
        <v>1.50867</v>
      </c>
      <c r="N96" s="1"/>
      <c r="O96" s="1"/>
    </row>
    <row r="97" spans="1:15" ht="12.75" customHeight="1">
      <c r="A97" s="33">
        <v>87</v>
      </c>
      <c r="B97" s="53" t="s">
        <v>344</v>
      </c>
      <c r="C97" s="31">
        <v>142.35</v>
      </c>
      <c r="D97" s="36">
        <v>142.83333333333334</v>
      </c>
      <c r="E97" s="36">
        <v>139.86666666666667</v>
      </c>
      <c r="F97" s="36">
        <v>137.38333333333333</v>
      </c>
      <c r="G97" s="36">
        <v>134.41666666666666</v>
      </c>
      <c r="H97" s="36">
        <v>145.31666666666669</v>
      </c>
      <c r="I97" s="36">
        <v>148.28333333333333</v>
      </c>
      <c r="J97" s="36">
        <v>150.76666666666671</v>
      </c>
      <c r="K97" s="31">
        <v>145.80000000000001</v>
      </c>
      <c r="L97" s="31">
        <v>140.35</v>
      </c>
      <c r="M97" s="31">
        <v>83.18186</v>
      </c>
      <c r="N97" s="1"/>
      <c r="O97" s="1"/>
    </row>
    <row r="98" spans="1:15" ht="12.75" customHeight="1">
      <c r="A98" s="33">
        <v>88</v>
      </c>
      <c r="B98" s="53" t="s">
        <v>345</v>
      </c>
      <c r="C98" s="31">
        <v>529.04999999999995</v>
      </c>
      <c r="D98" s="36">
        <v>526.43333333333328</v>
      </c>
      <c r="E98" s="36">
        <v>522.61666666666656</v>
      </c>
      <c r="F98" s="36">
        <v>516.18333333333328</v>
      </c>
      <c r="G98" s="36">
        <v>512.36666666666656</v>
      </c>
      <c r="H98" s="36">
        <v>532.86666666666656</v>
      </c>
      <c r="I98" s="36">
        <v>536.68333333333339</v>
      </c>
      <c r="J98" s="36">
        <v>543.11666666666656</v>
      </c>
      <c r="K98" s="31">
        <v>530.25</v>
      </c>
      <c r="L98" s="31">
        <v>520</v>
      </c>
      <c r="M98" s="31">
        <v>43.058639999999997</v>
      </c>
      <c r="N98" s="1"/>
      <c r="O98" s="1"/>
    </row>
    <row r="99" spans="1:15" ht="12.75" customHeight="1">
      <c r="A99" s="33">
        <v>89</v>
      </c>
      <c r="B99" s="53" t="s">
        <v>822</v>
      </c>
      <c r="C99" s="31">
        <v>483.7</v>
      </c>
      <c r="D99" s="36">
        <v>481.63333333333338</v>
      </c>
      <c r="E99" s="36">
        <v>477.76666666666677</v>
      </c>
      <c r="F99" s="36">
        <v>471.83333333333337</v>
      </c>
      <c r="G99" s="36">
        <v>467.96666666666675</v>
      </c>
      <c r="H99" s="36">
        <v>487.56666666666678</v>
      </c>
      <c r="I99" s="36">
        <v>491.43333333333345</v>
      </c>
      <c r="J99" s="36">
        <v>497.36666666666679</v>
      </c>
      <c r="K99" s="31">
        <v>485.5</v>
      </c>
      <c r="L99" s="31">
        <v>475.7</v>
      </c>
      <c r="M99" s="31">
        <v>4.0740100000000004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4531.95</v>
      </c>
      <c r="D100" s="36">
        <v>4572.9833333333336</v>
      </c>
      <c r="E100" s="36">
        <v>4470.9666666666672</v>
      </c>
      <c r="F100" s="36">
        <v>4409.9833333333336</v>
      </c>
      <c r="G100" s="36">
        <v>4307.9666666666672</v>
      </c>
      <c r="H100" s="36">
        <v>4633.9666666666672</v>
      </c>
      <c r="I100" s="36">
        <v>4735.9833333333336</v>
      </c>
      <c r="J100" s="36">
        <v>4796.9666666666672</v>
      </c>
      <c r="K100" s="31">
        <v>4675</v>
      </c>
      <c r="L100" s="31">
        <v>4512</v>
      </c>
      <c r="M100" s="31">
        <v>1.12296</v>
      </c>
      <c r="N100" s="1"/>
      <c r="O100" s="1"/>
    </row>
    <row r="101" spans="1:15" ht="12.75" customHeight="1">
      <c r="A101" s="33">
        <v>91</v>
      </c>
      <c r="B101" s="53" t="s">
        <v>347</v>
      </c>
      <c r="C101" s="31">
        <v>397.95</v>
      </c>
      <c r="D101" s="36">
        <v>403.2833333333333</v>
      </c>
      <c r="E101" s="36">
        <v>390.66666666666663</v>
      </c>
      <c r="F101" s="36">
        <v>383.38333333333333</v>
      </c>
      <c r="G101" s="36">
        <v>370.76666666666665</v>
      </c>
      <c r="H101" s="36">
        <v>410.56666666666661</v>
      </c>
      <c r="I101" s="36">
        <v>423.18333333333328</v>
      </c>
      <c r="J101" s="36">
        <v>430.46666666666658</v>
      </c>
      <c r="K101" s="31">
        <v>415.9</v>
      </c>
      <c r="L101" s="31">
        <v>396</v>
      </c>
      <c r="M101" s="31">
        <v>3.7642699999999998</v>
      </c>
      <c r="N101" s="1"/>
      <c r="O101" s="1"/>
    </row>
    <row r="102" spans="1:15" ht="12.75" customHeight="1">
      <c r="A102" s="33">
        <v>92</v>
      </c>
      <c r="B102" s="53" t="s">
        <v>348</v>
      </c>
      <c r="C102" s="31">
        <v>240.15</v>
      </c>
      <c r="D102" s="36">
        <v>241.03333333333333</v>
      </c>
      <c r="E102" s="36">
        <v>235.21666666666667</v>
      </c>
      <c r="F102" s="36">
        <v>230.28333333333333</v>
      </c>
      <c r="G102" s="36">
        <v>224.46666666666667</v>
      </c>
      <c r="H102" s="36">
        <v>245.96666666666667</v>
      </c>
      <c r="I102" s="36">
        <v>251.78333333333333</v>
      </c>
      <c r="J102" s="36">
        <v>256.7166666666667</v>
      </c>
      <c r="K102" s="31">
        <v>246.85</v>
      </c>
      <c r="L102" s="31">
        <v>236.1</v>
      </c>
      <c r="M102" s="31">
        <v>14.52618</v>
      </c>
      <c r="N102" s="1"/>
      <c r="O102" s="1"/>
    </row>
    <row r="103" spans="1:15" ht="12.75" customHeight="1">
      <c r="A103" s="33">
        <v>93</v>
      </c>
      <c r="B103" s="53" t="s">
        <v>88</v>
      </c>
      <c r="C103" s="31">
        <v>762.1</v>
      </c>
      <c r="D103" s="36">
        <v>766.28333333333342</v>
      </c>
      <c r="E103" s="36">
        <v>754.51666666666688</v>
      </c>
      <c r="F103" s="36">
        <v>746.93333333333351</v>
      </c>
      <c r="G103" s="36">
        <v>735.16666666666697</v>
      </c>
      <c r="H103" s="36">
        <v>773.86666666666679</v>
      </c>
      <c r="I103" s="36">
        <v>785.63333333333344</v>
      </c>
      <c r="J103" s="36">
        <v>793.2166666666667</v>
      </c>
      <c r="K103" s="31">
        <v>778.05</v>
      </c>
      <c r="L103" s="31">
        <v>758.7</v>
      </c>
      <c r="M103" s="31">
        <v>6.16472</v>
      </c>
      <c r="N103" s="1"/>
      <c r="O103" s="1"/>
    </row>
    <row r="104" spans="1:15" ht="12.75" customHeight="1">
      <c r="A104" s="33">
        <v>94</v>
      </c>
      <c r="B104" s="53" t="s">
        <v>87</v>
      </c>
      <c r="C104" s="31">
        <v>583.45000000000005</v>
      </c>
      <c r="D104" s="36">
        <v>586.53333333333342</v>
      </c>
      <c r="E104" s="36">
        <v>578.21666666666681</v>
      </c>
      <c r="F104" s="36">
        <v>572.98333333333335</v>
      </c>
      <c r="G104" s="36">
        <v>564.66666666666674</v>
      </c>
      <c r="H104" s="36">
        <v>591.76666666666688</v>
      </c>
      <c r="I104" s="36">
        <v>600.08333333333348</v>
      </c>
      <c r="J104" s="36">
        <v>605.31666666666695</v>
      </c>
      <c r="K104" s="31">
        <v>594.85</v>
      </c>
      <c r="L104" s="31">
        <v>581.29999999999995</v>
      </c>
      <c r="M104" s="31">
        <v>51.606589999999997</v>
      </c>
      <c r="N104" s="1"/>
      <c r="O104" s="1"/>
    </row>
    <row r="105" spans="1:15" ht="12.75" customHeight="1">
      <c r="A105" s="33">
        <v>95</v>
      </c>
      <c r="B105" s="53" t="s">
        <v>349</v>
      </c>
      <c r="C105" s="31">
        <v>230.45</v>
      </c>
      <c r="D105" s="36">
        <v>233.25</v>
      </c>
      <c r="E105" s="36">
        <v>225.3</v>
      </c>
      <c r="F105" s="36">
        <v>220.15</v>
      </c>
      <c r="G105" s="36">
        <v>212.20000000000002</v>
      </c>
      <c r="H105" s="36">
        <v>238.4</v>
      </c>
      <c r="I105" s="36">
        <v>246.35</v>
      </c>
      <c r="J105" s="36">
        <v>251.5</v>
      </c>
      <c r="K105" s="31">
        <v>241.2</v>
      </c>
      <c r="L105" s="31">
        <v>228.1</v>
      </c>
      <c r="M105" s="31">
        <v>3.8563800000000001</v>
      </c>
      <c r="N105" s="1"/>
      <c r="O105" s="1"/>
    </row>
    <row r="106" spans="1:15" ht="12.75" customHeight="1">
      <c r="A106" s="33">
        <v>96</v>
      </c>
      <c r="B106" s="53" t="s">
        <v>350</v>
      </c>
      <c r="C106" s="31">
        <v>1223.8</v>
      </c>
      <c r="D106" s="36">
        <v>1229.8500000000001</v>
      </c>
      <c r="E106" s="36">
        <v>1210.9500000000003</v>
      </c>
      <c r="F106" s="36">
        <v>1198.1000000000001</v>
      </c>
      <c r="G106" s="36">
        <v>1179.2000000000003</v>
      </c>
      <c r="H106" s="36">
        <v>1242.7000000000003</v>
      </c>
      <c r="I106" s="36">
        <v>1261.6000000000004</v>
      </c>
      <c r="J106" s="36">
        <v>1274.4500000000003</v>
      </c>
      <c r="K106" s="31">
        <v>1248.75</v>
      </c>
      <c r="L106" s="31">
        <v>1217</v>
      </c>
      <c r="M106" s="31">
        <v>0.53385000000000005</v>
      </c>
      <c r="N106" s="1"/>
      <c r="O106" s="1"/>
    </row>
    <row r="107" spans="1:15" ht="12.75" customHeight="1">
      <c r="A107" s="33">
        <v>97</v>
      </c>
      <c r="B107" s="53" t="s">
        <v>351</v>
      </c>
      <c r="C107" s="31">
        <v>208.4</v>
      </c>
      <c r="D107" s="36">
        <v>210.25</v>
      </c>
      <c r="E107" s="36">
        <v>204.8</v>
      </c>
      <c r="F107" s="36">
        <v>201.20000000000002</v>
      </c>
      <c r="G107" s="36">
        <v>195.75000000000003</v>
      </c>
      <c r="H107" s="36">
        <v>213.85</v>
      </c>
      <c r="I107" s="36">
        <v>219.29999999999998</v>
      </c>
      <c r="J107" s="36">
        <v>222.89999999999998</v>
      </c>
      <c r="K107" s="31">
        <v>215.7</v>
      </c>
      <c r="L107" s="31">
        <v>206.65</v>
      </c>
      <c r="M107" s="31">
        <v>34.921570000000003</v>
      </c>
      <c r="N107" s="1"/>
      <c r="O107" s="1"/>
    </row>
    <row r="108" spans="1:15" ht="12.75" customHeight="1">
      <c r="A108" s="33">
        <v>98</v>
      </c>
      <c r="B108" s="53" t="s">
        <v>352</v>
      </c>
      <c r="C108" s="31">
        <v>2503.8000000000002</v>
      </c>
      <c r="D108" s="36">
        <v>2536.0666666666666</v>
      </c>
      <c r="E108" s="36">
        <v>2450.0333333333333</v>
      </c>
      <c r="F108" s="36">
        <v>2396.2666666666669</v>
      </c>
      <c r="G108" s="36">
        <v>2310.2333333333336</v>
      </c>
      <c r="H108" s="36">
        <v>2589.833333333333</v>
      </c>
      <c r="I108" s="36">
        <v>2675.8666666666659</v>
      </c>
      <c r="J108" s="36">
        <v>2729.6333333333328</v>
      </c>
      <c r="K108" s="31">
        <v>2622.1</v>
      </c>
      <c r="L108" s="31">
        <v>2482.3000000000002</v>
      </c>
      <c r="M108" s="31">
        <v>1.3038099999999999</v>
      </c>
      <c r="N108" s="1"/>
      <c r="O108" s="1"/>
    </row>
    <row r="109" spans="1:15" ht="12.75" customHeight="1">
      <c r="A109" s="33">
        <v>99</v>
      </c>
      <c r="B109" s="53" t="s">
        <v>353</v>
      </c>
      <c r="C109" s="31">
        <v>61.8</v>
      </c>
      <c r="D109" s="36">
        <v>62.4</v>
      </c>
      <c r="E109" s="36">
        <v>60.949999999999996</v>
      </c>
      <c r="F109" s="36">
        <v>60.099999999999994</v>
      </c>
      <c r="G109" s="36">
        <v>58.649999999999991</v>
      </c>
      <c r="H109" s="36">
        <v>63.25</v>
      </c>
      <c r="I109" s="36">
        <v>64.7</v>
      </c>
      <c r="J109" s="36">
        <v>65.550000000000011</v>
      </c>
      <c r="K109" s="31">
        <v>63.85</v>
      </c>
      <c r="L109" s="31">
        <v>61.55</v>
      </c>
      <c r="M109" s="31">
        <v>96.957480000000004</v>
      </c>
      <c r="N109" s="1"/>
      <c r="O109" s="1"/>
    </row>
    <row r="110" spans="1:15" ht="12.75" customHeight="1">
      <c r="A110" s="33">
        <v>100</v>
      </c>
      <c r="B110" s="53" t="s">
        <v>354</v>
      </c>
      <c r="C110" s="31">
        <v>1965.7</v>
      </c>
      <c r="D110" s="36">
        <v>1990.0666666666666</v>
      </c>
      <c r="E110" s="36">
        <v>1931.1833333333334</v>
      </c>
      <c r="F110" s="36">
        <v>1896.6666666666667</v>
      </c>
      <c r="G110" s="36">
        <v>1837.7833333333335</v>
      </c>
      <c r="H110" s="36">
        <v>2024.5833333333333</v>
      </c>
      <c r="I110" s="36">
        <v>2083.4666666666662</v>
      </c>
      <c r="J110" s="36">
        <v>2117.9833333333331</v>
      </c>
      <c r="K110" s="31">
        <v>2048.9499999999998</v>
      </c>
      <c r="L110" s="31">
        <v>1955.55</v>
      </c>
      <c r="M110" s="31">
        <v>28.503409999999999</v>
      </c>
      <c r="N110" s="1"/>
      <c r="O110" s="1"/>
    </row>
    <row r="111" spans="1:15" ht="12.75" customHeight="1">
      <c r="A111" s="33">
        <v>101</v>
      </c>
      <c r="B111" s="53" t="s">
        <v>355</v>
      </c>
      <c r="C111" s="31">
        <v>638.65</v>
      </c>
      <c r="D111" s="36">
        <v>640.70000000000005</v>
      </c>
      <c r="E111" s="36">
        <v>631.40000000000009</v>
      </c>
      <c r="F111" s="36">
        <v>624.15000000000009</v>
      </c>
      <c r="G111" s="36">
        <v>614.85000000000014</v>
      </c>
      <c r="H111" s="36">
        <v>647.95000000000005</v>
      </c>
      <c r="I111" s="36">
        <v>657.25</v>
      </c>
      <c r="J111" s="36">
        <v>664.5</v>
      </c>
      <c r="K111" s="31">
        <v>650</v>
      </c>
      <c r="L111" s="31">
        <v>633.45000000000005</v>
      </c>
      <c r="M111" s="31">
        <v>2.7775099999999999</v>
      </c>
      <c r="N111" s="1"/>
      <c r="O111" s="1"/>
    </row>
    <row r="112" spans="1:15" ht="12.75" customHeight="1">
      <c r="A112" s="33">
        <v>102</v>
      </c>
      <c r="B112" s="53" t="s">
        <v>356</v>
      </c>
      <c r="C112" s="31">
        <v>1806.7</v>
      </c>
      <c r="D112" s="36">
        <v>1796.1333333333334</v>
      </c>
      <c r="E112" s="36">
        <v>1756.3666666666668</v>
      </c>
      <c r="F112" s="36">
        <v>1706.0333333333333</v>
      </c>
      <c r="G112" s="36">
        <v>1666.2666666666667</v>
      </c>
      <c r="H112" s="36">
        <v>1846.4666666666669</v>
      </c>
      <c r="I112" s="36">
        <v>1886.2333333333338</v>
      </c>
      <c r="J112" s="36">
        <v>1936.5666666666671</v>
      </c>
      <c r="K112" s="31">
        <v>1835.9</v>
      </c>
      <c r="L112" s="31">
        <v>1745.8</v>
      </c>
      <c r="M112" s="31">
        <v>3.3025199999999999</v>
      </c>
      <c r="N112" s="1"/>
      <c r="O112" s="1"/>
    </row>
    <row r="113" spans="1:15" ht="12.75" customHeight="1">
      <c r="A113" s="33">
        <v>103</v>
      </c>
      <c r="B113" s="53" t="s">
        <v>357</v>
      </c>
      <c r="C113" s="31">
        <v>7090.65</v>
      </c>
      <c r="D113" s="36">
        <v>7127.0333333333328</v>
      </c>
      <c r="E113" s="36">
        <v>7013.6166666666659</v>
      </c>
      <c r="F113" s="36">
        <v>6936.583333333333</v>
      </c>
      <c r="G113" s="36">
        <v>6823.1666666666661</v>
      </c>
      <c r="H113" s="36">
        <v>7204.0666666666657</v>
      </c>
      <c r="I113" s="36">
        <v>7317.4833333333336</v>
      </c>
      <c r="J113" s="36">
        <v>7394.5166666666655</v>
      </c>
      <c r="K113" s="31">
        <v>7240.45</v>
      </c>
      <c r="L113" s="31">
        <v>7050</v>
      </c>
      <c r="M113" s="31">
        <v>0.15239</v>
      </c>
      <c r="N113" s="1"/>
      <c r="O113" s="1"/>
    </row>
    <row r="114" spans="1:15" ht="12.75" customHeight="1">
      <c r="A114" s="33">
        <v>104</v>
      </c>
      <c r="B114" s="53" t="s">
        <v>358</v>
      </c>
      <c r="C114" s="31">
        <v>845.75</v>
      </c>
      <c r="D114" s="36">
        <v>843.83333333333337</v>
      </c>
      <c r="E114" s="36">
        <v>834.51666666666677</v>
      </c>
      <c r="F114" s="36">
        <v>823.28333333333342</v>
      </c>
      <c r="G114" s="36">
        <v>813.96666666666681</v>
      </c>
      <c r="H114" s="36">
        <v>855.06666666666672</v>
      </c>
      <c r="I114" s="36">
        <v>864.38333333333333</v>
      </c>
      <c r="J114" s="36">
        <v>875.61666666666667</v>
      </c>
      <c r="K114" s="31">
        <v>853.15</v>
      </c>
      <c r="L114" s="31">
        <v>832.6</v>
      </c>
      <c r="M114" s="31">
        <v>1.84406</v>
      </c>
      <c r="N114" s="1"/>
      <c r="O114" s="1"/>
    </row>
    <row r="115" spans="1:15" ht="12.75" customHeight="1">
      <c r="A115" s="33">
        <v>105</v>
      </c>
      <c r="B115" s="53" t="s">
        <v>89</v>
      </c>
      <c r="C115" s="31">
        <v>365.45</v>
      </c>
      <c r="D115" s="36">
        <v>368.45</v>
      </c>
      <c r="E115" s="36">
        <v>360.75</v>
      </c>
      <c r="F115" s="36">
        <v>356.05</v>
      </c>
      <c r="G115" s="36">
        <v>348.35</v>
      </c>
      <c r="H115" s="36">
        <v>373.15</v>
      </c>
      <c r="I115" s="36">
        <v>380.84999999999991</v>
      </c>
      <c r="J115" s="36">
        <v>385.54999999999995</v>
      </c>
      <c r="K115" s="31">
        <v>376.15</v>
      </c>
      <c r="L115" s="31">
        <v>363.75</v>
      </c>
      <c r="M115" s="31">
        <v>8.9476600000000008</v>
      </c>
      <c r="N115" s="1"/>
      <c r="O115" s="1"/>
    </row>
    <row r="116" spans="1:15" ht="12.75" customHeight="1">
      <c r="A116" s="33">
        <v>106</v>
      </c>
      <c r="B116" s="53" t="s">
        <v>359</v>
      </c>
      <c r="C116" s="31">
        <v>477.05</v>
      </c>
      <c r="D116" s="36">
        <v>478.5333333333333</v>
      </c>
      <c r="E116" s="36">
        <v>473.56666666666661</v>
      </c>
      <c r="F116" s="36">
        <v>470.08333333333331</v>
      </c>
      <c r="G116" s="36">
        <v>465.11666666666662</v>
      </c>
      <c r="H116" s="36">
        <v>482.01666666666659</v>
      </c>
      <c r="I116" s="36">
        <v>486.98333333333329</v>
      </c>
      <c r="J116" s="36">
        <v>490.46666666666658</v>
      </c>
      <c r="K116" s="31">
        <v>483.5</v>
      </c>
      <c r="L116" s="31">
        <v>475.05</v>
      </c>
      <c r="M116" s="31">
        <v>0.28555000000000003</v>
      </c>
      <c r="N116" s="1"/>
      <c r="O116" s="1"/>
    </row>
    <row r="117" spans="1:15" ht="12.75" customHeight="1">
      <c r="A117" s="33">
        <v>107</v>
      </c>
      <c r="B117" s="53" t="s">
        <v>360</v>
      </c>
      <c r="C117" s="31">
        <v>1062.3</v>
      </c>
      <c r="D117" s="36">
        <v>1074.1333333333334</v>
      </c>
      <c r="E117" s="36">
        <v>1046.2666666666669</v>
      </c>
      <c r="F117" s="36">
        <v>1030.2333333333333</v>
      </c>
      <c r="G117" s="36">
        <v>1002.3666666666668</v>
      </c>
      <c r="H117" s="36">
        <v>1090.166666666667</v>
      </c>
      <c r="I117" s="36">
        <v>1118.0333333333333</v>
      </c>
      <c r="J117" s="36">
        <v>1134.0666666666671</v>
      </c>
      <c r="K117" s="31">
        <v>1102</v>
      </c>
      <c r="L117" s="31">
        <v>1058.0999999999999</v>
      </c>
      <c r="M117" s="31">
        <v>0.80310999999999999</v>
      </c>
      <c r="N117" s="1"/>
      <c r="O117" s="1"/>
    </row>
    <row r="118" spans="1:15" ht="12.75" customHeight="1">
      <c r="A118" s="33">
        <v>108</v>
      </c>
      <c r="B118" s="53" t="s">
        <v>90</v>
      </c>
      <c r="C118" s="31">
        <v>1118.8</v>
      </c>
      <c r="D118" s="36">
        <v>1126.1833333333334</v>
      </c>
      <c r="E118" s="36">
        <v>1107.4166666666667</v>
      </c>
      <c r="F118" s="36">
        <v>1096.0333333333333</v>
      </c>
      <c r="G118" s="36">
        <v>1077.2666666666667</v>
      </c>
      <c r="H118" s="36">
        <v>1137.5666666666668</v>
      </c>
      <c r="I118" s="36">
        <v>1156.3333333333333</v>
      </c>
      <c r="J118" s="36">
        <v>1167.7166666666669</v>
      </c>
      <c r="K118" s="31">
        <v>1144.95</v>
      </c>
      <c r="L118" s="31">
        <v>1114.8</v>
      </c>
      <c r="M118" s="31">
        <v>8.3342399999999994</v>
      </c>
      <c r="N118" s="1"/>
      <c r="O118" s="1"/>
    </row>
    <row r="119" spans="1:15" ht="12.75" customHeight="1">
      <c r="A119" s="33">
        <v>109</v>
      </c>
      <c r="B119" s="53" t="s">
        <v>91</v>
      </c>
      <c r="C119" s="31">
        <v>1347.3</v>
      </c>
      <c r="D119" s="36">
        <v>1357.7833333333333</v>
      </c>
      <c r="E119" s="36">
        <v>1331.9166666666665</v>
      </c>
      <c r="F119" s="36">
        <v>1316.5333333333333</v>
      </c>
      <c r="G119" s="36">
        <v>1290.6666666666665</v>
      </c>
      <c r="H119" s="36">
        <v>1373.1666666666665</v>
      </c>
      <c r="I119" s="36">
        <v>1399.0333333333333</v>
      </c>
      <c r="J119" s="36">
        <v>1414.4166666666665</v>
      </c>
      <c r="K119" s="31">
        <v>1383.65</v>
      </c>
      <c r="L119" s="31">
        <v>1342.4</v>
      </c>
      <c r="M119" s="31">
        <v>29.741959999999999</v>
      </c>
      <c r="N119" s="1"/>
      <c r="O119" s="1"/>
    </row>
    <row r="120" spans="1:15" ht="12.75" customHeight="1">
      <c r="A120" s="33">
        <v>110</v>
      </c>
      <c r="B120" s="53" t="s">
        <v>98</v>
      </c>
      <c r="C120" s="31">
        <v>152.75</v>
      </c>
      <c r="D120" s="36">
        <v>153.85</v>
      </c>
      <c r="E120" s="36">
        <v>151.1</v>
      </c>
      <c r="F120" s="36">
        <v>149.44999999999999</v>
      </c>
      <c r="G120" s="36">
        <v>146.69999999999999</v>
      </c>
      <c r="H120" s="36">
        <v>155.5</v>
      </c>
      <c r="I120" s="36">
        <v>158.25</v>
      </c>
      <c r="J120" s="36">
        <v>159.9</v>
      </c>
      <c r="K120" s="31">
        <v>156.6</v>
      </c>
      <c r="L120" s="31">
        <v>152.19999999999999</v>
      </c>
      <c r="M120" s="31">
        <v>20.10614</v>
      </c>
      <c r="N120" s="1"/>
      <c r="O120" s="1"/>
    </row>
    <row r="121" spans="1:15" ht="12.75" customHeight="1">
      <c r="A121" s="33">
        <v>111</v>
      </c>
      <c r="B121" s="53" t="s">
        <v>270</v>
      </c>
      <c r="C121" s="31">
        <v>1313.35</v>
      </c>
      <c r="D121" s="36">
        <v>1321.6833333333334</v>
      </c>
      <c r="E121" s="36">
        <v>1300.3666666666668</v>
      </c>
      <c r="F121" s="36">
        <v>1287.3833333333334</v>
      </c>
      <c r="G121" s="36">
        <v>1266.0666666666668</v>
      </c>
      <c r="H121" s="36">
        <v>1334.6666666666667</v>
      </c>
      <c r="I121" s="36">
        <v>1355.9833333333333</v>
      </c>
      <c r="J121" s="36">
        <v>1368.9666666666667</v>
      </c>
      <c r="K121" s="31">
        <v>1343</v>
      </c>
      <c r="L121" s="31">
        <v>1308.7</v>
      </c>
      <c r="M121" s="31">
        <v>0.73323000000000005</v>
      </c>
      <c r="N121" s="1"/>
      <c r="O121" s="1"/>
    </row>
    <row r="122" spans="1:15" ht="12.75" customHeight="1">
      <c r="A122" s="33">
        <v>112</v>
      </c>
      <c r="B122" s="53" t="s">
        <v>92</v>
      </c>
      <c r="C122" s="31">
        <v>438.6</v>
      </c>
      <c r="D122" s="36">
        <v>443.51666666666671</v>
      </c>
      <c r="E122" s="36">
        <v>430.23333333333341</v>
      </c>
      <c r="F122" s="36">
        <v>421.86666666666667</v>
      </c>
      <c r="G122" s="36">
        <v>408.58333333333337</v>
      </c>
      <c r="H122" s="36">
        <v>451.88333333333344</v>
      </c>
      <c r="I122" s="36">
        <v>465.16666666666674</v>
      </c>
      <c r="J122" s="36">
        <v>473.53333333333347</v>
      </c>
      <c r="K122" s="31">
        <v>456.8</v>
      </c>
      <c r="L122" s="31">
        <v>435.15</v>
      </c>
      <c r="M122" s="31">
        <v>109.45138</v>
      </c>
      <c r="N122" s="1"/>
      <c r="O122" s="1"/>
    </row>
    <row r="123" spans="1:15" ht="12.75" customHeight="1">
      <c r="A123" s="33">
        <v>113</v>
      </c>
      <c r="B123" s="53" t="s">
        <v>361</v>
      </c>
      <c r="C123" s="31">
        <v>1077.8499999999999</v>
      </c>
      <c r="D123" s="36">
        <v>1094.0666666666666</v>
      </c>
      <c r="E123" s="36">
        <v>1051.1333333333332</v>
      </c>
      <c r="F123" s="36">
        <v>1024.4166666666665</v>
      </c>
      <c r="G123" s="36">
        <v>981.48333333333312</v>
      </c>
      <c r="H123" s="36">
        <v>1120.7833333333333</v>
      </c>
      <c r="I123" s="36">
        <v>1163.7166666666667</v>
      </c>
      <c r="J123" s="36">
        <v>1190.4333333333334</v>
      </c>
      <c r="K123" s="31">
        <v>1137</v>
      </c>
      <c r="L123" s="31">
        <v>1067.3499999999999</v>
      </c>
      <c r="M123" s="31">
        <v>25.522649999999999</v>
      </c>
      <c r="N123" s="1"/>
      <c r="O123" s="1"/>
    </row>
    <row r="124" spans="1:15" ht="12.75" customHeight="1">
      <c r="A124" s="33">
        <v>114</v>
      </c>
      <c r="B124" s="53" t="s">
        <v>93</v>
      </c>
      <c r="C124" s="31">
        <v>5206.8999999999996</v>
      </c>
      <c r="D124" s="36">
        <v>5230.9666666666662</v>
      </c>
      <c r="E124" s="36">
        <v>5150.9333333333325</v>
      </c>
      <c r="F124" s="36">
        <v>5094.9666666666662</v>
      </c>
      <c r="G124" s="36">
        <v>5014.9333333333325</v>
      </c>
      <c r="H124" s="36">
        <v>5286.9333333333325</v>
      </c>
      <c r="I124" s="36">
        <v>5366.9666666666672</v>
      </c>
      <c r="J124" s="36">
        <v>5422.9333333333325</v>
      </c>
      <c r="K124" s="31">
        <v>5311</v>
      </c>
      <c r="L124" s="31">
        <v>5175</v>
      </c>
      <c r="M124" s="31">
        <v>5.3149800000000003</v>
      </c>
      <c r="N124" s="1"/>
      <c r="O124" s="1"/>
    </row>
    <row r="125" spans="1:15" ht="12.75" customHeight="1">
      <c r="A125" s="33">
        <v>115</v>
      </c>
      <c r="B125" s="53" t="s">
        <v>94</v>
      </c>
      <c r="C125" s="31">
        <v>2667.7</v>
      </c>
      <c r="D125" s="36">
        <v>2680.1833333333329</v>
      </c>
      <c r="E125" s="36">
        <v>2640.6166666666659</v>
      </c>
      <c r="F125" s="36">
        <v>2613.5333333333328</v>
      </c>
      <c r="G125" s="36">
        <v>2573.9666666666658</v>
      </c>
      <c r="H125" s="36">
        <v>2707.266666666666</v>
      </c>
      <c r="I125" s="36">
        <v>2746.8333333333326</v>
      </c>
      <c r="J125" s="36">
        <v>2773.9166666666661</v>
      </c>
      <c r="K125" s="31">
        <v>2719.75</v>
      </c>
      <c r="L125" s="31">
        <v>2653.1</v>
      </c>
      <c r="M125" s="31">
        <v>2.43323</v>
      </c>
      <c r="N125" s="1"/>
      <c r="O125" s="1"/>
    </row>
    <row r="126" spans="1:15" ht="12.75" customHeight="1">
      <c r="A126" s="33">
        <v>116</v>
      </c>
      <c r="B126" s="53" t="s">
        <v>362</v>
      </c>
      <c r="C126" s="31">
        <v>3201.7</v>
      </c>
      <c r="D126" s="36">
        <v>3204.8833333333332</v>
      </c>
      <c r="E126" s="36">
        <v>3109.8166666666666</v>
      </c>
      <c r="F126" s="36">
        <v>3017.9333333333334</v>
      </c>
      <c r="G126" s="36">
        <v>2922.8666666666668</v>
      </c>
      <c r="H126" s="36">
        <v>3296.7666666666664</v>
      </c>
      <c r="I126" s="36">
        <v>3391.833333333333</v>
      </c>
      <c r="J126" s="36">
        <v>3483.7166666666662</v>
      </c>
      <c r="K126" s="31">
        <v>3299.95</v>
      </c>
      <c r="L126" s="31">
        <v>3113</v>
      </c>
      <c r="M126" s="31">
        <v>14.305490000000001</v>
      </c>
      <c r="N126" s="1"/>
      <c r="O126" s="1"/>
    </row>
    <row r="127" spans="1:15" ht="12.75" customHeight="1">
      <c r="A127" s="33">
        <v>117</v>
      </c>
      <c r="B127" s="53" t="s">
        <v>867</v>
      </c>
      <c r="C127" s="31">
        <v>1584.35</v>
      </c>
      <c r="D127" s="36">
        <v>1570.5833333333333</v>
      </c>
      <c r="E127" s="36">
        <v>1525.1666666666665</v>
      </c>
      <c r="F127" s="36">
        <v>1465.9833333333333</v>
      </c>
      <c r="G127" s="36">
        <v>1420.5666666666666</v>
      </c>
      <c r="H127" s="36">
        <v>1629.7666666666664</v>
      </c>
      <c r="I127" s="36">
        <v>1675.1833333333329</v>
      </c>
      <c r="J127" s="36">
        <v>1734.3666666666663</v>
      </c>
      <c r="K127" s="31">
        <v>1616</v>
      </c>
      <c r="L127" s="31">
        <v>1511.4</v>
      </c>
      <c r="M127" s="31">
        <v>2.0646599999999999</v>
      </c>
      <c r="N127" s="1"/>
      <c r="O127" s="1"/>
    </row>
    <row r="128" spans="1:15" ht="12.75" customHeight="1">
      <c r="A128" s="33">
        <v>118</v>
      </c>
      <c r="B128" s="53" t="s">
        <v>95</v>
      </c>
      <c r="C128" s="31">
        <v>924.15</v>
      </c>
      <c r="D128" s="36">
        <v>933.0333333333333</v>
      </c>
      <c r="E128" s="36">
        <v>911.11666666666656</v>
      </c>
      <c r="F128" s="36">
        <v>898.08333333333326</v>
      </c>
      <c r="G128" s="36">
        <v>876.16666666666652</v>
      </c>
      <c r="H128" s="36">
        <v>946.06666666666661</v>
      </c>
      <c r="I128" s="36">
        <v>967.98333333333335</v>
      </c>
      <c r="J128" s="36">
        <v>981.01666666666665</v>
      </c>
      <c r="K128" s="31">
        <v>954.95</v>
      </c>
      <c r="L128" s="31">
        <v>920</v>
      </c>
      <c r="M128" s="31">
        <v>16.14368</v>
      </c>
      <c r="N128" s="1"/>
      <c r="O128" s="1"/>
    </row>
    <row r="129" spans="1:15" ht="12.75" customHeight="1">
      <c r="A129" s="33">
        <v>119</v>
      </c>
      <c r="B129" s="53" t="s">
        <v>96</v>
      </c>
      <c r="C129" s="31">
        <v>1119.9000000000001</v>
      </c>
      <c r="D129" s="36">
        <v>1129.8000000000002</v>
      </c>
      <c r="E129" s="36">
        <v>1106.6500000000003</v>
      </c>
      <c r="F129" s="36">
        <v>1093.4000000000001</v>
      </c>
      <c r="G129" s="36">
        <v>1070.2500000000002</v>
      </c>
      <c r="H129" s="36">
        <v>1143.0500000000004</v>
      </c>
      <c r="I129" s="36">
        <v>1166.2</v>
      </c>
      <c r="J129" s="36">
        <v>1179.4500000000005</v>
      </c>
      <c r="K129" s="31">
        <v>1152.95</v>
      </c>
      <c r="L129" s="31">
        <v>1116.55</v>
      </c>
      <c r="M129" s="31">
        <v>5.3140499999999999</v>
      </c>
      <c r="N129" s="1"/>
      <c r="O129" s="1"/>
    </row>
    <row r="130" spans="1:15" ht="12.75" customHeight="1">
      <c r="A130" s="33">
        <v>120</v>
      </c>
      <c r="B130" s="53" t="s">
        <v>828</v>
      </c>
      <c r="C130" s="31">
        <v>4347.3</v>
      </c>
      <c r="D130" s="36">
        <v>4341.583333333333</v>
      </c>
      <c r="E130" s="36">
        <v>4285.2166666666662</v>
      </c>
      <c r="F130" s="36">
        <v>4223.1333333333332</v>
      </c>
      <c r="G130" s="36">
        <v>4166.7666666666664</v>
      </c>
      <c r="H130" s="36">
        <v>4403.6666666666661</v>
      </c>
      <c r="I130" s="36">
        <v>4460.0333333333328</v>
      </c>
      <c r="J130" s="36">
        <v>4522.1166666666659</v>
      </c>
      <c r="K130" s="31">
        <v>4397.95</v>
      </c>
      <c r="L130" s="31">
        <v>4279.5</v>
      </c>
      <c r="M130" s="31">
        <v>0.18612000000000001</v>
      </c>
      <c r="N130" s="1"/>
      <c r="O130" s="1"/>
    </row>
    <row r="131" spans="1:15" ht="12.75" customHeight="1">
      <c r="A131" s="33">
        <v>121</v>
      </c>
      <c r="B131" s="53" t="s">
        <v>363</v>
      </c>
      <c r="C131" s="31">
        <v>1425.65</v>
      </c>
      <c r="D131" s="36">
        <v>1431.05</v>
      </c>
      <c r="E131" s="36">
        <v>1409.6999999999998</v>
      </c>
      <c r="F131" s="36">
        <v>1393.7499999999998</v>
      </c>
      <c r="G131" s="36">
        <v>1372.3999999999996</v>
      </c>
      <c r="H131" s="36">
        <v>1447</v>
      </c>
      <c r="I131" s="36">
        <v>1468.35</v>
      </c>
      <c r="J131" s="36">
        <v>1484.3000000000002</v>
      </c>
      <c r="K131" s="31">
        <v>1452.4</v>
      </c>
      <c r="L131" s="31">
        <v>1415.1</v>
      </c>
      <c r="M131" s="31">
        <v>3.5888399999999998</v>
      </c>
      <c r="N131" s="1"/>
      <c r="O131" s="1"/>
    </row>
    <row r="132" spans="1:15" ht="12.75" customHeight="1">
      <c r="A132" s="33">
        <v>122</v>
      </c>
      <c r="B132" s="53" t="s">
        <v>97</v>
      </c>
      <c r="C132" s="31">
        <v>297.75</v>
      </c>
      <c r="D132" s="36">
        <v>296.15000000000003</v>
      </c>
      <c r="E132" s="36">
        <v>292.30000000000007</v>
      </c>
      <c r="F132" s="36">
        <v>286.85000000000002</v>
      </c>
      <c r="G132" s="36">
        <v>283.00000000000006</v>
      </c>
      <c r="H132" s="36">
        <v>301.60000000000008</v>
      </c>
      <c r="I132" s="36">
        <v>305.4500000000001</v>
      </c>
      <c r="J132" s="36">
        <v>310.90000000000009</v>
      </c>
      <c r="K132" s="31">
        <v>300</v>
      </c>
      <c r="L132" s="31">
        <v>290.7</v>
      </c>
      <c r="M132" s="31">
        <v>78.811210000000003</v>
      </c>
      <c r="N132" s="1"/>
      <c r="O132" s="1"/>
    </row>
    <row r="133" spans="1:15" ht="12.75" customHeight="1">
      <c r="A133" s="33">
        <v>123</v>
      </c>
      <c r="B133" s="53" t="s">
        <v>99</v>
      </c>
      <c r="C133" s="31">
        <v>3124.05</v>
      </c>
      <c r="D133" s="36">
        <v>3125.3333333333335</v>
      </c>
      <c r="E133" s="36">
        <v>3089.5166666666669</v>
      </c>
      <c r="F133" s="36">
        <v>3054.9833333333336</v>
      </c>
      <c r="G133" s="36">
        <v>3019.166666666667</v>
      </c>
      <c r="H133" s="36">
        <v>3159.8666666666668</v>
      </c>
      <c r="I133" s="36">
        <v>3195.6833333333334</v>
      </c>
      <c r="J133" s="36">
        <v>3230.2166666666667</v>
      </c>
      <c r="K133" s="31">
        <v>3161.15</v>
      </c>
      <c r="L133" s="31">
        <v>3090.8</v>
      </c>
      <c r="M133" s="31">
        <v>6.5403500000000001</v>
      </c>
      <c r="N133" s="1"/>
      <c r="O133" s="1"/>
    </row>
    <row r="134" spans="1:15" ht="12.75" customHeight="1">
      <c r="A134" s="33">
        <v>124</v>
      </c>
      <c r="B134" s="53" t="s">
        <v>364</v>
      </c>
      <c r="C134" s="31">
        <v>2012.95</v>
      </c>
      <c r="D134" s="36">
        <v>2022.25</v>
      </c>
      <c r="E134" s="36">
        <v>1985.1</v>
      </c>
      <c r="F134" s="36">
        <v>1957.25</v>
      </c>
      <c r="G134" s="36">
        <v>1920.1</v>
      </c>
      <c r="H134" s="36">
        <v>2050.1</v>
      </c>
      <c r="I134" s="36">
        <v>2087.25</v>
      </c>
      <c r="J134" s="36">
        <v>2115.1</v>
      </c>
      <c r="K134" s="31">
        <v>2059.4</v>
      </c>
      <c r="L134" s="31">
        <v>1994.4</v>
      </c>
      <c r="M134" s="31">
        <v>3.4527100000000002</v>
      </c>
      <c r="N134" s="1"/>
      <c r="O134" s="1"/>
    </row>
    <row r="135" spans="1:15" ht="12.75" customHeight="1">
      <c r="A135" s="33">
        <v>125</v>
      </c>
      <c r="B135" s="53" t="s">
        <v>365</v>
      </c>
      <c r="C135" s="31">
        <v>926.05</v>
      </c>
      <c r="D135" s="36">
        <v>925.36666666666667</v>
      </c>
      <c r="E135" s="36">
        <v>910.73333333333335</v>
      </c>
      <c r="F135" s="36">
        <v>895.41666666666663</v>
      </c>
      <c r="G135" s="36">
        <v>880.7833333333333</v>
      </c>
      <c r="H135" s="36">
        <v>940.68333333333339</v>
      </c>
      <c r="I135" s="36">
        <v>955.31666666666683</v>
      </c>
      <c r="J135" s="36">
        <v>970.63333333333344</v>
      </c>
      <c r="K135" s="31">
        <v>940</v>
      </c>
      <c r="L135" s="31">
        <v>910.05</v>
      </c>
      <c r="M135" s="31">
        <v>0.32207000000000002</v>
      </c>
      <c r="N135" s="1"/>
      <c r="O135" s="1"/>
    </row>
    <row r="136" spans="1:15" ht="12.75" customHeight="1">
      <c r="A136" s="33">
        <v>126</v>
      </c>
      <c r="B136" s="53" t="s">
        <v>107</v>
      </c>
      <c r="C136" s="31">
        <v>856.05</v>
      </c>
      <c r="D136" s="36">
        <v>864.41666666666663</v>
      </c>
      <c r="E136" s="36">
        <v>842.83333333333326</v>
      </c>
      <c r="F136" s="36">
        <v>829.61666666666667</v>
      </c>
      <c r="G136" s="36">
        <v>808.0333333333333</v>
      </c>
      <c r="H136" s="36">
        <v>877.63333333333321</v>
      </c>
      <c r="I136" s="36">
        <v>899.21666666666647</v>
      </c>
      <c r="J136" s="36">
        <v>912.43333333333317</v>
      </c>
      <c r="K136" s="31">
        <v>886</v>
      </c>
      <c r="L136" s="31">
        <v>851.2</v>
      </c>
      <c r="M136" s="31">
        <v>39.48733</v>
      </c>
      <c r="N136" s="1"/>
      <c r="O136" s="1"/>
    </row>
    <row r="137" spans="1:15" ht="12.75" customHeight="1">
      <c r="A137" s="33">
        <v>127</v>
      </c>
      <c r="B137" s="53" t="s">
        <v>100</v>
      </c>
      <c r="C137" s="31">
        <v>503.85</v>
      </c>
      <c r="D137" s="36">
        <v>504.26666666666665</v>
      </c>
      <c r="E137" s="36">
        <v>500.58333333333331</v>
      </c>
      <c r="F137" s="36">
        <v>497.31666666666666</v>
      </c>
      <c r="G137" s="36">
        <v>493.63333333333333</v>
      </c>
      <c r="H137" s="36">
        <v>507.5333333333333</v>
      </c>
      <c r="I137" s="36">
        <v>511.2166666666667</v>
      </c>
      <c r="J137" s="36">
        <v>514.48333333333335</v>
      </c>
      <c r="K137" s="31">
        <v>507.95</v>
      </c>
      <c r="L137" s="31">
        <v>501</v>
      </c>
      <c r="M137" s="31">
        <v>26.040369999999999</v>
      </c>
      <c r="N137" s="1"/>
      <c r="O137" s="1"/>
    </row>
    <row r="138" spans="1:15" ht="12.75" customHeight="1">
      <c r="A138" s="33">
        <v>128</v>
      </c>
      <c r="B138" s="53" t="s">
        <v>101</v>
      </c>
      <c r="C138" s="31">
        <v>1949</v>
      </c>
      <c r="D138" s="36">
        <v>1958.3999999999999</v>
      </c>
      <c r="E138" s="36">
        <v>1930.5999999999997</v>
      </c>
      <c r="F138" s="36">
        <v>1912.1999999999998</v>
      </c>
      <c r="G138" s="36">
        <v>1884.3999999999996</v>
      </c>
      <c r="H138" s="36">
        <v>1976.7999999999997</v>
      </c>
      <c r="I138" s="36">
        <v>2004.6</v>
      </c>
      <c r="J138" s="36">
        <v>2022.9999999999998</v>
      </c>
      <c r="K138" s="31">
        <v>1986.2</v>
      </c>
      <c r="L138" s="31">
        <v>1940</v>
      </c>
      <c r="M138" s="31">
        <v>4.7447400000000002</v>
      </c>
      <c r="N138" s="1"/>
      <c r="O138" s="1"/>
    </row>
    <row r="139" spans="1:15" ht="12.75" customHeight="1">
      <c r="A139" s="33">
        <v>129</v>
      </c>
      <c r="B139" s="53" t="s">
        <v>829</v>
      </c>
      <c r="C139" s="31">
        <v>2737.35</v>
      </c>
      <c r="D139" s="36">
        <v>2767.0166666666664</v>
      </c>
      <c r="E139" s="36">
        <v>2688.333333333333</v>
      </c>
      <c r="F139" s="36">
        <v>2639.3166666666666</v>
      </c>
      <c r="G139" s="36">
        <v>2560.6333333333332</v>
      </c>
      <c r="H139" s="36">
        <v>2816.0333333333328</v>
      </c>
      <c r="I139" s="36">
        <v>2894.7166666666662</v>
      </c>
      <c r="J139" s="36">
        <v>2943.7333333333327</v>
      </c>
      <c r="K139" s="31">
        <v>2845.7</v>
      </c>
      <c r="L139" s="31">
        <v>2718</v>
      </c>
      <c r="M139" s="31">
        <v>2.09903</v>
      </c>
      <c r="N139" s="1"/>
      <c r="O139" s="1"/>
    </row>
    <row r="140" spans="1:15" ht="12.75" customHeight="1">
      <c r="A140" s="33">
        <v>130</v>
      </c>
      <c r="B140" s="53" t="s">
        <v>366</v>
      </c>
      <c r="C140" s="31">
        <v>547.1</v>
      </c>
      <c r="D140" s="36">
        <v>548.20000000000005</v>
      </c>
      <c r="E140" s="36">
        <v>541.10000000000014</v>
      </c>
      <c r="F140" s="36">
        <v>535.10000000000014</v>
      </c>
      <c r="G140" s="36">
        <v>528.00000000000023</v>
      </c>
      <c r="H140" s="36">
        <v>554.20000000000005</v>
      </c>
      <c r="I140" s="36">
        <v>561.29999999999995</v>
      </c>
      <c r="J140" s="36">
        <v>567.29999999999995</v>
      </c>
      <c r="K140" s="31">
        <v>555.29999999999995</v>
      </c>
      <c r="L140" s="31">
        <v>542.20000000000005</v>
      </c>
      <c r="M140" s="31">
        <v>3.70465</v>
      </c>
      <c r="N140" s="1"/>
      <c r="O140" s="1"/>
    </row>
    <row r="141" spans="1:15" ht="12.75" customHeight="1">
      <c r="A141" s="33">
        <v>131</v>
      </c>
      <c r="B141" s="53" t="s">
        <v>102</v>
      </c>
      <c r="C141" s="31">
        <v>2305.25</v>
      </c>
      <c r="D141" s="36">
        <v>2321.3166666666666</v>
      </c>
      <c r="E141" s="36">
        <v>2277.6333333333332</v>
      </c>
      <c r="F141" s="36">
        <v>2250.0166666666664</v>
      </c>
      <c r="G141" s="36">
        <v>2206.333333333333</v>
      </c>
      <c r="H141" s="36">
        <v>2348.9333333333334</v>
      </c>
      <c r="I141" s="36">
        <v>2392.6166666666668</v>
      </c>
      <c r="J141" s="36">
        <v>2420.2333333333336</v>
      </c>
      <c r="K141" s="31">
        <v>2365</v>
      </c>
      <c r="L141" s="31">
        <v>2293.6999999999998</v>
      </c>
      <c r="M141" s="31">
        <v>4.6104200000000004</v>
      </c>
      <c r="N141" s="1"/>
      <c r="O141" s="1"/>
    </row>
    <row r="142" spans="1:15" ht="12.75" customHeight="1">
      <c r="A142" s="33">
        <v>132</v>
      </c>
      <c r="B142" s="53" t="s">
        <v>271</v>
      </c>
      <c r="C142" s="31">
        <v>451.55</v>
      </c>
      <c r="D142" s="36">
        <v>456.34999999999997</v>
      </c>
      <c r="E142" s="36">
        <v>443.19999999999993</v>
      </c>
      <c r="F142" s="36">
        <v>434.84999999999997</v>
      </c>
      <c r="G142" s="36">
        <v>421.69999999999993</v>
      </c>
      <c r="H142" s="36">
        <v>464.69999999999993</v>
      </c>
      <c r="I142" s="36">
        <v>477.84999999999991</v>
      </c>
      <c r="J142" s="36">
        <v>486.19999999999993</v>
      </c>
      <c r="K142" s="31">
        <v>469.5</v>
      </c>
      <c r="L142" s="31">
        <v>448</v>
      </c>
      <c r="M142" s="31">
        <v>22.50487</v>
      </c>
      <c r="N142" s="1"/>
      <c r="O142" s="1"/>
    </row>
    <row r="143" spans="1:15" ht="12.75" customHeight="1">
      <c r="A143" s="33">
        <v>133</v>
      </c>
      <c r="B143" s="53" t="s">
        <v>103</v>
      </c>
      <c r="C143" s="31">
        <v>121.5</v>
      </c>
      <c r="D143" s="36">
        <v>122.06666666666666</v>
      </c>
      <c r="E143" s="36">
        <v>120.43333333333332</v>
      </c>
      <c r="F143" s="36">
        <v>119.36666666666666</v>
      </c>
      <c r="G143" s="36">
        <v>117.73333333333332</v>
      </c>
      <c r="H143" s="36">
        <v>123.13333333333333</v>
      </c>
      <c r="I143" s="36">
        <v>124.76666666666665</v>
      </c>
      <c r="J143" s="36">
        <v>125.83333333333333</v>
      </c>
      <c r="K143" s="31">
        <v>123.7</v>
      </c>
      <c r="L143" s="31">
        <v>121</v>
      </c>
      <c r="M143" s="31">
        <v>10.13963</v>
      </c>
      <c r="N143" s="1"/>
      <c r="O143" s="1"/>
    </row>
    <row r="144" spans="1:15" ht="12.75" customHeight="1">
      <c r="A144" s="33">
        <v>134</v>
      </c>
      <c r="B144" s="53" t="s">
        <v>367</v>
      </c>
      <c r="C144" s="31">
        <v>162.05000000000001</v>
      </c>
      <c r="D144" s="36">
        <v>162.36666666666667</v>
      </c>
      <c r="E144" s="36">
        <v>159.98333333333335</v>
      </c>
      <c r="F144" s="36">
        <v>157.91666666666669</v>
      </c>
      <c r="G144" s="36">
        <v>155.53333333333336</v>
      </c>
      <c r="H144" s="36">
        <v>164.43333333333334</v>
      </c>
      <c r="I144" s="36">
        <v>166.81666666666666</v>
      </c>
      <c r="J144" s="36">
        <v>168.88333333333333</v>
      </c>
      <c r="K144" s="31">
        <v>164.75</v>
      </c>
      <c r="L144" s="31">
        <v>160.30000000000001</v>
      </c>
      <c r="M144" s="31">
        <v>18.88991</v>
      </c>
      <c r="N144" s="1"/>
      <c r="O144" s="1"/>
    </row>
    <row r="145" spans="1:15" ht="12.75" customHeight="1">
      <c r="A145" s="33">
        <v>135</v>
      </c>
      <c r="B145" s="53" t="s">
        <v>104</v>
      </c>
      <c r="C145" s="31">
        <v>3708.9</v>
      </c>
      <c r="D145" s="36">
        <v>3728.4</v>
      </c>
      <c r="E145" s="36">
        <v>3675.7000000000003</v>
      </c>
      <c r="F145" s="36">
        <v>3642.5</v>
      </c>
      <c r="G145" s="36">
        <v>3589.8</v>
      </c>
      <c r="H145" s="36">
        <v>3761.6000000000004</v>
      </c>
      <c r="I145" s="36">
        <v>3814.3</v>
      </c>
      <c r="J145" s="36">
        <v>3847.5000000000005</v>
      </c>
      <c r="K145" s="31">
        <v>3781.1</v>
      </c>
      <c r="L145" s="31">
        <v>3695.2</v>
      </c>
      <c r="M145" s="31">
        <v>8.0259099999999997</v>
      </c>
      <c r="N145" s="1"/>
      <c r="O145" s="1"/>
    </row>
    <row r="146" spans="1:15" ht="12.75" customHeight="1">
      <c r="A146" s="33">
        <v>136</v>
      </c>
      <c r="B146" s="53" t="s">
        <v>105</v>
      </c>
      <c r="C146" s="31">
        <v>7498.35</v>
      </c>
      <c r="D146" s="36">
        <v>7539.1166666666659</v>
      </c>
      <c r="E146" s="36">
        <v>7378.2333333333318</v>
      </c>
      <c r="F146" s="36">
        <v>7258.1166666666659</v>
      </c>
      <c r="G146" s="36">
        <v>7097.2333333333318</v>
      </c>
      <c r="H146" s="36">
        <v>7659.2333333333318</v>
      </c>
      <c r="I146" s="36">
        <v>7820.116666666665</v>
      </c>
      <c r="J146" s="36">
        <v>7940.2333333333318</v>
      </c>
      <c r="K146" s="31">
        <v>7700</v>
      </c>
      <c r="L146" s="31">
        <v>7419</v>
      </c>
      <c r="M146" s="31">
        <v>2.4893000000000001</v>
      </c>
      <c r="N146" s="1"/>
      <c r="O146" s="1"/>
    </row>
    <row r="147" spans="1:15" ht="12.75" customHeight="1">
      <c r="A147" s="33">
        <v>137</v>
      </c>
      <c r="B147" s="53" t="s">
        <v>162</v>
      </c>
      <c r="C147" s="31">
        <v>2244.6</v>
      </c>
      <c r="D147" s="36">
        <v>2268.8666666666668</v>
      </c>
      <c r="E147" s="36">
        <v>2210.7333333333336</v>
      </c>
      <c r="F147" s="36">
        <v>2176.8666666666668</v>
      </c>
      <c r="G147" s="36">
        <v>2118.7333333333336</v>
      </c>
      <c r="H147" s="36">
        <v>2302.7333333333336</v>
      </c>
      <c r="I147" s="36">
        <v>2360.8666666666668</v>
      </c>
      <c r="J147" s="36">
        <v>2394.7333333333336</v>
      </c>
      <c r="K147" s="31">
        <v>2327</v>
      </c>
      <c r="L147" s="31">
        <v>2235</v>
      </c>
      <c r="M147" s="31">
        <v>3.5341</v>
      </c>
      <c r="N147" s="1"/>
      <c r="O147" s="1"/>
    </row>
    <row r="148" spans="1:15" ht="12.75" customHeight="1">
      <c r="A148" s="33">
        <v>138</v>
      </c>
      <c r="B148" s="53" t="s">
        <v>108</v>
      </c>
      <c r="C148" s="31">
        <v>5957.15</v>
      </c>
      <c r="D148" s="36">
        <v>6007.4333333333334</v>
      </c>
      <c r="E148" s="36">
        <v>5887.3666666666668</v>
      </c>
      <c r="F148" s="36">
        <v>5817.583333333333</v>
      </c>
      <c r="G148" s="36">
        <v>5697.5166666666664</v>
      </c>
      <c r="H148" s="36">
        <v>6077.2166666666672</v>
      </c>
      <c r="I148" s="36">
        <v>6197.2833333333347</v>
      </c>
      <c r="J148" s="36">
        <v>6267.0666666666675</v>
      </c>
      <c r="K148" s="31">
        <v>6127.5</v>
      </c>
      <c r="L148" s="31">
        <v>5937.65</v>
      </c>
      <c r="M148" s="31">
        <v>5.97736</v>
      </c>
      <c r="N148" s="1"/>
      <c r="O148" s="1"/>
    </row>
    <row r="149" spans="1:15" ht="12.75" customHeight="1">
      <c r="A149" s="33">
        <v>139</v>
      </c>
      <c r="B149" s="53" t="s">
        <v>368</v>
      </c>
      <c r="C149" s="31">
        <v>605.85</v>
      </c>
      <c r="D149" s="36">
        <v>609.51666666666677</v>
      </c>
      <c r="E149" s="36">
        <v>597.98333333333358</v>
      </c>
      <c r="F149" s="36">
        <v>590.11666666666679</v>
      </c>
      <c r="G149" s="36">
        <v>578.5833333333336</v>
      </c>
      <c r="H149" s="36">
        <v>617.38333333333355</v>
      </c>
      <c r="I149" s="36">
        <v>628.91666666666663</v>
      </c>
      <c r="J149" s="36">
        <v>636.78333333333353</v>
      </c>
      <c r="K149" s="31">
        <v>621.04999999999995</v>
      </c>
      <c r="L149" s="31">
        <v>601.65</v>
      </c>
      <c r="M149" s="31">
        <v>1.2726999999999999</v>
      </c>
      <c r="N149" s="1"/>
      <c r="O149" s="1"/>
    </row>
    <row r="150" spans="1:15" ht="12.75" customHeight="1">
      <c r="A150" s="33">
        <v>140</v>
      </c>
      <c r="B150" s="53" t="s">
        <v>369</v>
      </c>
      <c r="C150" s="31">
        <v>455.4</v>
      </c>
      <c r="D150" s="36">
        <v>457.66666666666669</v>
      </c>
      <c r="E150" s="36">
        <v>444.13333333333338</v>
      </c>
      <c r="F150" s="36">
        <v>432.86666666666667</v>
      </c>
      <c r="G150" s="36">
        <v>419.33333333333337</v>
      </c>
      <c r="H150" s="36">
        <v>468.93333333333339</v>
      </c>
      <c r="I150" s="36">
        <v>482.4666666666667</v>
      </c>
      <c r="J150" s="36">
        <v>493.73333333333341</v>
      </c>
      <c r="K150" s="31">
        <v>471.2</v>
      </c>
      <c r="L150" s="31">
        <v>446.4</v>
      </c>
      <c r="M150" s="31">
        <v>6.2226900000000001</v>
      </c>
      <c r="N150" s="1"/>
      <c r="O150" s="1"/>
    </row>
    <row r="151" spans="1:15" ht="12.75" customHeight="1">
      <c r="A151" s="33">
        <v>141</v>
      </c>
      <c r="B151" s="53" t="s">
        <v>370</v>
      </c>
      <c r="C151" s="31">
        <v>177.4</v>
      </c>
      <c r="D151" s="36">
        <v>178.5</v>
      </c>
      <c r="E151" s="36">
        <v>175.1</v>
      </c>
      <c r="F151" s="36">
        <v>172.79999999999998</v>
      </c>
      <c r="G151" s="36">
        <v>169.39999999999998</v>
      </c>
      <c r="H151" s="36">
        <v>180.8</v>
      </c>
      <c r="I151" s="36">
        <v>184.2</v>
      </c>
      <c r="J151" s="36">
        <v>186.50000000000003</v>
      </c>
      <c r="K151" s="31">
        <v>181.9</v>
      </c>
      <c r="L151" s="31">
        <v>176.2</v>
      </c>
      <c r="M151" s="31">
        <v>18.216270000000002</v>
      </c>
      <c r="N151" s="1"/>
      <c r="O151" s="1"/>
    </row>
    <row r="152" spans="1:15" ht="12.75" customHeight="1">
      <c r="A152" s="33">
        <v>142</v>
      </c>
      <c r="B152" s="53" t="s">
        <v>371</v>
      </c>
      <c r="C152" s="31">
        <v>44.45</v>
      </c>
      <c r="D152" s="36">
        <v>44.783333333333339</v>
      </c>
      <c r="E152" s="36">
        <v>43.966666666666676</v>
      </c>
      <c r="F152" s="36">
        <v>43.483333333333334</v>
      </c>
      <c r="G152" s="36">
        <v>42.666666666666671</v>
      </c>
      <c r="H152" s="36">
        <v>45.26666666666668</v>
      </c>
      <c r="I152" s="36">
        <v>46.083333333333343</v>
      </c>
      <c r="J152" s="36">
        <v>46.566666666666684</v>
      </c>
      <c r="K152" s="31">
        <v>45.6</v>
      </c>
      <c r="L152" s="31">
        <v>44.3</v>
      </c>
      <c r="M152" s="31">
        <v>119.32214</v>
      </c>
      <c r="N152" s="1"/>
      <c r="O152" s="1"/>
    </row>
    <row r="153" spans="1:15" ht="12.75" customHeight="1">
      <c r="A153" s="33">
        <v>143</v>
      </c>
      <c r="B153" s="53" t="s">
        <v>109</v>
      </c>
      <c r="C153" s="31">
        <v>4351.2</v>
      </c>
      <c r="D153" s="36">
        <v>4377.75</v>
      </c>
      <c r="E153" s="36">
        <v>4311.5</v>
      </c>
      <c r="F153" s="36">
        <v>4271.8</v>
      </c>
      <c r="G153" s="36">
        <v>4205.55</v>
      </c>
      <c r="H153" s="36">
        <v>4417.45</v>
      </c>
      <c r="I153" s="36">
        <v>4483.7</v>
      </c>
      <c r="J153" s="36">
        <v>4523.3999999999996</v>
      </c>
      <c r="K153" s="31">
        <v>4444</v>
      </c>
      <c r="L153" s="31">
        <v>4338.05</v>
      </c>
      <c r="M153" s="31">
        <v>13.168760000000001</v>
      </c>
      <c r="N153" s="1"/>
      <c r="O153" s="1"/>
    </row>
    <row r="154" spans="1:15" ht="12.75" customHeight="1">
      <c r="A154" s="33">
        <v>144</v>
      </c>
      <c r="B154" s="53" t="s">
        <v>372</v>
      </c>
      <c r="C154" s="31">
        <v>625.95000000000005</v>
      </c>
      <c r="D154" s="36">
        <v>630.08333333333337</v>
      </c>
      <c r="E154" s="36">
        <v>618.2166666666667</v>
      </c>
      <c r="F154" s="36">
        <v>610.48333333333335</v>
      </c>
      <c r="G154" s="36">
        <v>598.61666666666667</v>
      </c>
      <c r="H154" s="36">
        <v>637.81666666666672</v>
      </c>
      <c r="I154" s="36">
        <v>649.68333333333328</v>
      </c>
      <c r="J154" s="36">
        <v>657.41666666666674</v>
      </c>
      <c r="K154" s="31">
        <v>641.95000000000005</v>
      </c>
      <c r="L154" s="31">
        <v>622.35</v>
      </c>
      <c r="M154" s="31">
        <v>1.4221699999999999</v>
      </c>
      <c r="N154" s="1"/>
      <c r="O154" s="1"/>
    </row>
    <row r="155" spans="1:15" ht="12.75" customHeight="1">
      <c r="A155" s="33">
        <v>145</v>
      </c>
      <c r="B155" s="53" t="s">
        <v>272</v>
      </c>
      <c r="C155" s="31">
        <v>439.25</v>
      </c>
      <c r="D155" s="36">
        <v>441.34999999999997</v>
      </c>
      <c r="E155" s="36">
        <v>435.09999999999991</v>
      </c>
      <c r="F155" s="36">
        <v>430.94999999999993</v>
      </c>
      <c r="G155" s="36">
        <v>424.69999999999987</v>
      </c>
      <c r="H155" s="36">
        <v>445.49999999999994</v>
      </c>
      <c r="I155" s="36">
        <v>451.75000000000006</v>
      </c>
      <c r="J155" s="36">
        <v>455.9</v>
      </c>
      <c r="K155" s="31">
        <v>447.6</v>
      </c>
      <c r="L155" s="31">
        <v>437.2</v>
      </c>
      <c r="M155" s="31">
        <v>2.98814</v>
      </c>
      <c r="N155" s="1"/>
      <c r="O155" s="1"/>
    </row>
    <row r="156" spans="1:15" ht="12.75" customHeight="1">
      <c r="A156" s="33">
        <v>146</v>
      </c>
      <c r="B156" s="53" t="s">
        <v>373</v>
      </c>
      <c r="C156" s="31">
        <v>1867.15</v>
      </c>
      <c r="D156" s="36">
        <v>1883.0500000000002</v>
      </c>
      <c r="E156" s="36">
        <v>1838.1500000000003</v>
      </c>
      <c r="F156" s="36">
        <v>1809.15</v>
      </c>
      <c r="G156" s="36">
        <v>1764.2500000000002</v>
      </c>
      <c r="H156" s="36">
        <v>1912.0500000000004</v>
      </c>
      <c r="I156" s="36">
        <v>1956.95</v>
      </c>
      <c r="J156" s="36">
        <v>1985.9500000000005</v>
      </c>
      <c r="K156" s="31">
        <v>1927.95</v>
      </c>
      <c r="L156" s="31">
        <v>1854.05</v>
      </c>
      <c r="M156" s="31">
        <v>2.8639199999999998</v>
      </c>
      <c r="N156" s="1"/>
      <c r="O156" s="1"/>
    </row>
    <row r="157" spans="1:15" ht="12.75" customHeight="1">
      <c r="A157" s="33">
        <v>147</v>
      </c>
      <c r="B157" s="53" t="s">
        <v>374</v>
      </c>
      <c r="C157" s="31">
        <v>207.5</v>
      </c>
      <c r="D157" s="36">
        <v>210.29999999999998</v>
      </c>
      <c r="E157" s="36">
        <v>202.39999999999998</v>
      </c>
      <c r="F157" s="36">
        <v>197.29999999999998</v>
      </c>
      <c r="G157" s="36">
        <v>189.39999999999998</v>
      </c>
      <c r="H157" s="36">
        <v>215.39999999999998</v>
      </c>
      <c r="I157" s="36">
        <v>223.3</v>
      </c>
      <c r="J157" s="36">
        <v>228.39999999999998</v>
      </c>
      <c r="K157" s="31">
        <v>218.2</v>
      </c>
      <c r="L157" s="31">
        <v>205.2</v>
      </c>
      <c r="M157" s="31">
        <v>50.198390000000003</v>
      </c>
      <c r="N157" s="1"/>
      <c r="O157" s="1"/>
    </row>
    <row r="158" spans="1:15" ht="12.75" customHeight="1">
      <c r="A158" s="33">
        <v>148</v>
      </c>
      <c r="B158" s="53" t="s">
        <v>846</v>
      </c>
      <c r="C158" s="31">
        <v>1298.9000000000001</v>
      </c>
      <c r="D158" s="36">
        <v>1307.1000000000001</v>
      </c>
      <c r="E158" s="36">
        <v>1282.8000000000002</v>
      </c>
      <c r="F158" s="36">
        <v>1266.7</v>
      </c>
      <c r="G158" s="36">
        <v>1242.4000000000001</v>
      </c>
      <c r="H158" s="36">
        <v>1323.2000000000003</v>
      </c>
      <c r="I158" s="36">
        <v>1347.5</v>
      </c>
      <c r="J158" s="36">
        <v>1363.6000000000004</v>
      </c>
      <c r="K158" s="31">
        <v>1331.4</v>
      </c>
      <c r="L158" s="31">
        <v>1291</v>
      </c>
      <c r="M158" s="31">
        <v>1.0698099999999999</v>
      </c>
      <c r="N158" s="1"/>
      <c r="O158" s="1"/>
    </row>
    <row r="159" spans="1:15" ht="12.75" customHeight="1">
      <c r="A159" s="33">
        <v>149</v>
      </c>
      <c r="B159" s="53" t="s">
        <v>375</v>
      </c>
      <c r="C159" s="31">
        <v>98.85</v>
      </c>
      <c r="D159" s="36">
        <v>99.216666666666654</v>
      </c>
      <c r="E159" s="36">
        <v>97.683333333333309</v>
      </c>
      <c r="F159" s="36">
        <v>96.516666666666652</v>
      </c>
      <c r="G159" s="36">
        <v>94.983333333333306</v>
      </c>
      <c r="H159" s="36">
        <v>100.38333333333331</v>
      </c>
      <c r="I159" s="36">
        <v>101.91666666666664</v>
      </c>
      <c r="J159" s="36">
        <v>103.08333333333331</v>
      </c>
      <c r="K159" s="31">
        <v>100.75</v>
      </c>
      <c r="L159" s="31">
        <v>98.05</v>
      </c>
      <c r="M159" s="31">
        <v>18.106950000000001</v>
      </c>
      <c r="N159" s="1"/>
      <c r="O159" s="1"/>
    </row>
    <row r="160" spans="1:15" ht="12.75" customHeight="1">
      <c r="A160" s="33">
        <v>150</v>
      </c>
      <c r="B160" s="53" t="s">
        <v>830</v>
      </c>
      <c r="C160" s="31">
        <v>870.3</v>
      </c>
      <c r="D160" s="36">
        <v>871.76666666666677</v>
      </c>
      <c r="E160" s="36">
        <v>858.53333333333353</v>
      </c>
      <c r="F160" s="36">
        <v>846.76666666666677</v>
      </c>
      <c r="G160" s="36">
        <v>833.53333333333353</v>
      </c>
      <c r="H160" s="36">
        <v>883.53333333333353</v>
      </c>
      <c r="I160" s="36">
        <v>896.76666666666688</v>
      </c>
      <c r="J160" s="36">
        <v>908.53333333333353</v>
      </c>
      <c r="K160" s="31">
        <v>885</v>
      </c>
      <c r="L160" s="31">
        <v>860</v>
      </c>
      <c r="M160" s="31">
        <v>1.2083299999999999</v>
      </c>
      <c r="N160" s="1"/>
      <c r="O160" s="1"/>
    </row>
    <row r="161" spans="1:15" ht="12.75" customHeight="1">
      <c r="A161" s="33">
        <v>151</v>
      </c>
      <c r="B161" s="53" t="s">
        <v>110</v>
      </c>
      <c r="C161" s="31">
        <v>3018.25</v>
      </c>
      <c r="D161" s="36">
        <v>3049.7666666666664</v>
      </c>
      <c r="E161" s="36">
        <v>2956.6333333333328</v>
      </c>
      <c r="F161" s="36">
        <v>2895.0166666666664</v>
      </c>
      <c r="G161" s="36">
        <v>2801.8833333333328</v>
      </c>
      <c r="H161" s="36">
        <v>3111.3833333333328</v>
      </c>
      <c r="I161" s="36">
        <v>3204.516666666666</v>
      </c>
      <c r="J161" s="36">
        <v>3266.1333333333328</v>
      </c>
      <c r="K161" s="31">
        <v>3142.9</v>
      </c>
      <c r="L161" s="31">
        <v>2988.15</v>
      </c>
      <c r="M161" s="31">
        <v>6.1135200000000003</v>
      </c>
      <c r="N161" s="1"/>
      <c r="O161" s="1"/>
    </row>
    <row r="162" spans="1:15" ht="12.75" customHeight="1">
      <c r="A162" s="33">
        <v>152</v>
      </c>
      <c r="B162" s="53" t="s">
        <v>111</v>
      </c>
      <c r="C162" s="31">
        <v>449.65</v>
      </c>
      <c r="D162" s="36">
        <v>458.91666666666669</v>
      </c>
      <c r="E162" s="36">
        <v>436.13333333333338</v>
      </c>
      <c r="F162" s="36">
        <v>422.61666666666667</v>
      </c>
      <c r="G162" s="36">
        <v>399.83333333333337</v>
      </c>
      <c r="H162" s="36">
        <v>472.43333333333339</v>
      </c>
      <c r="I162" s="36">
        <v>495.2166666666667</v>
      </c>
      <c r="J162" s="36">
        <v>508.73333333333341</v>
      </c>
      <c r="K162" s="31">
        <v>481.7</v>
      </c>
      <c r="L162" s="31">
        <v>445.4</v>
      </c>
      <c r="M162" s="31">
        <v>410.63153</v>
      </c>
      <c r="N162" s="1"/>
      <c r="O162" s="1"/>
    </row>
    <row r="163" spans="1:15" ht="12.75" customHeight="1">
      <c r="A163" s="33">
        <v>153</v>
      </c>
      <c r="B163" s="53" t="s">
        <v>376</v>
      </c>
      <c r="C163" s="31">
        <v>452</v>
      </c>
      <c r="D163" s="36">
        <v>454.41666666666669</v>
      </c>
      <c r="E163" s="36">
        <v>448.83333333333337</v>
      </c>
      <c r="F163" s="36">
        <v>445.66666666666669</v>
      </c>
      <c r="G163" s="36">
        <v>440.08333333333337</v>
      </c>
      <c r="H163" s="36">
        <v>457.58333333333337</v>
      </c>
      <c r="I163" s="36">
        <v>463.16666666666674</v>
      </c>
      <c r="J163" s="36">
        <v>466.33333333333337</v>
      </c>
      <c r="K163" s="31">
        <v>460</v>
      </c>
      <c r="L163" s="31">
        <v>451.25</v>
      </c>
      <c r="M163" s="31">
        <v>0.77532000000000001</v>
      </c>
      <c r="N163" s="1"/>
      <c r="O163" s="1"/>
    </row>
    <row r="164" spans="1:15" ht="12.75" customHeight="1">
      <c r="A164" s="33">
        <v>154</v>
      </c>
      <c r="B164" s="53" t="s">
        <v>273</v>
      </c>
      <c r="C164" s="31">
        <v>167.05</v>
      </c>
      <c r="D164" s="36">
        <v>169.46666666666667</v>
      </c>
      <c r="E164" s="36">
        <v>163.78333333333333</v>
      </c>
      <c r="F164" s="36">
        <v>160.51666666666665</v>
      </c>
      <c r="G164" s="36">
        <v>154.83333333333331</v>
      </c>
      <c r="H164" s="36">
        <v>172.73333333333335</v>
      </c>
      <c r="I164" s="36">
        <v>178.41666666666669</v>
      </c>
      <c r="J164" s="36">
        <v>181.68333333333337</v>
      </c>
      <c r="K164" s="31">
        <v>175.15</v>
      </c>
      <c r="L164" s="31">
        <v>166.2</v>
      </c>
      <c r="M164" s="31">
        <v>66.099080000000001</v>
      </c>
      <c r="N164" s="1"/>
      <c r="O164" s="1"/>
    </row>
    <row r="165" spans="1:15" ht="12.75" customHeight="1">
      <c r="A165" s="33">
        <v>155</v>
      </c>
      <c r="B165" s="53" t="s">
        <v>112</v>
      </c>
      <c r="C165" s="31">
        <v>152.15</v>
      </c>
      <c r="D165" s="36">
        <v>153.18333333333331</v>
      </c>
      <c r="E165" s="36">
        <v>150.86666666666662</v>
      </c>
      <c r="F165" s="36">
        <v>149.58333333333331</v>
      </c>
      <c r="G165" s="36">
        <v>147.26666666666662</v>
      </c>
      <c r="H165" s="36">
        <v>154.46666666666661</v>
      </c>
      <c r="I165" s="36">
        <v>156.78333333333327</v>
      </c>
      <c r="J165" s="36">
        <v>158.06666666666661</v>
      </c>
      <c r="K165" s="31">
        <v>155.5</v>
      </c>
      <c r="L165" s="31">
        <v>151.9</v>
      </c>
      <c r="M165" s="31">
        <v>126.19744</v>
      </c>
      <c r="N165" s="1"/>
      <c r="O165" s="1"/>
    </row>
    <row r="166" spans="1:15" ht="12.75" customHeight="1">
      <c r="A166" s="33">
        <v>156</v>
      </c>
      <c r="B166" s="53" t="s">
        <v>377</v>
      </c>
      <c r="C166" s="31">
        <v>652.70000000000005</v>
      </c>
      <c r="D166" s="36">
        <v>657.73333333333346</v>
      </c>
      <c r="E166" s="36">
        <v>642.3666666666669</v>
      </c>
      <c r="F166" s="36">
        <v>632.03333333333342</v>
      </c>
      <c r="G166" s="36">
        <v>616.66666666666686</v>
      </c>
      <c r="H166" s="36">
        <v>668.06666666666695</v>
      </c>
      <c r="I166" s="36">
        <v>683.43333333333351</v>
      </c>
      <c r="J166" s="36">
        <v>693.76666666666699</v>
      </c>
      <c r="K166" s="31">
        <v>673.1</v>
      </c>
      <c r="L166" s="31">
        <v>647.4</v>
      </c>
      <c r="M166" s="31">
        <v>1.78776</v>
      </c>
      <c r="N166" s="1"/>
      <c r="O166" s="1"/>
    </row>
    <row r="167" spans="1:15" ht="12.75" customHeight="1">
      <c r="A167" s="33">
        <v>157</v>
      </c>
      <c r="B167" s="53" t="s">
        <v>378</v>
      </c>
      <c r="C167" s="31">
        <v>4294.7</v>
      </c>
      <c r="D167" s="36">
        <v>4270.583333333333</v>
      </c>
      <c r="E167" s="36">
        <v>4231.2166666666662</v>
      </c>
      <c r="F167" s="36">
        <v>4167.7333333333336</v>
      </c>
      <c r="G167" s="36">
        <v>4128.3666666666668</v>
      </c>
      <c r="H167" s="36">
        <v>4334.0666666666657</v>
      </c>
      <c r="I167" s="36">
        <v>4373.4333333333325</v>
      </c>
      <c r="J167" s="36">
        <v>4436.9166666666652</v>
      </c>
      <c r="K167" s="31">
        <v>4309.95</v>
      </c>
      <c r="L167" s="31">
        <v>4207.1000000000004</v>
      </c>
      <c r="M167" s="31">
        <v>0.20280999999999999</v>
      </c>
      <c r="N167" s="1"/>
      <c r="O167" s="1"/>
    </row>
    <row r="168" spans="1:15" ht="12.75" customHeight="1">
      <c r="A168" s="33">
        <v>158</v>
      </c>
      <c r="B168" s="53" t="s">
        <v>379</v>
      </c>
      <c r="C168" s="31">
        <v>984.45</v>
      </c>
      <c r="D168" s="36">
        <v>990.36666666666679</v>
      </c>
      <c r="E168" s="36">
        <v>975.13333333333355</v>
      </c>
      <c r="F168" s="36">
        <v>965.81666666666672</v>
      </c>
      <c r="G168" s="36">
        <v>950.58333333333348</v>
      </c>
      <c r="H168" s="36">
        <v>999.68333333333362</v>
      </c>
      <c r="I168" s="36">
        <v>1014.9166666666667</v>
      </c>
      <c r="J168" s="36">
        <v>1024.2333333333336</v>
      </c>
      <c r="K168" s="31">
        <v>1005.6</v>
      </c>
      <c r="L168" s="31">
        <v>981.05</v>
      </c>
      <c r="M168" s="31">
        <v>1.1736899999999999</v>
      </c>
      <c r="N168" s="1"/>
      <c r="O168" s="1"/>
    </row>
    <row r="169" spans="1:15" ht="12.75" customHeight="1">
      <c r="A169" s="33">
        <v>159</v>
      </c>
      <c r="B169" s="53" t="s">
        <v>380</v>
      </c>
      <c r="C169" s="31">
        <v>253.9</v>
      </c>
      <c r="D169" s="36">
        <v>252.6</v>
      </c>
      <c r="E169" s="36">
        <v>247.5</v>
      </c>
      <c r="F169" s="36">
        <v>241.1</v>
      </c>
      <c r="G169" s="36">
        <v>236</v>
      </c>
      <c r="H169" s="36">
        <v>259</v>
      </c>
      <c r="I169" s="36">
        <v>264.09999999999997</v>
      </c>
      <c r="J169" s="36">
        <v>270.5</v>
      </c>
      <c r="K169" s="31">
        <v>257.7</v>
      </c>
      <c r="L169" s="31">
        <v>246.2</v>
      </c>
      <c r="M169" s="31">
        <v>8.6725600000000007</v>
      </c>
      <c r="N169" s="1"/>
      <c r="O169" s="1"/>
    </row>
    <row r="170" spans="1:15" ht="12.75" customHeight="1">
      <c r="A170" s="33">
        <v>160</v>
      </c>
      <c r="B170" s="53" t="s">
        <v>381</v>
      </c>
      <c r="C170" s="31">
        <v>197.85</v>
      </c>
      <c r="D170" s="36">
        <v>198.43333333333331</v>
      </c>
      <c r="E170" s="36">
        <v>195.91666666666663</v>
      </c>
      <c r="F170" s="36">
        <v>193.98333333333332</v>
      </c>
      <c r="G170" s="36">
        <v>191.46666666666664</v>
      </c>
      <c r="H170" s="36">
        <v>200.36666666666662</v>
      </c>
      <c r="I170" s="36">
        <v>202.88333333333333</v>
      </c>
      <c r="J170" s="36">
        <v>204.81666666666661</v>
      </c>
      <c r="K170" s="31">
        <v>200.95</v>
      </c>
      <c r="L170" s="31">
        <v>196.5</v>
      </c>
      <c r="M170" s="31">
        <v>13.714930000000001</v>
      </c>
      <c r="N170" s="1"/>
      <c r="O170" s="1"/>
    </row>
    <row r="171" spans="1:15" ht="12.75" customHeight="1">
      <c r="A171" s="33">
        <v>161</v>
      </c>
      <c r="B171" s="53" t="s">
        <v>831</v>
      </c>
      <c r="C171" s="31">
        <v>688.9</v>
      </c>
      <c r="D171" s="36">
        <v>692.69999999999993</v>
      </c>
      <c r="E171" s="36">
        <v>680.44999999999982</v>
      </c>
      <c r="F171" s="36">
        <v>671.99999999999989</v>
      </c>
      <c r="G171" s="36">
        <v>659.74999999999977</v>
      </c>
      <c r="H171" s="36">
        <v>701.14999999999986</v>
      </c>
      <c r="I171" s="36">
        <v>713.40000000000009</v>
      </c>
      <c r="J171" s="36">
        <v>721.84999999999991</v>
      </c>
      <c r="K171" s="31">
        <v>704.95</v>
      </c>
      <c r="L171" s="31">
        <v>684.25</v>
      </c>
      <c r="M171" s="31">
        <v>3.2750499999999998</v>
      </c>
      <c r="N171" s="1"/>
      <c r="O171" s="1"/>
    </row>
    <row r="172" spans="1:15" ht="12.75" customHeight="1">
      <c r="A172" s="33">
        <v>162</v>
      </c>
      <c r="B172" s="53" t="s">
        <v>274</v>
      </c>
      <c r="C172" s="31">
        <v>436.05</v>
      </c>
      <c r="D172" s="36">
        <v>440</v>
      </c>
      <c r="E172" s="36">
        <v>430.1</v>
      </c>
      <c r="F172" s="36">
        <v>424.15000000000003</v>
      </c>
      <c r="G172" s="36">
        <v>414.25000000000006</v>
      </c>
      <c r="H172" s="36">
        <v>445.95</v>
      </c>
      <c r="I172" s="36">
        <v>455.84999999999997</v>
      </c>
      <c r="J172" s="36">
        <v>461.79999999999995</v>
      </c>
      <c r="K172" s="31">
        <v>449.9</v>
      </c>
      <c r="L172" s="31">
        <v>434.05</v>
      </c>
      <c r="M172" s="31">
        <v>11.733269999999999</v>
      </c>
      <c r="N172" s="1"/>
      <c r="O172" s="1"/>
    </row>
    <row r="173" spans="1:15" ht="12.75" customHeight="1">
      <c r="A173" s="33">
        <v>163</v>
      </c>
      <c r="B173" s="53" t="s">
        <v>382</v>
      </c>
      <c r="C173" s="31">
        <v>1324.8</v>
      </c>
      <c r="D173" s="36">
        <v>1331.0666666666668</v>
      </c>
      <c r="E173" s="36">
        <v>1312.1333333333337</v>
      </c>
      <c r="F173" s="36">
        <v>1299.4666666666669</v>
      </c>
      <c r="G173" s="36">
        <v>1280.5333333333338</v>
      </c>
      <c r="H173" s="36">
        <v>1343.7333333333336</v>
      </c>
      <c r="I173" s="36">
        <v>1362.6666666666665</v>
      </c>
      <c r="J173" s="36">
        <v>1375.3333333333335</v>
      </c>
      <c r="K173" s="31">
        <v>1350</v>
      </c>
      <c r="L173" s="31">
        <v>1318.4</v>
      </c>
      <c r="M173" s="31">
        <v>0.43767</v>
      </c>
      <c r="N173" s="1"/>
      <c r="O173" s="1"/>
    </row>
    <row r="174" spans="1:15" ht="12.75" customHeight="1">
      <c r="A174" s="33">
        <v>164</v>
      </c>
      <c r="B174" s="53" t="s">
        <v>113</v>
      </c>
      <c r="C174" s="31">
        <v>203.55</v>
      </c>
      <c r="D174" s="36">
        <v>206.48333333333335</v>
      </c>
      <c r="E174" s="36">
        <v>199.31666666666669</v>
      </c>
      <c r="F174" s="36">
        <v>195.08333333333334</v>
      </c>
      <c r="G174" s="36">
        <v>187.91666666666669</v>
      </c>
      <c r="H174" s="36">
        <v>210.7166666666667</v>
      </c>
      <c r="I174" s="36">
        <v>217.88333333333333</v>
      </c>
      <c r="J174" s="36">
        <v>222.1166666666667</v>
      </c>
      <c r="K174" s="31">
        <v>213.65</v>
      </c>
      <c r="L174" s="31">
        <v>202.25</v>
      </c>
      <c r="M174" s="31">
        <v>306.45258000000001</v>
      </c>
      <c r="N174" s="1"/>
      <c r="O174" s="1"/>
    </row>
    <row r="175" spans="1:15" ht="12.75" customHeight="1">
      <c r="A175" s="33">
        <v>165</v>
      </c>
      <c r="B175" s="53" t="s">
        <v>383</v>
      </c>
      <c r="C175" s="31">
        <v>1422</v>
      </c>
      <c r="D175" s="36">
        <v>1417.6666666666667</v>
      </c>
      <c r="E175" s="36">
        <v>1407.3333333333335</v>
      </c>
      <c r="F175" s="36">
        <v>1392.6666666666667</v>
      </c>
      <c r="G175" s="36">
        <v>1382.3333333333335</v>
      </c>
      <c r="H175" s="36">
        <v>1432.3333333333335</v>
      </c>
      <c r="I175" s="36">
        <v>1442.666666666667</v>
      </c>
      <c r="J175" s="36">
        <v>1457.3333333333335</v>
      </c>
      <c r="K175" s="31">
        <v>1428</v>
      </c>
      <c r="L175" s="31">
        <v>1403</v>
      </c>
      <c r="M175" s="31">
        <v>0.77039999999999997</v>
      </c>
      <c r="N175" s="1"/>
      <c r="O175" s="1"/>
    </row>
    <row r="176" spans="1:15" ht="12.75" customHeight="1">
      <c r="A176" s="33">
        <v>166</v>
      </c>
      <c r="B176" s="53" t="s">
        <v>116</v>
      </c>
      <c r="C176" s="31">
        <v>80</v>
      </c>
      <c r="D176" s="36">
        <v>80.683333333333323</v>
      </c>
      <c r="E176" s="36">
        <v>78.916666666666643</v>
      </c>
      <c r="F176" s="36">
        <v>77.833333333333314</v>
      </c>
      <c r="G176" s="36">
        <v>76.066666666666634</v>
      </c>
      <c r="H176" s="36">
        <v>81.766666666666652</v>
      </c>
      <c r="I176" s="36">
        <v>83.533333333333331</v>
      </c>
      <c r="J176" s="36">
        <v>84.61666666666666</v>
      </c>
      <c r="K176" s="31">
        <v>82.45</v>
      </c>
      <c r="L176" s="31">
        <v>79.599999999999994</v>
      </c>
      <c r="M176" s="31">
        <v>137.58049</v>
      </c>
      <c r="N176" s="1"/>
      <c r="O176" s="1"/>
    </row>
    <row r="177" spans="1:15" ht="12.75" customHeight="1">
      <c r="A177" s="33">
        <v>167</v>
      </c>
      <c r="B177" s="53" t="s">
        <v>384</v>
      </c>
      <c r="C177" s="31">
        <v>2609.8000000000002</v>
      </c>
      <c r="D177" s="36">
        <v>2609.85</v>
      </c>
      <c r="E177" s="36">
        <v>2589.9499999999998</v>
      </c>
      <c r="F177" s="36">
        <v>2570.1</v>
      </c>
      <c r="G177" s="36">
        <v>2550.1999999999998</v>
      </c>
      <c r="H177" s="36">
        <v>2629.7</v>
      </c>
      <c r="I177" s="36">
        <v>2649.6000000000004</v>
      </c>
      <c r="J177" s="36">
        <v>2669.45</v>
      </c>
      <c r="K177" s="31">
        <v>2629.75</v>
      </c>
      <c r="L177" s="31">
        <v>2590</v>
      </c>
      <c r="M177" s="31">
        <v>0.19064</v>
      </c>
      <c r="N177" s="1"/>
      <c r="O177" s="1"/>
    </row>
    <row r="178" spans="1:15" ht="12.75" customHeight="1">
      <c r="A178" s="33">
        <v>168</v>
      </c>
      <c r="B178" s="53" t="s">
        <v>385</v>
      </c>
      <c r="C178" s="31">
        <v>331.05</v>
      </c>
      <c r="D178" s="36">
        <v>332.84999999999997</v>
      </c>
      <c r="E178" s="36">
        <v>328.49999999999994</v>
      </c>
      <c r="F178" s="36">
        <v>325.95</v>
      </c>
      <c r="G178" s="36">
        <v>321.59999999999997</v>
      </c>
      <c r="H178" s="36">
        <v>335.39999999999992</v>
      </c>
      <c r="I178" s="36">
        <v>339.74999999999994</v>
      </c>
      <c r="J178" s="36">
        <v>342.2999999999999</v>
      </c>
      <c r="K178" s="31">
        <v>337.2</v>
      </c>
      <c r="L178" s="31">
        <v>330.3</v>
      </c>
      <c r="M178" s="31">
        <v>8.5162999999999993</v>
      </c>
      <c r="N178" s="1"/>
      <c r="O178" s="1"/>
    </row>
    <row r="179" spans="1:15" ht="12.75" customHeight="1">
      <c r="A179" s="33">
        <v>169</v>
      </c>
      <c r="B179" s="53" t="s">
        <v>868</v>
      </c>
      <c r="C179" s="31">
        <v>6488.4</v>
      </c>
      <c r="D179" s="36">
        <v>6480.0999999999995</v>
      </c>
      <c r="E179" s="36">
        <v>6451.1999999999989</v>
      </c>
      <c r="F179" s="36">
        <v>6413.9999999999991</v>
      </c>
      <c r="G179" s="36">
        <v>6385.0999999999985</v>
      </c>
      <c r="H179" s="36">
        <v>6517.2999999999993</v>
      </c>
      <c r="I179" s="36">
        <v>6546.1999999999989</v>
      </c>
      <c r="J179" s="36">
        <v>6583.4</v>
      </c>
      <c r="K179" s="31">
        <v>6509</v>
      </c>
      <c r="L179" s="31">
        <v>6442.9</v>
      </c>
      <c r="M179" s="31">
        <v>4.752E-2</v>
      </c>
      <c r="N179" s="1"/>
      <c r="O179" s="1"/>
    </row>
    <row r="180" spans="1:15" ht="12.75" customHeight="1">
      <c r="A180" s="33">
        <v>170</v>
      </c>
      <c r="B180" s="53" t="s">
        <v>275</v>
      </c>
      <c r="C180" s="31">
        <v>1764.4</v>
      </c>
      <c r="D180" s="36">
        <v>1758.1333333333332</v>
      </c>
      <c r="E180" s="36">
        <v>1738.2666666666664</v>
      </c>
      <c r="F180" s="36">
        <v>1712.1333333333332</v>
      </c>
      <c r="G180" s="36">
        <v>1692.2666666666664</v>
      </c>
      <c r="H180" s="36">
        <v>1784.2666666666664</v>
      </c>
      <c r="I180" s="36">
        <v>1804.1333333333332</v>
      </c>
      <c r="J180" s="36">
        <v>1830.2666666666664</v>
      </c>
      <c r="K180" s="31">
        <v>1778</v>
      </c>
      <c r="L180" s="31">
        <v>1732</v>
      </c>
      <c r="M180" s="31">
        <v>3.4680300000000002</v>
      </c>
      <c r="N180" s="1"/>
      <c r="O180" s="1"/>
    </row>
    <row r="181" spans="1:15" ht="12.75" customHeight="1">
      <c r="A181" s="33">
        <v>171</v>
      </c>
      <c r="B181" s="53" t="s">
        <v>386</v>
      </c>
      <c r="C181" s="31">
        <v>1888.15</v>
      </c>
      <c r="D181" s="36">
        <v>1894.45</v>
      </c>
      <c r="E181" s="36">
        <v>1865.95</v>
      </c>
      <c r="F181" s="36">
        <v>1843.75</v>
      </c>
      <c r="G181" s="36">
        <v>1815.25</v>
      </c>
      <c r="H181" s="36">
        <v>1916.65</v>
      </c>
      <c r="I181" s="36">
        <v>1945.15</v>
      </c>
      <c r="J181" s="36">
        <v>1967.3500000000001</v>
      </c>
      <c r="K181" s="31">
        <v>1922.95</v>
      </c>
      <c r="L181" s="31">
        <v>1872.25</v>
      </c>
      <c r="M181" s="31">
        <v>0.89407000000000003</v>
      </c>
      <c r="N181" s="1"/>
      <c r="O181" s="1"/>
    </row>
    <row r="182" spans="1:15" ht="12.75" customHeight="1">
      <c r="A182" s="33">
        <v>172</v>
      </c>
      <c r="B182" s="53" t="s">
        <v>869</v>
      </c>
      <c r="C182" s="31">
        <v>800</v>
      </c>
      <c r="D182" s="36">
        <v>800.5333333333333</v>
      </c>
      <c r="E182" s="36">
        <v>786.06666666666661</v>
      </c>
      <c r="F182" s="36">
        <v>772.13333333333333</v>
      </c>
      <c r="G182" s="36">
        <v>757.66666666666663</v>
      </c>
      <c r="H182" s="36">
        <v>814.46666666666658</v>
      </c>
      <c r="I182" s="36">
        <v>828.93333333333328</v>
      </c>
      <c r="J182" s="36">
        <v>842.86666666666656</v>
      </c>
      <c r="K182" s="31">
        <v>815</v>
      </c>
      <c r="L182" s="31">
        <v>786.6</v>
      </c>
      <c r="M182" s="31">
        <v>0.79844999999999999</v>
      </c>
      <c r="N182" s="1"/>
      <c r="O182" s="1"/>
    </row>
    <row r="183" spans="1:15" ht="12.75" customHeight="1">
      <c r="A183" s="33">
        <v>173</v>
      </c>
      <c r="B183" s="53" t="s">
        <v>114</v>
      </c>
      <c r="C183" s="31">
        <v>1041.8</v>
      </c>
      <c r="D183" s="36">
        <v>1046.6499999999999</v>
      </c>
      <c r="E183" s="36">
        <v>1029.3499999999997</v>
      </c>
      <c r="F183" s="36">
        <v>1016.8999999999999</v>
      </c>
      <c r="G183" s="36">
        <v>999.59999999999968</v>
      </c>
      <c r="H183" s="36">
        <v>1059.0999999999997</v>
      </c>
      <c r="I183" s="36">
        <v>1076.3999999999999</v>
      </c>
      <c r="J183" s="36">
        <v>1088.8499999999997</v>
      </c>
      <c r="K183" s="31">
        <v>1063.95</v>
      </c>
      <c r="L183" s="31">
        <v>1034.2</v>
      </c>
      <c r="M183" s="31">
        <v>11.398289999999999</v>
      </c>
      <c r="N183" s="1"/>
      <c r="O183" s="1"/>
    </row>
    <row r="184" spans="1:15" ht="12.75" customHeight="1">
      <c r="A184" s="33">
        <v>174</v>
      </c>
      <c r="B184" s="53" t="s">
        <v>835</v>
      </c>
      <c r="C184" s="31">
        <v>1372.95</v>
      </c>
      <c r="D184" s="36">
        <v>1387.1499999999999</v>
      </c>
      <c r="E184" s="36">
        <v>1349.2999999999997</v>
      </c>
      <c r="F184" s="36">
        <v>1325.6499999999999</v>
      </c>
      <c r="G184" s="36">
        <v>1287.7999999999997</v>
      </c>
      <c r="H184" s="36">
        <v>1410.7999999999997</v>
      </c>
      <c r="I184" s="36">
        <v>1448.6499999999996</v>
      </c>
      <c r="J184" s="36">
        <v>1472.2999999999997</v>
      </c>
      <c r="K184" s="31">
        <v>1425</v>
      </c>
      <c r="L184" s="31">
        <v>1363.5</v>
      </c>
      <c r="M184" s="31">
        <v>1.1836100000000001</v>
      </c>
      <c r="N184" s="1"/>
      <c r="O184" s="1"/>
    </row>
    <row r="185" spans="1:15" ht="12.75" customHeight="1">
      <c r="A185" s="33">
        <v>175</v>
      </c>
      <c r="B185" s="53" t="s">
        <v>387</v>
      </c>
      <c r="C185" s="31">
        <v>1155.55</v>
      </c>
      <c r="D185" s="36">
        <v>1154.5</v>
      </c>
      <c r="E185" s="36">
        <v>1141.0999999999999</v>
      </c>
      <c r="F185" s="36">
        <v>1126.6499999999999</v>
      </c>
      <c r="G185" s="36">
        <v>1113.2499999999998</v>
      </c>
      <c r="H185" s="36">
        <v>1168.95</v>
      </c>
      <c r="I185" s="36">
        <v>1182.3500000000001</v>
      </c>
      <c r="J185" s="36">
        <v>1196.8000000000002</v>
      </c>
      <c r="K185" s="31">
        <v>1167.9000000000001</v>
      </c>
      <c r="L185" s="31">
        <v>1140.05</v>
      </c>
      <c r="M185" s="31">
        <v>0.11158</v>
      </c>
      <c r="N185" s="1"/>
      <c r="O185" s="1"/>
    </row>
    <row r="186" spans="1:15" ht="12.75" customHeight="1">
      <c r="A186" s="33">
        <v>176</v>
      </c>
      <c r="B186" s="53" t="s">
        <v>870</v>
      </c>
      <c r="C186" s="31">
        <v>843.15</v>
      </c>
      <c r="D186" s="36">
        <v>849.1</v>
      </c>
      <c r="E186" s="36">
        <v>831.2</v>
      </c>
      <c r="F186" s="36">
        <v>819.25</v>
      </c>
      <c r="G186" s="36">
        <v>801.35</v>
      </c>
      <c r="H186" s="36">
        <v>861.05000000000007</v>
      </c>
      <c r="I186" s="36">
        <v>878.94999999999993</v>
      </c>
      <c r="J186" s="36">
        <v>890.90000000000009</v>
      </c>
      <c r="K186" s="31">
        <v>867</v>
      </c>
      <c r="L186" s="31">
        <v>837.15</v>
      </c>
      <c r="M186" s="31">
        <v>5.9130500000000001</v>
      </c>
      <c r="N186" s="1"/>
      <c r="O186" s="1"/>
    </row>
    <row r="187" spans="1:15" ht="12.75" customHeight="1">
      <c r="A187" s="33">
        <v>177</v>
      </c>
      <c r="B187" s="53" t="s">
        <v>388</v>
      </c>
      <c r="C187" s="31">
        <v>2998.05</v>
      </c>
      <c r="D187" s="36">
        <v>3026.85</v>
      </c>
      <c r="E187" s="36">
        <v>2954.8999999999996</v>
      </c>
      <c r="F187" s="36">
        <v>2911.7499999999995</v>
      </c>
      <c r="G187" s="36">
        <v>2839.7999999999993</v>
      </c>
      <c r="H187" s="36">
        <v>3070</v>
      </c>
      <c r="I187" s="36">
        <v>3141.95</v>
      </c>
      <c r="J187" s="36">
        <v>3185.1000000000004</v>
      </c>
      <c r="K187" s="31">
        <v>3098.8</v>
      </c>
      <c r="L187" s="31">
        <v>2983.7</v>
      </c>
      <c r="M187" s="31">
        <v>0.46490999999999999</v>
      </c>
      <c r="N187" s="1"/>
      <c r="O187" s="1"/>
    </row>
    <row r="188" spans="1:15" ht="12.75" customHeight="1">
      <c r="A188" s="33">
        <v>178</v>
      </c>
      <c r="B188" s="53" t="s">
        <v>118</v>
      </c>
      <c r="C188" s="31">
        <v>1162.75</v>
      </c>
      <c r="D188" s="36">
        <v>1171.7833333333333</v>
      </c>
      <c r="E188" s="36">
        <v>1149.1166666666666</v>
      </c>
      <c r="F188" s="36">
        <v>1135.4833333333333</v>
      </c>
      <c r="G188" s="36">
        <v>1112.8166666666666</v>
      </c>
      <c r="H188" s="36">
        <v>1185.4166666666665</v>
      </c>
      <c r="I188" s="36">
        <v>1208.0833333333335</v>
      </c>
      <c r="J188" s="36">
        <v>1221.7166666666665</v>
      </c>
      <c r="K188" s="31">
        <v>1194.45</v>
      </c>
      <c r="L188" s="31">
        <v>1158.1500000000001</v>
      </c>
      <c r="M188" s="31">
        <v>11.02121</v>
      </c>
      <c r="N188" s="1"/>
      <c r="O188" s="1"/>
    </row>
    <row r="189" spans="1:15" ht="12.75" customHeight="1">
      <c r="A189" s="33">
        <v>179</v>
      </c>
      <c r="B189" s="53" t="s">
        <v>389</v>
      </c>
      <c r="C189" s="31">
        <v>837.2</v>
      </c>
      <c r="D189" s="36">
        <v>839.93333333333339</v>
      </c>
      <c r="E189" s="36">
        <v>829.26666666666677</v>
      </c>
      <c r="F189" s="36">
        <v>821.33333333333337</v>
      </c>
      <c r="G189" s="36">
        <v>810.66666666666674</v>
      </c>
      <c r="H189" s="36">
        <v>847.86666666666679</v>
      </c>
      <c r="I189" s="36">
        <v>858.5333333333333</v>
      </c>
      <c r="J189" s="36">
        <v>866.46666666666681</v>
      </c>
      <c r="K189" s="31">
        <v>850.6</v>
      </c>
      <c r="L189" s="31">
        <v>832</v>
      </c>
      <c r="M189" s="31">
        <v>1.3648</v>
      </c>
      <c r="N189" s="1"/>
      <c r="O189" s="1"/>
    </row>
    <row r="190" spans="1:15" ht="12.75" customHeight="1">
      <c r="A190" s="33">
        <v>180</v>
      </c>
      <c r="B190" s="53" t="s">
        <v>119</v>
      </c>
      <c r="C190" s="31">
        <v>2537.6</v>
      </c>
      <c r="D190" s="36">
        <v>2567.4</v>
      </c>
      <c r="E190" s="36">
        <v>2497.9500000000003</v>
      </c>
      <c r="F190" s="36">
        <v>2458.3000000000002</v>
      </c>
      <c r="G190" s="36">
        <v>2388.8500000000004</v>
      </c>
      <c r="H190" s="36">
        <v>2607.0500000000002</v>
      </c>
      <c r="I190" s="36">
        <v>2676.5</v>
      </c>
      <c r="J190" s="36">
        <v>2716.15</v>
      </c>
      <c r="K190" s="31">
        <v>2636.85</v>
      </c>
      <c r="L190" s="31">
        <v>2527.75</v>
      </c>
      <c r="M190" s="31">
        <v>5.5009199999999998</v>
      </c>
      <c r="N190" s="1"/>
      <c r="O190" s="1"/>
    </row>
    <row r="191" spans="1:15" ht="12.75" customHeight="1">
      <c r="A191" s="33">
        <v>181</v>
      </c>
      <c r="B191" s="53" t="s">
        <v>120</v>
      </c>
      <c r="C191" s="31">
        <v>414.65</v>
      </c>
      <c r="D191" s="36">
        <v>417.09999999999997</v>
      </c>
      <c r="E191" s="36">
        <v>409.74999999999994</v>
      </c>
      <c r="F191" s="36">
        <v>404.84999999999997</v>
      </c>
      <c r="G191" s="36">
        <v>397.49999999999994</v>
      </c>
      <c r="H191" s="36">
        <v>421.99999999999994</v>
      </c>
      <c r="I191" s="36">
        <v>429.34999999999997</v>
      </c>
      <c r="J191" s="36">
        <v>434.24999999999994</v>
      </c>
      <c r="K191" s="31">
        <v>424.45</v>
      </c>
      <c r="L191" s="31">
        <v>412.2</v>
      </c>
      <c r="M191" s="31">
        <v>7.3235700000000001</v>
      </c>
      <c r="N191" s="1"/>
      <c r="O191" s="1"/>
    </row>
    <row r="192" spans="1:15" ht="12.75" customHeight="1">
      <c r="A192" s="33">
        <v>182</v>
      </c>
      <c r="B192" s="53" t="s">
        <v>390</v>
      </c>
      <c r="C192" s="31">
        <v>670.35</v>
      </c>
      <c r="D192" s="36">
        <v>671.61666666666667</v>
      </c>
      <c r="E192" s="36">
        <v>648.23333333333335</v>
      </c>
      <c r="F192" s="36">
        <v>626.11666666666667</v>
      </c>
      <c r="G192" s="36">
        <v>602.73333333333335</v>
      </c>
      <c r="H192" s="36">
        <v>693.73333333333335</v>
      </c>
      <c r="I192" s="36">
        <v>717.11666666666679</v>
      </c>
      <c r="J192" s="36">
        <v>739.23333333333335</v>
      </c>
      <c r="K192" s="31">
        <v>695</v>
      </c>
      <c r="L192" s="31">
        <v>649.5</v>
      </c>
      <c r="M192" s="31">
        <v>66.540980000000005</v>
      </c>
      <c r="N192" s="1"/>
      <c r="O192" s="1"/>
    </row>
    <row r="193" spans="1:15" ht="12.75" customHeight="1">
      <c r="A193" s="33">
        <v>183</v>
      </c>
      <c r="B193" s="53" t="s">
        <v>121</v>
      </c>
      <c r="C193" s="31">
        <v>2226.0500000000002</v>
      </c>
      <c r="D193" s="36">
        <v>2248.7833333333333</v>
      </c>
      <c r="E193" s="36">
        <v>2196.7166666666667</v>
      </c>
      <c r="F193" s="36">
        <v>2167.3833333333332</v>
      </c>
      <c r="G193" s="36">
        <v>2115.3166666666666</v>
      </c>
      <c r="H193" s="36">
        <v>2278.1166666666668</v>
      </c>
      <c r="I193" s="36">
        <v>2330.1833333333334</v>
      </c>
      <c r="J193" s="36">
        <v>2359.5166666666669</v>
      </c>
      <c r="K193" s="31">
        <v>2300.85</v>
      </c>
      <c r="L193" s="31">
        <v>2219.4499999999998</v>
      </c>
      <c r="M193" s="31">
        <v>9.8706600000000009</v>
      </c>
      <c r="N193" s="1"/>
      <c r="O193" s="1"/>
    </row>
    <row r="194" spans="1:15" ht="12.75" customHeight="1">
      <c r="A194" s="33">
        <v>184</v>
      </c>
      <c r="B194" s="53" t="s">
        <v>391</v>
      </c>
      <c r="C194" s="31">
        <v>1022.5</v>
      </c>
      <c r="D194" s="36">
        <v>1010.8166666666666</v>
      </c>
      <c r="E194" s="36">
        <v>995.13333333333321</v>
      </c>
      <c r="F194" s="36">
        <v>967.76666666666665</v>
      </c>
      <c r="G194" s="36">
        <v>952.08333333333326</v>
      </c>
      <c r="H194" s="36">
        <v>1038.1833333333332</v>
      </c>
      <c r="I194" s="36">
        <v>1053.8666666666666</v>
      </c>
      <c r="J194" s="36">
        <v>1081.2333333333331</v>
      </c>
      <c r="K194" s="31">
        <v>1026.5</v>
      </c>
      <c r="L194" s="31">
        <v>983.45</v>
      </c>
      <c r="M194" s="31">
        <v>7.4022699999999997</v>
      </c>
      <c r="N194" s="1"/>
      <c r="O194" s="1"/>
    </row>
    <row r="195" spans="1:15" ht="12.75" customHeight="1">
      <c r="A195" s="33">
        <v>185</v>
      </c>
      <c r="B195" s="53" t="s">
        <v>392</v>
      </c>
      <c r="C195" s="31">
        <v>2034.35</v>
      </c>
      <c r="D195" s="36">
        <v>2045.6666666666667</v>
      </c>
      <c r="E195" s="36">
        <v>2001.1833333333334</v>
      </c>
      <c r="F195" s="36">
        <v>1968.0166666666667</v>
      </c>
      <c r="G195" s="36">
        <v>1923.5333333333333</v>
      </c>
      <c r="H195" s="36">
        <v>2078.8333333333335</v>
      </c>
      <c r="I195" s="36">
        <v>2123.3166666666666</v>
      </c>
      <c r="J195" s="36">
        <v>2156.4833333333336</v>
      </c>
      <c r="K195" s="31">
        <v>2090.15</v>
      </c>
      <c r="L195" s="31">
        <v>2012.5</v>
      </c>
      <c r="M195" s="31">
        <v>0.57250999999999996</v>
      </c>
      <c r="N195" s="1"/>
      <c r="O195" s="1"/>
    </row>
    <row r="196" spans="1:15" ht="12.75" customHeight="1">
      <c r="A196" s="33">
        <v>186</v>
      </c>
      <c r="B196" s="53" t="s">
        <v>393</v>
      </c>
      <c r="C196" s="31">
        <v>802.15</v>
      </c>
      <c r="D196" s="36">
        <v>804.98333333333323</v>
      </c>
      <c r="E196" s="36">
        <v>791.86666666666645</v>
      </c>
      <c r="F196" s="36">
        <v>781.58333333333326</v>
      </c>
      <c r="G196" s="36">
        <v>768.46666666666647</v>
      </c>
      <c r="H196" s="36">
        <v>815.26666666666642</v>
      </c>
      <c r="I196" s="36">
        <v>828.38333333333321</v>
      </c>
      <c r="J196" s="36">
        <v>838.6666666666664</v>
      </c>
      <c r="K196" s="31">
        <v>818.1</v>
      </c>
      <c r="L196" s="31">
        <v>794.7</v>
      </c>
      <c r="M196" s="31">
        <v>1.04047</v>
      </c>
      <c r="N196" s="1"/>
      <c r="O196" s="1"/>
    </row>
    <row r="197" spans="1:15" ht="12.75" customHeight="1">
      <c r="A197" s="33">
        <v>187</v>
      </c>
      <c r="B197" s="53" t="s">
        <v>394</v>
      </c>
      <c r="C197" s="31">
        <v>163.75</v>
      </c>
      <c r="D197" s="36">
        <v>164.65</v>
      </c>
      <c r="E197" s="36">
        <v>161.60000000000002</v>
      </c>
      <c r="F197" s="36">
        <v>159.45000000000002</v>
      </c>
      <c r="G197" s="36">
        <v>156.40000000000003</v>
      </c>
      <c r="H197" s="36">
        <v>166.8</v>
      </c>
      <c r="I197" s="36">
        <v>169.85000000000002</v>
      </c>
      <c r="J197" s="36">
        <v>172</v>
      </c>
      <c r="K197" s="31">
        <v>167.7</v>
      </c>
      <c r="L197" s="31">
        <v>162.5</v>
      </c>
      <c r="M197" s="31">
        <v>4.1013700000000002</v>
      </c>
      <c r="N197" s="1"/>
      <c r="O197" s="1"/>
    </row>
    <row r="198" spans="1:15" ht="12.75" customHeight="1">
      <c r="A198" s="33">
        <v>188</v>
      </c>
      <c r="B198" s="53" t="s">
        <v>395</v>
      </c>
      <c r="C198" s="31">
        <v>3598.6</v>
      </c>
      <c r="D198" s="36">
        <v>3601.9833333333336</v>
      </c>
      <c r="E198" s="36">
        <v>3521.166666666667</v>
      </c>
      <c r="F198" s="36">
        <v>3443.7333333333336</v>
      </c>
      <c r="G198" s="36">
        <v>3362.916666666667</v>
      </c>
      <c r="H198" s="36">
        <v>3679.416666666667</v>
      </c>
      <c r="I198" s="36">
        <v>3760.2333333333336</v>
      </c>
      <c r="J198" s="36">
        <v>3837.666666666667</v>
      </c>
      <c r="K198" s="31">
        <v>3682.8</v>
      </c>
      <c r="L198" s="31">
        <v>3524.55</v>
      </c>
      <c r="M198" s="31">
        <v>4.2930299999999999</v>
      </c>
      <c r="N198" s="1"/>
      <c r="O198" s="1"/>
    </row>
    <row r="199" spans="1:15" ht="12.75" customHeight="1">
      <c r="A199" s="33">
        <v>189</v>
      </c>
      <c r="B199" s="53" t="s">
        <v>122</v>
      </c>
      <c r="C199" s="31">
        <v>553.35</v>
      </c>
      <c r="D199" s="36">
        <v>558</v>
      </c>
      <c r="E199" s="36">
        <v>546</v>
      </c>
      <c r="F199" s="36">
        <v>538.65</v>
      </c>
      <c r="G199" s="36">
        <v>526.65</v>
      </c>
      <c r="H199" s="36">
        <v>565.35</v>
      </c>
      <c r="I199" s="36">
        <v>577.35</v>
      </c>
      <c r="J199" s="36">
        <v>584.70000000000005</v>
      </c>
      <c r="K199" s="31">
        <v>570</v>
      </c>
      <c r="L199" s="31">
        <v>550.65</v>
      </c>
      <c r="M199" s="31">
        <v>15.18746</v>
      </c>
      <c r="N199" s="1"/>
      <c r="O199" s="1"/>
    </row>
    <row r="200" spans="1:15" ht="12.75" customHeight="1">
      <c r="A200" s="33">
        <v>190</v>
      </c>
      <c r="B200" s="53" t="s">
        <v>117</v>
      </c>
      <c r="C200" s="31">
        <v>672.35</v>
      </c>
      <c r="D200" s="36">
        <v>675.41666666666663</v>
      </c>
      <c r="E200" s="36">
        <v>664.93333333333328</v>
      </c>
      <c r="F200" s="36">
        <v>657.51666666666665</v>
      </c>
      <c r="G200" s="36">
        <v>647.0333333333333</v>
      </c>
      <c r="H200" s="36">
        <v>682.83333333333326</v>
      </c>
      <c r="I200" s="36">
        <v>693.31666666666661</v>
      </c>
      <c r="J200" s="36">
        <v>700.73333333333323</v>
      </c>
      <c r="K200" s="31">
        <v>685.9</v>
      </c>
      <c r="L200" s="31">
        <v>668</v>
      </c>
      <c r="M200" s="31">
        <v>5.6817299999999999</v>
      </c>
      <c r="N200" s="1"/>
      <c r="O200" s="1"/>
    </row>
    <row r="201" spans="1:15" ht="12.75" customHeight="1">
      <c r="A201" s="33">
        <v>191</v>
      </c>
      <c r="B201" s="53" t="s">
        <v>396</v>
      </c>
      <c r="C201" s="31">
        <v>204.1</v>
      </c>
      <c r="D201" s="36">
        <v>206.2166666666667</v>
      </c>
      <c r="E201" s="36">
        <v>200.93333333333339</v>
      </c>
      <c r="F201" s="36">
        <v>197.76666666666671</v>
      </c>
      <c r="G201" s="36">
        <v>192.48333333333341</v>
      </c>
      <c r="H201" s="36">
        <v>209.38333333333338</v>
      </c>
      <c r="I201" s="36">
        <v>214.66666666666669</v>
      </c>
      <c r="J201" s="36">
        <v>217.83333333333337</v>
      </c>
      <c r="K201" s="31">
        <v>211.5</v>
      </c>
      <c r="L201" s="31">
        <v>203.05</v>
      </c>
      <c r="M201" s="31">
        <v>31.003450000000001</v>
      </c>
      <c r="N201" s="1"/>
      <c r="O201" s="1"/>
    </row>
    <row r="202" spans="1:15" ht="12.75" customHeight="1">
      <c r="A202" s="33">
        <v>192</v>
      </c>
      <c r="B202" s="53" t="s">
        <v>397</v>
      </c>
      <c r="C202" s="31">
        <v>223.7</v>
      </c>
      <c r="D202" s="36">
        <v>225.06666666666669</v>
      </c>
      <c r="E202" s="36">
        <v>221.23333333333338</v>
      </c>
      <c r="F202" s="36">
        <v>218.76666666666668</v>
      </c>
      <c r="G202" s="36">
        <v>214.93333333333337</v>
      </c>
      <c r="H202" s="36">
        <v>227.53333333333339</v>
      </c>
      <c r="I202" s="36">
        <v>231.3666666666667</v>
      </c>
      <c r="J202" s="36">
        <v>233.8333333333334</v>
      </c>
      <c r="K202" s="31">
        <v>228.9</v>
      </c>
      <c r="L202" s="31">
        <v>222.6</v>
      </c>
      <c r="M202" s="31">
        <v>16.315020000000001</v>
      </c>
      <c r="N202" s="1"/>
      <c r="O202" s="1"/>
    </row>
    <row r="203" spans="1:15" ht="12.75" customHeight="1">
      <c r="A203" s="33">
        <v>193</v>
      </c>
      <c r="B203" s="53" t="s">
        <v>276</v>
      </c>
      <c r="C203" s="31">
        <v>385.85</v>
      </c>
      <c r="D203" s="36">
        <v>388.43333333333334</v>
      </c>
      <c r="E203" s="36">
        <v>377.86666666666667</v>
      </c>
      <c r="F203" s="36">
        <v>369.88333333333333</v>
      </c>
      <c r="G203" s="36">
        <v>359.31666666666666</v>
      </c>
      <c r="H203" s="36">
        <v>396.41666666666669</v>
      </c>
      <c r="I203" s="36">
        <v>406.98333333333341</v>
      </c>
      <c r="J203" s="36">
        <v>414.9666666666667</v>
      </c>
      <c r="K203" s="31">
        <v>399</v>
      </c>
      <c r="L203" s="31">
        <v>380.45</v>
      </c>
      <c r="M203" s="31">
        <v>17.360749999999999</v>
      </c>
      <c r="N203" s="1"/>
      <c r="O203" s="1"/>
    </row>
    <row r="204" spans="1:15" ht="12.75" customHeight="1">
      <c r="A204" s="33">
        <v>194</v>
      </c>
      <c r="B204" s="53" t="s">
        <v>398</v>
      </c>
      <c r="C204" s="31">
        <v>2459.1</v>
      </c>
      <c r="D204" s="36">
        <v>2460.7333333333331</v>
      </c>
      <c r="E204" s="36">
        <v>2365.3666666666663</v>
      </c>
      <c r="F204" s="36">
        <v>2271.6333333333332</v>
      </c>
      <c r="G204" s="36">
        <v>2176.2666666666664</v>
      </c>
      <c r="H204" s="36">
        <v>2554.4666666666662</v>
      </c>
      <c r="I204" s="36">
        <v>2649.833333333333</v>
      </c>
      <c r="J204" s="36">
        <v>2743.5666666666662</v>
      </c>
      <c r="K204" s="31">
        <v>2556.1</v>
      </c>
      <c r="L204" s="31">
        <v>2367</v>
      </c>
      <c r="M204" s="31">
        <v>13.807180000000001</v>
      </c>
      <c r="N204" s="1"/>
      <c r="O204" s="1"/>
    </row>
    <row r="205" spans="1:15" ht="12.75" customHeight="1">
      <c r="A205" s="33">
        <v>195</v>
      </c>
      <c r="B205" s="53" t="s">
        <v>125</v>
      </c>
      <c r="C205" s="31">
        <v>1466.85</v>
      </c>
      <c r="D205" s="36">
        <v>1466.6166666666668</v>
      </c>
      <c r="E205" s="36">
        <v>1452.3333333333335</v>
      </c>
      <c r="F205" s="36">
        <v>1437.8166666666666</v>
      </c>
      <c r="G205" s="36">
        <v>1423.5333333333333</v>
      </c>
      <c r="H205" s="36">
        <v>1481.1333333333337</v>
      </c>
      <c r="I205" s="36">
        <v>1495.416666666667</v>
      </c>
      <c r="J205" s="36">
        <v>1509.9333333333338</v>
      </c>
      <c r="K205" s="31">
        <v>1480.9</v>
      </c>
      <c r="L205" s="31">
        <v>1452.1</v>
      </c>
      <c r="M205" s="31">
        <v>51.802230000000002</v>
      </c>
      <c r="N205" s="1"/>
      <c r="O205" s="1"/>
    </row>
    <row r="206" spans="1:15" ht="12.75" customHeight="1">
      <c r="A206" s="33">
        <v>196</v>
      </c>
      <c r="B206" s="53" t="s">
        <v>126</v>
      </c>
      <c r="C206" s="31">
        <v>3772.4</v>
      </c>
      <c r="D206" s="36">
        <v>3775.7999999999997</v>
      </c>
      <c r="E206" s="36">
        <v>3726.5999999999995</v>
      </c>
      <c r="F206" s="36">
        <v>3680.7999999999997</v>
      </c>
      <c r="G206" s="36">
        <v>3631.5999999999995</v>
      </c>
      <c r="H206" s="36">
        <v>3821.5999999999995</v>
      </c>
      <c r="I206" s="36">
        <v>3870.7999999999993</v>
      </c>
      <c r="J206" s="36">
        <v>3916.5999999999995</v>
      </c>
      <c r="K206" s="31">
        <v>3825</v>
      </c>
      <c r="L206" s="31">
        <v>3730</v>
      </c>
      <c r="M206" s="31">
        <v>6.0263400000000003</v>
      </c>
      <c r="N206" s="1"/>
      <c r="O206" s="1"/>
    </row>
    <row r="207" spans="1:15" ht="12.75" customHeight="1">
      <c r="A207" s="33">
        <v>197</v>
      </c>
      <c r="B207" s="53" t="s">
        <v>127</v>
      </c>
      <c r="C207" s="31">
        <v>1494.7</v>
      </c>
      <c r="D207" s="36">
        <v>1501.5333333333335</v>
      </c>
      <c r="E207" s="36">
        <v>1484.2166666666672</v>
      </c>
      <c r="F207" s="36">
        <v>1473.7333333333336</v>
      </c>
      <c r="G207" s="36">
        <v>1456.4166666666672</v>
      </c>
      <c r="H207" s="36">
        <v>1512.0166666666671</v>
      </c>
      <c r="I207" s="36">
        <v>1529.3333333333333</v>
      </c>
      <c r="J207" s="36">
        <v>1539.8166666666671</v>
      </c>
      <c r="K207" s="31">
        <v>1518.85</v>
      </c>
      <c r="L207" s="31">
        <v>1491.05</v>
      </c>
      <c r="M207" s="31">
        <v>171.17442</v>
      </c>
      <c r="N207" s="1"/>
      <c r="O207" s="1"/>
    </row>
    <row r="208" spans="1:15" ht="12.75" customHeight="1">
      <c r="A208" s="33">
        <v>198</v>
      </c>
      <c r="B208" s="53" t="s">
        <v>128</v>
      </c>
      <c r="C208" s="31">
        <v>605.65</v>
      </c>
      <c r="D208" s="36">
        <v>611.26666666666677</v>
      </c>
      <c r="E208" s="36">
        <v>598.53333333333353</v>
      </c>
      <c r="F208" s="36">
        <v>591.41666666666674</v>
      </c>
      <c r="G208" s="36">
        <v>578.68333333333351</v>
      </c>
      <c r="H208" s="36">
        <v>618.38333333333355</v>
      </c>
      <c r="I208" s="36">
        <v>631.1166666666669</v>
      </c>
      <c r="J208" s="36">
        <v>638.23333333333358</v>
      </c>
      <c r="K208" s="31">
        <v>624</v>
      </c>
      <c r="L208" s="31">
        <v>604.15</v>
      </c>
      <c r="M208" s="31">
        <v>119.84298</v>
      </c>
      <c r="N208" s="1"/>
      <c r="O208" s="1"/>
    </row>
    <row r="209" spans="1:15" ht="12.75" customHeight="1">
      <c r="A209" s="33">
        <v>199</v>
      </c>
      <c r="B209" s="53" t="s">
        <v>399</v>
      </c>
      <c r="C209" s="31">
        <v>92.3</v>
      </c>
      <c r="D209" s="36">
        <v>93.133333333333326</v>
      </c>
      <c r="E209" s="36">
        <v>90.766666666666652</v>
      </c>
      <c r="F209" s="36">
        <v>89.23333333333332</v>
      </c>
      <c r="G209" s="36">
        <v>86.866666666666646</v>
      </c>
      <c r="H209" s="36">
        <v>94.666666666666657</v>
      </c>
      <c r="I209" s="36">
        <v>97.033333333333331</v>
      </c>
      <c r="J209" s="36">
        <v>98.566666666666663</v>
      </c>
      <c r="K209" s="31">
        <v>95.5</v>
      </c>
      <c r="L209" s="31">
        <v>91.6</v>
      </c>
      <c r="M209" s="31">
        <v>114.9186</v>
      </c>
      <c r="N209" s="1"/>
      <c r="O209" s="1"/>
    </row>
    <row r="210" spans="1:15" ht="12.75" customHeight="1">
      <c r="A210" s="33">
        <v>200</v>
      </c>
      <c r="B210" s="53" t="s">
        <v>400</v>
      </c>
      <c r="C210" s="31">
        <v>436.3</v>
      </c>
      <c r="D210" s="36">
        <v>439.40000000000003</v>
      </c>
      <c r="E210" s="36">
        <v>431.90000000000009</v>
      </c>
      <c r="F210" s="36">
        <v>427.50000000000006</v>
      </c>
      <c r="G210" s="36">
        <v>420.00000000000011</v>
      </c>
      <c r="H210" s="36">
        <v>443.80000000000007</v>
      </c>
      <c r="I210" s="36">
        <v>451.29999999999995</v>
      </c>
      <c r="J210" s="36">
        <v>455.70000000000005</v>
      </c>
      <c r="K210" s="31">
        <v>446.9</v>
      </c>
      <c r="L210" s="31">
        <v>435</v>
      </c>
      <c r="M210" s="31">
        <v>0.89444999999999997</v>
      </c>
      <c r="N210" s="1"/>
      <c r="O210" s="1"/>
    </row>
    <row r="211" spans="1:15" ht="12.75" customHeight="1">
      <c r="A211" s="33">
        <v>201</v>
      </c>
      <c r="B211" s="53" t="s">
        <v>401</v>
      </c>
      <c r="C211" s="31">
        <v>808.9</v>
      </c>
      <c r="D211" s="36">
        <v>813.94999999999993</v>
      </c>
      <c r="E211" s="36">
        <v>800.94999999999982</v>
      </c>
      <c r="F211" s="36">
        <v>792.99999999999989</v>
      </c>
      <c r="G211" s="36">
        <v>779.99999999999977</v>
      </c>
      <c r="H211" s="36">
        <v>821.89999999999986</v>
      </c>
      <c r="I211" s="36">
        <v>834.90000000000009</v>
      </c>
      <c r="J211" s="36">
        <v>842.84999999999991</v>
      </c>
      <c r="K211" s="31">
        <v>826.95</v>
      </c>
      <c r="L211" s="31">
        <v>806</v>
      </c>
      <c r="M211" s="31">
        <v>2.2233800000000001</v>
      </c>
      <c r="N211" s="1"/>
      <c r="O211" s="1"/>
    </row>
    <row r="212" spans="1:15" ht="12.75" customHeight="1">
      <c r="A212" s="33">
        <v>202</v>
      </c>
      <c r="B212" s="53" t="s">
        <v>124</v>
      </c>
      <c r="C212" s="31">
        <v>1493.7</v>
      </c>
      <c r="D212" s="36">
        <v>1503.2166666666665</v>
      </c>
      <c r="E212" s="36">
        <v>1476.4333333333329</v>
      </c>
      <c r="F212" s="36">
        <v>1459.1666666666665</v>
      </c>
      <c r="G212" s="36">
        <v>1432.383333333333</v>
      </c>
      <c r="H212" s="36">
        <v>1520.4833333333329</v>
      </c>
      <c r="I212" s="36">
        <v>1547.2666666666662</v>
      </c>
      <c r="J212" s="36">
        <v>1564.5333333333328</v>
      </c>
      <c r="K212" s="31">
        <v>1530</v>
      </c>
      <c r="L212" s="31">
        <v>1485.95</v>
      </c>
      <c r="M212" s="31">
        <v>11.821910000000001</v>
      </c>
      <c r="N212" s="1"/>
      <c r="O212" s="1"/>
    </row>
    <row r="213" spans="1:15" ht="12.75" customHeight="1">
      <c r="A213" s="33">
        <v>203</v>
      </c>
      <c r="B213" s="53" t="s">
        <v>129</v>
      </c>
      <c r="C213" s="31">
        <v>4251.3</v>
      </c>
      <c r="D213" s="36">
        <v>4293.8500000000004</v>
      </c>
      <c r="E213" s="36">
        <v>4189.0500000000011</v>
      </c>
      <c r="F213" s="36">
        <v>4126.8000000000011</v>
      </c>
      <c r="G213" s="36">
        <v>4022.0000000000018</v>
      </c>
      <c r="H213" s="36">
        <v>4356.1000000000004</v>
      </c>
      <c r="I213" s="36">
        <v>4460.8999999999996</v>
      </c>
      <c r="J213" s="36">
        <v>4523.1499999999996</v>
      </c>
      <c r="K213" s="31">
        <v>4398.6499999999996</v>
      </c>
      <c r="L213" s="31">
        <v>4231.6000000000004</v>
      </c>
      <c r="M213" s="31">
        <v>11.032539999999999</v>
      </c>
      <c r="N213" s="1"/>
      <c r="O213" s="1"/>
    </row>
    <row r="214" spans="1:15" ht="12.75" customHeight="1">
      <c r="A214" s="33">
        <v>204</v>
      </c>
      <c r="B214" s="53" t="s">
        <v>131</v>
      </c>
      <c r="C214" s="31">
        <v>612.79999999999995</v>
      </c>
      <c r="D214" s="36">
        <v>615.86666666666667</v>
      </c>
      <c r="E214" s="36">
        <v>606.73333333333335</v>
      </c>
      <c r="F214" s="36">
        <v>600.66666666666663</v>
      </c>
      <c r="G214" s="36">
        <v>591.5333333333333</v>
      </c>
      <c r="H214" s="36">
        <v>621.93333333333339</v>
      </c>
      <c r="I214" s="36">
        <v>631.06666666666683</v>
      </c>
      <c r="J214" s="36">
        <v>637.13333333333344</v>
      </c>
      <c r="K214" s="31">
        <v>625</v>
      </c>
      <c r="L214" s="31">
        <v>609.79999999999995</v>
      </c>
      <c r="M214" s="31">
        <v>99.535390000000007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3677.15</v>
      </c>
      <c r="D215" s="36">
        <v>3699.2833333333328</v>
      </c>
      <c r="E215" s="36">
        <v>3630.5666666666657</v>
      </c>
      <c r="F215" s="36">
        <v>3583.9833333333327</v>
      </c>
      <c r="G215" s="36">
        <v>3515.2666666666655</v>
      </c>
      <c r="H215" s="36">
        <v>3745.8666666666659</v>
      </c>
      <c r="I215" s="36">
        <v>3814.583333333333</v>
      </c>
      <c r="J215" s="36">
        <v>3861.1666666666661</v>
      </c>
      <c r="K215" s="31">
        <v>3768</v>
      </c>
      <c r="L215" s="31">
        <v>3652.7</v>
      </c>
      <c r="M215" s="31">
        <v>22.943960000000001</v>
      </c>
      <c r="N215" s="1"/>
      <c r="O215" s="1"/>
    </row>
    <row r="216" spans="1:15" ht="12.75" customHeight="1">
      <c r="A216" s="33">
        <v>206</v>
      </c>
      <c r="B216" s="53" t="s">
        <v>132</v>
      </c>
      <c r="C216" s="31">
        <v>355.5</v>
      </c>
      <c r="D216" s="36">
        <v>358.2</v>
      </c>
      <c r="E216" s="36">
        <v>349.45</v>
      </c>
      <c r="F216" s="36">
        <v>343.4</v>
      </c>
      <c r="G216" s="36">
        <v>334.65</v>
      </c>
      <c r="H216" s="36">
        <v>364.25</v>
      </c>
      <c r="I216" s="36">
        <v>373</v>
      </c>
      <c r="J216" s="36">
        <v>379.05</v>
      </c>
      <c r="K216" s="31">
        <v>366.95</v>
      </c>
      <c r="L216" s="31">
        <v>352.15</v>
      </c>
      <c r="M216" s="31">
        <v>105.82705</v>
      </c>
      <c r="N216" s="1"/>
      <c r="O216" s="1"/>
    </row>
    <row r="217" spans="1:15" ht="12.75" customHeight="1">
      <c r="A217" s="33">
        <v>207</v>
      </c>
      <c r="B217" s="53" t="s">
        <v>133</v>
      </c>
      <c r="C217" s="31">
        <v>477.3</v>
      </c>
      <c r="D217" s="36">
        <v>481.7833333333333</v>
      </c>
      <c r="E217" s="36">
        <v>469.56666666666661</v>
      </c>
      <c r="F217" s="36">
        <v>461.83333333333331</v>
      </c>
      <c r="G217" s="36">
        <v>449.61666666666662</v>
      </c>
      <c r="H217" s="36">
        <v>489.51666666666659</v>
      </c>
      <c r="I217" s="36">
        <v>501.73333333333329</v>
      </c>
      <c r="J217" s="36">
        <v>509.46666666666658</v>
      </c>
      <c r="K217" s="31">
        <v>494</v>
      </c>
      <c r="L217" s="31">
        <v>474.05</v>
      </c>
      <c r="M217" s="31">
        <v>130.07051000000001</v>
      </c>
      <c r="N217" s="1"/>
      <c r="O217" s="1"/>
    </row>
    <row r="218" spans="1:15" ht="12.75" customHeight="1">
      <c r="A218" s="33">
        <v>208</v>
      </c>
      <c r="B218" s="53" t="s">
        <v>134</v>
      </c>
      <c r="C218" s="31">
        <v>2214.8000000000002</v>
      </c>
      <c r="D218" s="36">
        <v>2220.5166666666669</v>
      </c>
      <c r="E218" s="36">
        <v>2203.3333333333339</v>
      </c>
      <c r="F218" s="36">
        <v>2191.8666666666672</v>
      </c>
      <c r="G218" s="36">
        <v>2174.6833333333343</v>
      </c>
      <c r="H218" s="36">
        <v>2231.9833333333336</v>
      </c>
      <c r="I218" s="36">
        <v>2249.166666666667</v>
      </c>
      <c r="J218" s="36">
        <v>2260.6333333333332</v>
      </c>
      <c r="K218" s="31">
        <v>2237.6999999999998</v>
      </c>
      <c r="L218" s="31">
        <v>2209.0500000000002</v>
      </c>
      <c r="M218" s="31">
        <v>33.921709999999997</v>
      </c>
      <c r="N218" s="1"/>
      <c r="O218" s="1"/>
    </row>
    <row r="219" spans="1:15" ht="12.75" customHeight="1">
      <c r="A219" s="33">
        <v>209</v>
      </c>
      <c r="B219" s="53" t="s">
        <v>277</v>
      </c>
      <c r="C219" s="31">
        <v>404.95</v>
      </c>
      <c r="D219" s="36">
        <v>408.5</v>
      </c>
      <c r="E219" s="36">
        <v>399.45</v>
      </c>
      <c r="F219" s="36">
        <v>393.95</v>
      </c>
      <c r="G219" s="36">
        <v>384.9</v>
      </c>
      <c r="H219" s="36">
        <v>414</v>
      </c>
      <c r="I219" s="36">
        <v>423.04999999999995</v>
      </c>
      <c r="J219" s="36">
        <v>428.55</v>
      </c>
      <c r="K219" s="31">
        <v>417.55</v>
      </c>
      <c r="L219" s="31">
        <v>403</v>
      </c>
      <c r="M219" s="31">
        <v>31.001280000000001</v>
      </c>
      <c r="N219" s="1"/>
      <c r="O219" s="1"/>
    </row>
    <row r="220" spans="1:15" ht="12.75" customHeight="1">
      <c r="A220" s="33">
        <v>210</v>
      </c>
      <c r="B220" s="53" t="s">
        <v>403</v>
      </c>
      <c r="C220" s="31">
        <v>8288.5499999999993</v>
      </c>
      <c r="D220" s="36">
        <v>8104.416666666667</v>
      </c>
      <c r="E220" s="36">
        <v>7808.8333333333339</v>
      </c>
      <c r="F220" s="36">
        <v>7329.1166666666668</v>
      </c>
      <c r="G220" s="36">
        <v>7033.5333333333338</v>
      </c>
      <c r="H220" s="36">
        <v>8584.133333333335</v>
      </c>
      <c r="I220" s="36">
        <v>8879.7166666666672</v>
      </c>
      <c r="J220" s="36">
        <v>9359.4333333333343</v>
      </c>
      <c r="K220" s="31">
        <v>8400</v>
      </c>
      <c r="L220" s="31">
        <v>7624.7</v>
      </c>
      <c r="M220" s="31">
        <v>2.2489599999999998</v>
      </c>
      <c r="N220" s="1"/>
      <c r="O220" s="1"/>
    </row>
    <row r="221" spans="1:15" ht="12.75" customHeight="1">
      <c r="A221" s="33">
        <v>211</v>
      </c>
      <c r="B221" s="53" t="s">
        <v>404</v>
      </c>
      <c r="C221" s="31">
        <v>881.3</v>
      </c>
      <c r="D221" s="36">
        <v>882.08333333333337</v>
      </c>
      <c r="E221" s="36">
        <v>869.2166666666667</v>
      </c>
      <c r="F221" s="36">
        <v>857.13333333333333</v>
      </c>
      <c r="G221" s="36">
        <v>844.26666666666665</v>
      </c>
      <c r="H221" s="36">
        <v>894.16666666666674</v>
      </c>
      <c r="I221" s="36">
        <v>907.0333333333333</v>
      </c>
      <c r="J221" s="36">
        <v>919.11666666666679</v>
      </c>
      <c r="K221" s="31">
        <v>894.95</v>
      </c>
      <c r="L221" s="31">
        <v>870</v>
      </c>
      <c r="M221" s="31">
        <v>2.36063</v>
      </c>
      <c r="N221" s="1"/>
      <c r="O221" s="1"/>
    </row>
    <row r="222" spans="1:15" ht="12.75" customHeight="1">
      <c r="A222" s="33">
        <v>212</v>
      </c>
      <c r="B222" s="53" t="s">
        <v>278</v>
      </c>
      <c r="C222" s="31">
        <v>43784.800000000003</v>
      </c>
      <c r="D222" s="36">
        <v>43971.233333333337</v>
      </c>
      <c r="E222" s="36">
        <v>43263.616666666676</v>
      </c>
      <c r="F222" s="36">
        <v>42742.433333333342</v>
      </c>
      <c r="G222" s="36">
        <v>42034.81666666668</v>
      </c>
      <c r="H222" s="36">
        <v>44492.416666666672</v>
      </c>
      <c r="I222" s="36">
        <v>45200.03333333334</v>
      </c>
      <c r="J222" s="36">
        <v>45721.216666666667</v>
      </c>
      <c r="K222" s="31">
        <v>44678.85</v>
      </c>
      <c r="L222" s="31">
        <v>43450.05</v>
      </c>
      <c r="M222" s="31">
        <v>4.9360000000000001E-2</v>
      </c>
      <c r="N222" s="1"/>
      <c r="O222" s="1"/>
    </row>
    <row r="223" spans="1:15" ht="12.75" customHeight="1">
      <c r="A223" s="33">
        <v>213</v>
      </c>
      <c r="B223" s="53" t="s">
        <v>405</v>
      </c>
      <c r="C223" s="31">
        <v>193.2</v>
      </c>
      <c r="D223" s="36">
        <v>195.11666666666665</v>
      </c>
      <c r="E223" s="36">
        <v>188.5333333333333</v>
      </c>
      <c r="F223" s="36">
        <v>183.86666666666665</v>
      </c>
      <c r="G223" s="36">
        <v>177.2833333333333</v>
      </c>
      <c r="H223" s="36">
        <v>199.7833333333333</v>
      </c>
      <c r="I223" s="36">
        <v>206.36666666666662</v>
      </c>
      <c r="J223" s="36">
        <v>211.0333333333333</v>
      </c>
      <c r="K223" s="31">
        <v>201.7</v>
      </c>
      <c r="L223" s="31">
        <v>190.45</v>
      </c>
      <c r="M223" s="31">
        <v>76.565529999999995</v>
      </c>
      <c r="N223" s="1"/>
      <c r="O223" s="1"/>
    </row>
    <row r="224" spans="1:15" ht="12.75" customHeight="1">
      <c r="A224" s="33">
        <v>214</v>
      </c>
      <c r="B224" s="53" t="s">
        <v>136</v>
      </c>
      <c r="C224" s="31">
        <v>1055.45</v>
      </c>
      <c r="D224" s="36">
        <v>1061.3166666666666</v>
      </c>
      <c r="E224" s="36">
        <v>1044.5833333333333</v>
      </c>
      <c r="F224" s="36">
        <v>1033.7166666666667</v>
      </c>
      <c r="G224" s="36">
        <v>1016.9833333333333</v>
      </c>
      <c r="H224" s="36">
        <v>1072.1833333333332</v>
      </c>
      <c r="I224" s="36">
        <v>1088.9166666666667</v>
      </c>
      <c r="J224" s="36">
        <v>1099.7833333333331</v>
      </c>
      <c r="K224" s="31">
        <v>1078.05</v>
      </c>
      <c r="L224" s="31">
        <v>1050.45</v>
      </c>
      <c r="M224" s="31">
        <v>165.64215999999999</v>
      </c>
      <c r="N224" s="1"/>
      <c r="O224" s="1"/>
    </row>
    <row r="225" spans="1:15" ht="12.75" customHeight="1">
      <c r="A225" s="33">
        <v>215</v>
      </c>
      <c r="B225" s="53" t="s">
        <v>137</v>
      </c>
      <c r="C225" s="31">
        <v>1710.1</v>
      </c>
      <c r="D225" s="36">
        <v>1709.4833333333333</v>
      </c>
      <c r="E225" s="36">
        <v>1671.9666666666667</v>
      </c>
      <c r="F225" s="36">
        <v>1633.8333333333333</v>
      </c>
      <c r="G225" s="36">
        <v>1596.3166666666666</v>
      </c>
      <c r="H225" s="36">
        <v>1747.6166666666668</v>
      </c>
      <c r="I225" s="36">
        <v>1785.1333333333337</v>
      </c>
      <c r="J225" s="36">
        <v>1823.2666666666669</v>
      </c>
      <c r="K225" s="31">
        <v>1747</v>
      </c>
      <c r="L225" s="31">
        <v>1671.35</v>
      </c>
      <c r="M225" s="31">
        <v>49.216940000000001</v>
      </c>
      <c r="N225" s="1"/>
      <c r="O225" s="1"/>
    </row>
    <row r="226" spans="1:15" ht="12.75" customHeight="1">
      <c r="A226" s="33">
        <v>216</v>
      </c>
      <c r="B226" s="53" t="s">
        <v>138</v>
      </c>
      <c r="C226" s="31">
        <v>602.5</v>
      </c>
      <c r="D226" s="36">
        <v>604.81666666666672</v>
      </c>
      <c r="E226" s="36">
        <v>595.13333333333344</v>
      </c>
      <c r="F226" s="36">
        <v>587.76666666666677</v>
      </c>
      <c r="G226" s="36">
        <v>578.08333333333348</v>
      </c>
      <c r="H226" s="36">
        <v>612.18333333333339</v>
      </c>
      <c r="I226" s="36">
        <v>621.86666666666656</v>
      </c>
      <c r="J226" s="36">
        <v>629.23333333333335</v>
      </c>
      <c r="K226" s="31">
        <v>614.5</v>
      </c>
      <c r="L226" s="31">
        <v>597.45000000000005</v>
      </c>
      <c r="M226" s="31">
        <v>25.288589999999999</v>
      </c>
      <c r="N226" s="1"/>
      <c r="O226" s="1"/>
    </row>
    <row r="227" spans="1:15" ht="12.75" customHeight="1">
      <c r="A227" s="33">
        <v>217</v>
      </c>
      <c r="B227" s="53" t="s">
        <v>279</v>
      </c>
      <c r="C227" s="31">
        <v>703.55</v>
      </c>
      <c r="D227" s="36">
        <v>708.98333333333323</v>
      </c>
      <c r="E227" s="36">
        <v>695.56666666666649</v>
      </c>
      <c r="F227" s="36">
        <v>687.58333333333326</v>
      </c>
      <c r="G227" s="36">
        <v>674.16666666666652</v>
      </c>
      <c r="H227" s="36">
        <v>716.96666666666647</v>
      </c>
      <c r="I227" s="36">
        <v>730.38333333333321</v>
      </c>
      <c r="J227" s="36">
        <v>738.36666666666645</v>
      </c>
      <c r="K227" s="31">
        <v>722.4</v>
      </c>
      <c r="L227" s="31">
        <v>701</v>
      </c>
      <c r="M227" s="31">
        <v>9.5035900000000009</v>
      </c>
      <c r="N227" s="1"/>
      <c r="O227" s="1"/>
    </row>
    <row r="228" spans="1:15" ht="12.75" customHeight="1">
      <c r="A228" s="33">
        <v>218</v>
      </c>
      <c r="B228" s="53" t="s">
        <v>406</v>
      </c>
      <c r="C228" s="31">
        <v>84.85</v>
      </c>
      <c r="D228" s="36">
        <v>85.483333333333334</v>
      </c>
      <c r="E228" s="36">
        <v>83.616666666666674</v>
      </c>
      <c r="F228" s="36">
        <v>82.38333333333334</v>
      </c>
      <c r="G228" s="36">
        <v>80.51666666666668</v>
      </c>
      <c r="H228" s="36">
        <v>86.716666666666669</v>
      </c>
      <c r="I228" s="36">
        <v>88.583333333333314</v>
      </c>
      <c r="J228" s="36">
        <v>89.816666666666663</v>
      </c>
      <c r="K228" s="31">
        <v>87.35</v>
      </c>
      <c r="L228" s="31">
        <v>84.25</v>
      </c>
      <c r="M228" s="31">
        <v>56.263269999999999</v>
      </c>
      <c r="N228" s="1"/>
      <c r="O228" s="1"/>
    </row>
    <row r="229" spans="1:15" ht="12.75" customHeight="1">
      <c r="A229" s="33">
        <v>219</v>
      </c>
      <c r="B229" s="53" t="s">
        <v>141</v>
      </c>
      <c r="C229" s="31">
        <v>82.6</v>
      </c>
      <c r="D229" s="36">
        <v>83.166666666666671</v>
      </c>
      <c r="E229" s="36">
        <v>81.733333333333348</v>
      </c>
      <c r="F229" s="36">
        <v>80.866666666666674</v>
      </c>
      <c r="G229" s="36">
        <v>79.433333333333351</v>
      </c>
      <c r="H229" s="36">
        <v>84.033333333333346</v>
      </c>
      <c r="I229" s="36">
        <v>85.466666666666654</v>
      </c>
      <c r="J229" s="36">
        <v>86.333333333333343</v>
      </c>
      <c r="K229" s="31">
        <v>84.6</v>
      </c>
      <c r="L229" s="31">
        <v>82.3</v>
      </c>
      <c r="M229" s="31">
        <v>342.16521999999998</v>
      </c>
      <c r="N229" s="1"/>
      <c r="O229" s="1"/>
    </row>
    <row r="230" spans="1:15" ht="12.75" customHeight="1">
      <c r="A230" s="33">
        <v>220</v>
      </c>
      <c r="B230" s="53" t="s">
        <v>140</v>
      </c>
      <c r="C230" s="31">
        <v>121.95</v>
      </c>
      <c r="D230" s="36">
        <v>122.85000000000001</v>
      </c>
      <c r="E230" s="36">
        <v>120.50000000000001</v>
      </c>
      <c r="F230" s="36">
        <v>119.05000000000001</v>
      </c>
      <c r="G230" s="36">
        <v>116.70000000000002</v>
      </c>
      <c r="H230" s="36">
        <v>124.30000000000001</v>
      </c>
      <c r="I230" s="36">
        <v>126.65</v>
      </c>
      <c r="J230" s="36">
        <v>128.10000000000002</v>
      </c>
      <c r="K230" s="31">
        <v>125.2</v>
      </c>
      <c r="L230" s="31">
        <v>121.4</v>
      </c>
      <c r="M230" s="31">
        <v>52.466810000000002</v>
      </c>
      <c r="N230" s="1"/>
      <c r="O230" s="1"/>
    </row>
    <row r="231" spans="1:15" ht="12.75" customHeight="1">
      <c r="A231" s="33">
        <v>221</v>
      </c>
      <c r="B231" s="53" t="s">
        <v>408</v>
      </c>
      <c r="C231" s="31">
        <v>419.65</v>
      </c>
      <c r="D231" s="36">
        <v>423.75</v>
      </c>
      <c r="E231" s="36">
        <v>413.95</v>
      </c>
      <c r="F231" s="36">
        <v>408.25</v>
      </c>
      <c r="G231" s="36">
        <v>398.45</v>
      </c>
      <c r="H231" s="36">
        <v>429.45</v>
      </c>
      <c r="I231" s="36">
        <v>439.24999999999994</v>
      </c>
      <c r="J231" s="36">
        <v>444.95</v>
      </c>
      <c r="K231" s="31">
        <v>433.55</v>
      </c>
      <c r="L231" s="31">
        <v>418.05</v>
      </c>
      <c r="M231" s="31">
        <v>12.539149999999999</v>
      </c>
      <c r="N231" s="1"/>
      <c r="O231" s="1"/>
    </row>
    <row r="232" spans="1:15" ht="12.75" customHeight="1">
      <c r="A232" s="33">
        <v>222</v>
      </c>
      <c r="B232" s="53" t="s">
        <v>409</v>
      </c>
      <c r="C232" s="31">
        <v>65.3</v>
      </c>
      <c r="D232" s="36">
        <v>65.95</v>
      </c>
      <c r="E232" s="36">
        <v>64.350000000000009</v>
      </c>
      <c r="F232" s="36">
        <v>63.400000000000006</v>
      </c>
      <c r="G232" s="36">
        <v>61.800000000000011</v>
      </c>
      <c r="H232" s="36">
        <v>66.900000000000006</v>
      </c>
      <c r="I232" s="36">
        <v>68.5</v>
      </c>
      <c r="J232" s="36">
        <v>69.45</v>
      </c>
      <c r="K232" s="31">
        <v>67.55</v>
      </c>
      <c r="L232" s="31">
        <v>65</v>
      </c>
      <c r="M232" s="31">
        <v>166.92921000000001</v>
      </c>
      <c r="N232" s="1"/>
      <c r="O232" s="1"/>
    </row>
    <row r="233" spans="1:15" ht="12.75" customHeight="1">
      <c r="A233" s="33">
        <v>223</v>
      </c>
      <c r="B233" s="53" t="s">
        <v>813</v>
      </c>
      <c r="C233" s="31">
        <v>221.6</v>
      </c>
      <c r="D233" s="36">
        <v>222.36666666666665</v>
      </c>
      <c r="E233" s="36">
        <v>218.2833333333333</v>
      </c>
      <c r="F233" s="36">
        <v>214.96666666666667</v>
      </c>
      <c r="G233" s="36">
        <v>210.88333333333333</v>
      </c>
      <c r="H233" s="36">
        <v>225.68333333333328</v>
      </c>
      <c r="I233" s="36">
        <v>229.76666666666659</v>
      </c>
      <c r="J233" s="36">
        <v>233.08333333333326</v>
      </c>
      <c r="K233" s="31">
        <v>226.45</v>
      </c>
      <c r="L233" s="31">
        <v>219.05</v>
      </c>
      <c r="M233" s="31">
        <v>64.911370000000005</v>
      </c>
      <c r="N233" s="1"/>
      <c r="O233" s="1"/>
    </row>
    <row r="234" spans="1:15" ht="12.75" customHeight="1">
      <c r="A234" s="33">
        <v>224</v>
      </c>
      <c r="B234" s="53" t="s">
        <v>155</v>
      </c>
      <c r="C234" s="31">
        <v>418.85</v>
      </c>
      <c r="D234" s="36">
        <v>421.13333333333338</v>
      </c>
      <c r="E234" s="36">
        <v>415.36666666666679</v>
      </c>
      <c r="F234" s="36">
        <v>411.88333333333338</v>
      </c>
      <c r="G234" s="36">
        <v>406.11666666666679</v>
      </c>
      <c r="H234" s="36">
        <v>424.61666666666679</v>
      </c>
      <c r="I234" s="36">
        <v>430.38333333333333</v>
      </c>
      <c r="J234" s="36">
        <v>433.86666666666679</v>
      </c>
      <c r="K234" s="31">
        <v>426.9</v>
      </c>
      <c r="L234" s="31">
        <v>417.65</v>
      </c>
      <c r="M234" s="31">
        <v>213.12388000000001</v>
      </c>
      <c r="N234" s="1"/>
      <c r="O234" s="1"/>
    </row>
    <row r="235" spans="1:15" ht="12.75" customHeight="1">
      <c r="A235" s="33">
        <v>225</v>
      </c>
      <c r="B235" s="53" t="s">
        <v>410</v>
      </c>
      <c r="C235" s="31">
        <v>251.85</v>
      </c>
      <c r="D235" s="36">
        <v>254.45000000000002</v>
      </c>
      <c r="E235" s="36">
        <v>247.40000000000003</v>
      </c>
      <c r="F235" s="36">
        <v>242.95000000000002</v>
      </c>
      <c r="G235" s="36">
        <v>235.90000000000003</v>
      </c>
      <c r="H235" s="36">
        <v>258.90000000000003</v>
      </c>
      <c r="I235" s="36">
        <v>265.95000000000005</v>
      </c>
      <c r="J235" s="36">
        <v>270.40000000000003</v>
      </c>
      <c r="K235" s="31">
        <v>261.5</v>
      </c>
      <c r="L235" s="31">
        <v>250</v>
      </c>
      <c r="M235" s="31">
        <v>7.6715900000000001</v>
      </c>
      <c r="N235" s="1"/>
      <c r="O235" s="1"/>
    </row>
    <row r="236" spans="1:15" ht="12.75" customHeight="1">
      <c r="A236" s="33">
        <v>226</v>
      </c>
      <c r="B236" s="53" t="s">
        <v>145</v>
      </c>
      <c r="C236" s="31">
        <v>221.75</v>
      </c>
      <c r="D236" s="36">
        <v>224.38333333333335</v>
      </c>
      <c r="E236" s="36">
        <v>217.91666666666671</v>
      </c>
      <c r="F236" s="36">
        <v>214.08333333333337</v>
      </c>
      <c r="G236" s="36">
        <v>207.61666666666673</v>
      </c>
      <c r="H236" s="36">
        <v>228.2166666666667</v>
      </c>
      <c r="I236" s="36">
        <v>234.68333333333334</v>
      </c>
      <c r="J236" s="36">
        <v>238.51666666666668</v>
      </c>
      <c r="K236" s="31">
        <v>230.85</v>
      </c>
      <c r="L236" s="31">
        <v>220.55</v>
      </c>
      <c r="M236" s="31">
        <v>46.908230000000003</v>
      </c>
      <c r="N236" s="1"/>
      <c r="O236" s="1"/>
    </row>
    <row r="237" spans="1:15" ht="12.75" customHeight="1">
      <c r="A237" s="33">
        <v>227</v>
      </c>
      <c r="B237" s="53" t="s">
        <v>135</v>
      </c>
      <c r="C237" s="31">
        <v>167.15</v>
      </c>
      <c r="D237" s="36">
        <v>168.46666666666667</v>
      </c>
      <c r="E237" s="36">
        <v>164.83333333333334</v>
      </c>
      <c r="F237" s="36">
        <v>162.51666666666668</v>
      </c>
      <c r="G237" s="36">
        <v>158.88333333333335</v>
      </c>
      <c r="H237" s="36">
        <v>170.78333333333333</v>
      </c>
      <c r="I237" s="36">
        <v>174.41666666666666</v>
      </c>
      <c r="J237" s="36">
        <v>176.73333333333332</v>
      </c>
      <c r="K237" s="31">
        <v>172.1</v>
      </c>
      <c r="L237" s="31">
        <v>166.15</v>
      </c>
      <c r="M237" s="31">
        <v>50.175600000000003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2539.5500000000002</v>
      </c>
      <c r="D238" s="36">
        <v>2561.3166666666671</v>
      </c>
      <c r="E238" s="36">
        <v>2507.0833333333339</v>
      </c>
      <c r="F238" s="36">
        <v>2474.6166666666668</v>
      </c>
      <c r="G238" s="36">
        <v>2420.3833333333337</v>
      </c>
      <c r="H238" s="36">
        <v>2593.7833333333342</v>
      </c>
      <c r="I238" s="36">
        <v>2648.0166666666669</v>
      </c>
      <c r="J238" s="36">
        <v>2680.4833333333345</v>
      </c>
      <c r="K238" s="31">
        <v>2615.5500000000002</v>
      </c>
      <c r="L238" s="31">
        <v>2528.85</v>
      </c>
      <c r="M238" s="31">
        <v>1.6614599999999999</v>
      </c>
      <c r="N238" s="1"/>
      <c r="O238" s="1"/>
    </row>
    <row r="239" spans="1:15" ht="12.75" customHeight="1">
      <c r="A239" s="33">
        <v>229</v>
      </c>
      <c r="B239" s="53" t="s">
        <v>280</v>
      </c>
      <c r="C239" s="31">
        <v>511.25</v>
      </c>
      <c r="D239" s="36">
        <v>516.2166666666667</v>
      </c>
      <c r="E239" s="36">
        <v>504.13333333333344</v>
      </c>
      <c r="F239" s="36">
        <v>497.01666666666677</v>
      </c>
      <c r="G239" s="36">
        <v>484.93333333333351</v>
      </c>
      <c r="H239" s="36">
        <v>523.33333333333337</v>
      </c>
      <c r="I239" s="36">
        <v>535.41666666666663</v>
      </c>
      <c r="J239" s="36">
        <v>542.5333333333333</v>
      </c>
      <c r="K239" s="31">
        <v>528.29999999999995</v>
      </c>
      <c r="L239" s="31">
        <v>509.1</v>
      </c>
      <c r="M239" s="31">
        <v>19.234369999999998</v>
      </c>
      <c r="N239" s="1"/>
      <c r="O239" s="1"/>
    </row>
    <row r="240" spans="1:15" ht="12.75" customHeight="1">
      <c r="A240" s="33">
        <v>230</v>
      </c>
      <c r="B240" s="53" t="s">
        <v>142</v>
      </c>
      <c r="C240" s="31">
        <v>144.94999999999999</v>
      </c>
      <c r="D240" s="36">
        <v>146.45000000000002</v>
      </c>
      <c r="E240" s="36">
        <v>142.90000000000003</v>
      </c>
      <c r="F240" s="36">
        <v>140.85000000000002</v>
      </c>
      <c r="G240" s="36">
        <v>137.30000000000004</v>
      </c>
      <c r="H240" s="36">
        <v>148.50000000000003</v>
      </c>
      <c r="I240" s="36">
        <v>152.05000000000004</v>
      </c>
      <c r="J240" s="36">
        <v>154.10000000000002</v>
      </c>
      <c r="K240" s="31">
        <v>150</v>
      </c>
      <c r="L240" s="31">
        <v>144.4</v>
      </c>
      <c r="M240" s="31">
        <v>74.909300000000002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593.4</v>
      </c>
      <c r="D241" s="36">
        <v>592.85</v>
      </c>
      <c r="E241" s="36">
        <v>586.6</v>
      </c>
      <c r="F241" s="36">
        <v>579.79999999999995</v>
      </c>
      <c r="G241" s="36">
        <v>573.54999999999995</v>
      </c>
      <c r="H241" s="36">
        <v>599.65000000000009</v>
      </c>
      <c r="I241" s="36">
        <v>605.90000000000009</v>
      </c>
      <c r="J241" s="36">
        <v>612.70000000000016</v>
      </c>
      <c r="K241" s="31">
        <v>599.1</v>
      </c>
      <c r="L241" s="31">
        <v>586.04999999999995</v>
      </c>
      <c r="M241" s="31">
        <v>19.22353</v>
      </c>
      <c r="N241" s="1"/>
      <c r="O241" s="1"/>
    </row>
    <row r="242" spans="1:15" ht="12.75" customHeight="1">
      <c r="A242" s="33">
        <v>232</v>
      </c>
      <c r="B242" s="53" t="s">
        <v>152</v>
      </c>
      <c r="C242" s="31">
        <v>169</v>
      </c>
      <c r="D242" s="36">
        <v>170.7166666666667</v>
      </c>
      <c r="E242" s="36">
        <v>166.3333333333334</v>
      </c>
      <c r="F242" s="36">
        <v>163.66666666666671</v>
      </c>
      <c r="G242" s="36">
        <v>159.28333333333342</v>
      </c>
      <c r="H242" s="36">
        <v>173.38333333333338</v>
      </c>
      <c r="I242" s="36">
        <v>177.76666666666671</v>
      </c>
      <c r="J242" s="36">
        <v>180.43333333333337</v>
      </c>
      <c r="K242" s="31">
        <v>175.1</v>
      </c>
      <c r="L242" s="31">
        <v>168.05</v>
      </c>
      <c r="M242" s="31">
        <v>297.56025</v>
      </c>
      <c r="N242" s="1"/>
      <c r="O242" s="1"/>
    </row>
    <row r="243" spans="1:15" ht="12.75" customHeight="1">
      <c r="A243" s="33">
        <v>233</v>
      </c>
      <c r="B243" s="53" t="s">
        <v>411</v>
      </c>
      <c r="C243" s="31">
        <v>61.5</v>
      </c>
      <c r="D243" s="36">
        <v>62.199999999999996</v>
      </c>
      <c r="E243" s="36">
        <v>60.449999999999989</v>
      </c>
      <c r="F243" s="36">
        <v>59.399999999999991</v>
      </c>
      <c r="G243" s="36">
        <v>57.649999999999984</v>
      </c>
      <c r="H243" s="36">
        <v>63.249999999999993</v>
      </c>
      <c r="I243" s="36">
        <v>65</v>
      </c>
      <c r="J243" s="36">
        <v>66.05</v>
      </c>
      <c r="K243" s="31">
        <v>63.95</v>
      </c>
      <c r="L243" s="31">
        <v>61.15</v>
      </c>
      <c r="M243" s="31">
        <v>137.93708000000001</v>
      </c>
      <c r="N243" s="1"/>
      <c r="O243" s="1"/>
    </row>
    <row r="244" spans="1:15" ht="12.75" customHeight="1">
      <c r="A244" s="33">
        <v>234</v>
      </c>
      <c r="B244" s="53" t="s">
        <v>154</v>
      </c>
      <c r="C244" s="31">
        <v>992.95</v>
      </c>
      <c r="D244" s="36">
        <v>1004.8166666666666</v>
      </c>
      <c r="E244" s="36">
        <v>976.13333333333321</v>
      </c>
      <c r="F244" s="36">
        <v>959.31666666666661</v>
      </c>
      <c r="G244" s="36">
        <v>930.63333333333321</v>
      </c>
      <c r="H244" s="36">
        <v>1021.6333333333332</v>
      </c>
      <c r="I244" s="36">
        <v>1050.3166666666666</v>
      </c>
      <c r="J244" s="36">
        <v>1067.1333333333332</v>
      </c>
      <c r="K244" s="31">
        <v>1033.5</v>
      </c>
      <c r="L244" s="31">
        <v>988</v>
      </c>
      <c r="M244" s="31">
        <v>22.591640000000002</v>
      </c>
      <c r="N244" s="1"/>
      <c r="O244" s="1"/>
    </row>
    <row r="245" spans="1:15" ht="12.75" customHeight="1">
      <c r="A245" s="33">
        <v>235</v>
      </c>
      <c r="B245" s="53" t="s">
        <v>412</v>
      </c>
      <c r="C245" s="31">
        <v>141.94999999999999</v>
      </c>
      <c r="D245" s="36">
        <v>143</v>
      </c>
      <c r="E245" s="36">
        <v>140.55000000000001</v>
      </c>
      <c r="F245" s="36">
        <v>139.15</v>
      </c>
      <c r="G245" s="36">
        <v>136.70000000000002</v>
      </c>
      <c r="H245" s="36">
        <v>144.4</v>
      </c>
      <c r="I245" s="36">
        <v>146.85</v>
      </c>
      <c r="J245" s="36">
        <v>148.25</v>
      </c>
      <c r="K245" s="31">
        <v>145.44999999999999</v>
      </c>
      <c r="L245" s="31">
        <v>141.6</v>
      </c>
      <c r="M245" s="31">
        <v>248.27547000000001</v>
      </c>
      <c r="N245" s="1"/>
      <c r="O245" s="1"/>
    </row>
    <row r="246" spans="1:15" ht="12.75" customHeight="1">
      <c r="A246" s="33">
        <v>236</v>
      </c>
      <c r="B246" s="53" t="s">
        <v>413</v>
      </c>
      <c r="C246" s="31">
        <v>1315.65</v>
      </c>
      <c r="D246" s="36">
        <v>1323.9166666666667</v>
      </c>
      <c r="E246" s="36">
        <v>1299.8333333333335</v>
      </c>
      <c r="F246" s="36">
        <v>1284.0166666666667</v>
      </c>
      <c r="G246" s="36">
        <v>1259.9333333333334</v>
      </c>
      <c r="H246" s="36">
        <v>1339.7333333333336</v>
      </c>
      <c r="I246" s="36">
        <v>1363.8166666666671</v>
      </c>
      <c r="J246" s="36">
        <v>1379.6333333333337</v>
      </c>
      <c r="K246" s="31">
        <v>1348</v>
      </c>
      <c r="L246" s="31">
        <v>1308.0999999999999</v>
      </c>
      <c r="M246" s="31">
        <v>0.38551999999999997</v>
      </c>
      <c r="N246" s="1"/>
      <c r="O246" s="1"/>
    </row>
    <row r="247" spans="1:15" ht="12.75" customHeight="1">
      <c r="A247" s="33">
        <v>237</v>
      </c>
      <c r="B247" s="53" t="s">
        <v>143</v>
      </c>
      <c r="C247" s="31">
        <v>437.3</v>
      </c>
      <c r="D247" s="36">
        <v>447.66666666666669</v>
      </c>
      <c r="E247" s="36">
        <v>424.98333333333335</v>
      </c>
      <c r="F247" s="36">
        <v>412.66666666666669</v>
      </c>
      <c r="G247" s="36">
        <v>389.98333333333335</v>
      </c>
      <c r="H247" s="36">
        <v>459.98333333333335</v>
      </c>
      <c r="I247" s="36">
        <v>482.66666666666663</v>
      </c>
      <c r="J247" s="36">
        <v>494.98333333333335</v>
      </c>
      <c r="K247" s="31">
        <v>470.35</v>
      </c>
      <c r="L247" s="31">
        <v>435.35</v>
      </c>
      <c r="M247" s="31">
        <v>50.706009999999999</v>
      </c>
      <c r="N247" s="1"/>
      <c r="O247" s="1"/>
    </row>
    <row r="248" spans="1:15" ht="12.75" customHeight="1">
      <c r="A248" s="33">
        <v>238</v>
      </c>
      <c r="B248" s="53" t="s">
        <v>149</v>
      </c>
      <c r="C248" s="31">
        <v>344.4</v>
      </c>
      <c r="D248" s="36">
        <v>344.41666666666669</v>
      </c>
      <c r="E248" s="36">
        <v>334.98333333333335</v>
      </c>
      <c r="F248" s="36">
        <v>325.56666666666666</v>
      </c>
      <c r="G248" s="36">
        <v>316.13333333333333</v>
      </c>
      <c r="H248" s="36">
        <v>353.83333333333337</v>
      </c>
      <c r="I248" s="36">
        <v>363.26666666666665</v>
      </c>
      <c r="J248" s="36">
        <v>372.68333333333339</v>
      </c>
      <c r="K248" s="31">
        <v>353.85</v>
      </c>
      <c r="L248" s="31">
        <v>335</v>
      </c>
      <c r="M248" s="31">
        <v>400.01173</v>
      </c>
      <c r="N248" s="1"/>
      <c r="O248" s="1"/>
    </row>
    <row r="249" spans="1:15" ht="12.75" customHeight="1">
      <c r="A249" s="33">
        <v>239</v>
      </c>
      <c r="B249" s="53" t="s">
        <v>148</v>
      </c>
      <c r="C249" s="31">
        <v>1474.4</v>
      </c>
      <c r="D249" s="36">
        <v>1483.6333333333332</v>
      </c>
      <c r="E249" s="36">
        <v>1458.9166666666665</v>
      </c>
      <c r="F249" s="36">
        <v>1443.4333333333334</v>
      </c>
      <c r="G249" s="36">
        <v>1418.7166666666667</v>
      </c>
      <c r="H249" s="36">
        <v>1499.1166666666663</v>
      </c>
      <c r="I249" s="36">
        <v>1523.833333333333</v>
      </c>
      <c r="J249" s="36">
        <v>1539.3166666666662</v>
      </c>
      <c r="K249" s="31">
        <v>1508.35</v>
      </c>
      <c r="L249" s="31">
        <v>1468.15</v>
      </c>
      <c r="M249" s="31">
        <v>38.568489999999997</v>
      </c>
      <c r="N249" s="1"/>
      <c r="O249" s="1"/>
    </row>
    <row r="250" spans="1:15" ht="12.75" customHeight="1">
      <c r="A250" s="33">
        <v>240</v>
      </c>
      <c r="B250" s="53" t="s">
        <v>414</v>
      </c>
      <c r="C250" s="31">
        <v>33.85</v>
      </c>
      <c r="D250" s="36">
        <v>34.199999999999996</v>
      </c>
      <c r="E250" s="36">
        <v>33.399999999999991</v>
      </c>
      <c r="F250" s="36">
        <v>32.949999999999996</v>
      </c>
      <c r="G250" s="36">
        <v>32.149999999999991</v>
      </c>
      <c r="H250" s="36">
        <v>34.649999999999991</v>
      </c>
      <c r="I250" s="36">
        <v>35.449999999999989</v>
      </c>
      <c r="J250" s="36">
        <v>35.899999999999991</v>
      </c>
      <c r="K250" s="31">
        <v>35</v>
      </c>
      <c r="L250" s="31">
        <v>33.75</v>
      </c>
      <c r="M250" s="31">
        <v>262.52839999999998</v>
      </c>
      <c r="N250" s="1"/>
      <c r="O250" s="1"/>
    </row>
    <row r="251" spans="1:15" ht="12.75" customHeight="1">
      <c r="A251" s="33">
        <v>241</v>
      </c>
      <c r="B251" s="53" t="s">
        <v>184</v>
      </c>
      <c r="C251" s="31">
        <v>5717.75</v>
      </c>
      <c r="D251" s="36">
        <v>5746.3499999999995</v>
      </c>
      <c r="E251" s="36">
        <v>5669.8999999999987</v>
      </c>
      <c r="F251" s="36">
        <v>5622.0499999999993</v>
      </c>
      <c r="G251" s="36">
        <v>5545.5999999999985</v>
      </c>
      <c r="H251" s="36">
        <v>5794.1999999999989</v>
      </c>
      <c r="I251" s="36">
        <v>5870.65</v>
      </c>
      <c r="J251" s="36">
        <v>5918.4999999999991</v>
      </c>
      <c r="K251" s="31">
        <v>5822.8</v>
      </c>
      <c r="L251" s="31">
        <v>5698.5</v>
      </c>
      <c r="M251" s="31">
        <v>1.79077</v>
      </c>
      <c r="N251" s="1"/>
      <c r="O251" s="1"/>
    </row>
    <row r="252" spans="1:15" ht="12.75" customHeight="1">
      <c r="A252" s="33">
        <v>242</v>
      </c>
      <c r="B252" s="53" t="s">
        <v>150</v>
      </c>
      <c r="C252" s="31">
        <v>1419.25</v>
      </c>
      <c r="D252" s="36">
        <v>1423.8166666666666</v>
      </c>
      <c r="E252" s="36">
        <v>1402.9333333333332</v>
      </c>
      <c r="F252" s="36">
        <v>1386.6166666666666</v>
      </c>
      <c r="G252" s="36">
        <v>1365.7333333333331</v>
      </c>
      <c r="H252" s="36">
        <v>1440.1333333333332</v>
      </c>
      <c r="I252" s="36">
        <v>1461.0166666666664</v>
      </c>
      <c r="J252" s="36">
        <v>1477.3333333333333</v>
      </c>
      <c r="K252" s="31">
        <v>1444.7</v>
      </c>
      <c r="L252" s="31">
        <v>1407.5</v>
      </c>
      <c r="M252" s="31">
        <v>221.07945000000001</v>
      </c>
      <c r="N252" s="1"/>
      <c r="O252" s="1"/>
    </row>
    <row r="253" spans="1:15" ht="12.75" customHeight="1">
      <c r="A253" s="33">
        <v>243</v>
      </c>
      <c r="B253" s="53" t="s">
        <v>832</v>
      </c>
      <c r="C253" s="31">
        <v>3977.55</v>
      </c>
      <c r="D253" s="36">
        <v>3947.6833333333329</v>
      </c>
      <c r="E253" s="36">
        <v>3875.266666666666</v>
      </c>
      <c r="F253" s="36">
        <v>3772.9833333333331</v>
      </c>
      <c r="G253" s="36">
        <v>3700.5666666666662</v>
      </c>
      <c r="H253" s="36">
        <v>4049.9666666666658</v>
      </c>
      <c r="I253" s="36">
        <v>4122.3833333333332</v>
      </c>
      <c r="J253" s="36">
        <v>4224.6666666666661</v>
      </c>
      <c r="K253" s="31">
        <v>4020.1</v>
      </c>
      <c r="L253" s="31">
        <v>3845.4</v>
      </c>
      <c r="M253" s="31">
        <v>0.64066999999999996</v>
      </c>
      <c r="N253" s="1"/>
      <c r="O253" s="1"/>
    </row>
    <row r="254" spans="1:15" ht="12.75" customHeight="1">
      <c r="A254" s="33">
        <v>244</v>
      </c>
      <c r="B254" s="53" t="s">
        <v>151</v>
      </c>
      <c r="C254" s="31">
        <v>1011.3</v>
      </c>
      <c r="D254" s="36">
        <v>1020.5833333333334</v>
      </c>
      <c r="E254" s="36">
        <v>995.7166666666667</v>
      </c>
      <c r="F254" s="36">
        <v>980.13333333333333</v>
      </c>
      <c r="G254" s="36">
        <v>955.26666666666665</v>
      </c>
      <c r="H254" s="36">
        <v>1036.1666666666667</v>
      </c>
      <c r="I254" s="36">
        <v>1061.0333333333333</v>
      </c>
      <c r="J254" s="36">
        <v>1076.6166666666668</v>
      </c>
      <c r="K254" s="31">
        <v>1045.45</v>
      </c>
      <c r="L254" s="31">
        <v>1005</v>
      </c>
      <c r="M254" s="31">
        <v>3.87717</v>
      </c>
      <c r="N254" s="1"/>
      <c r="O254" s="1"/>
    </row>
    <row r="255" spans="1:15" ht="12.75" customHeight="1">
      <c r="A255" s="33">
        <v>245</v>
      </c>
      <c r="B255" s="53" t="s">
        <v>147</v>
      </c>
      <c r="C255" s="31">
        <v>3590.1</v>
      </c>
      <c r="D255" s="36">
        <v>3613.6166666666668</v>
      </c>
      <c r="E255" s="36">
        <v>3549.7333333333336</v>
      </c>
      <c r="F255" s="36">
        <v>3509.3666666666668</v>
      </c>
      <c r="G255" s="36">
        <v>3445.4833333333336</v>
      </c>
      <c r="H255" s="36">
        <v>3653.9833333333336</v>
      </c>
      <c r="I255" s="36">
        <v>3717.8666666666668</v>
      </c>
      <c r="J255" s="36">
        <v>3758.2333333333336</v>
      </c>
      <c r="K255" s="31">
        <v>3677.5</v>
      </c>
      <c r="L255" s="31">
        <v>3573.25</v>
      </c>
      <c r="M255" s="31">
        <v>9.6232199999999999</v>
      </c>
      <c r="N255" s="1"/>
      <c r="O255" s="1"/>
    </row>
    <row r="256" spans="1:15" ht="12.75" customHeight="1">
      <c r="A256" s="33">
        <v>246</v>
      </c>
      <c r="B256" s="53" t="s">
        <v>153</v>
      </c>
      <c r="C256" s="31">
        <v>1352.3</v>
      </c>
      <c r="D256" s="36">
        <v>1353.9666666666665</v>
      </c>
      <c r="E256" s="36">
        <v>1333.333333333333</v>
      </c>
      <c r="F256" s="36">
        <v>1314.3666666666666</v>
      </c>
      <c r="G256" s="36">
        <v>1293.7333333333331</v>
      </c>
      <c r="H256" s="36">
        <v>1372.9333333333329</v>
      </c>
      <c r="I256" s="36">
        <v>1393.5666666666666</v>
      </c>
      <c r="J256" s="36">
        <v>1412.5333333333328</v>
      </c>
      <c r="K256" s="31">
        <v>1374.6</v>
      </c>
      <c r="L256" s="31">
        <v>1335</v>
      </c>
      <c r="M256" s="31">
        <v>9.8553300000000004</v>
      </c>
      <c r="N256" s="1"/>
      <c r="O256" s="1"/>
    </row>
    <row r="257" spans="1:15" ht="12.75" customHeight="1">
      <c r="A257" s="33">
        <v>247</v>
      </c>
      <c r="B257" s="53" t="s">
        <v>415</v>
      </c>
      <c r="C257" s="31">
        <v>1797.8</v>
      </c>
      <c r="D257" s="36">
        <v>1790.6000000000001</v>
      </c>
      <c r="E257" s="36">
        <v>1777.2000000000003</v>
      </c>
      <c r="F257" s="36">
        <v>1756.6000000000001</v>
      </c>
      <c r="G257" s="36">
        <v>1743.2000000000003</v>
      </c>
      <c r="H257" s="36">
        <v>1811.2000000000003</v>
      </c>
      <c r="I257" s="36">
        <v>1824.6000000000004</v>
      </c>
      <c r="J257" s="36">
        <v>1845.2000000000003</v>
      </c>
      <c r="K257" s="31">
        <v>1804</v>
      </c>
      <c r="L257" s="31">
        <v>1770</v>
      </c>
      <c r="M257" s="31">
        <v>3.7487499999999998</v>
      </c>
      <c r="N257" s="1"/>
      <c r="O257" s="1"/>
    </row>
    <row r="258" spans="1:15" ht="12.75" customHeight="1">
      <c r="A258" s="33">
        <v>248</v>
      </c>
      <c r="B258" s="53" t="s">
        <v>157</v>
      </c>
      <c r="C258" s="31">
        <v>4124.1499999999996</v>
      </c>
      <c r="D258" s="36">
        <v>4160.416666666667</v>
      </c>
      <c r="E258" s="36">
        <v>4070.0333333333338</v>
      </c>
      <c r="F258" s="36">
        <v>4015.916666666667</v>
      </c>
      <c r="G258" s="36">
        <v>3925.5333333333338</v>
      </c>
      <c r="H258" s="36">
        <v>4214.5333333333338</v>
      </c>
      <c r="I258" s="36">
        <v>4304.916666666667</v>
      </c>
      <c r="J258" s="36">
        <v>4359.0333333333338</v>
      </c>
      <c r="K258" s="31">
        <v>4250.8</v>
      </c>
      <c r="L258" s="31">
        <v>4106.3</v>
      </c>
      <c r="M258" s="31">
        <v>2.3046500000000001</v>
      </c>
      <c r="N258" s="1"/>
      <c r="O258" s="1"/>
    </row>
    <row r="259" spans="1:15" ht="12.75" customHeight="1">
      <c r="A259" s="33">
        <v>249</v>
      </c>
      <c r="B259" s="53" t="s">
        <v>416</v>
      </c>
      <c r="C259" s="31">
        <v>1758.85</v>
      </c>
      <c r="D259" s="36">
        <v>1768.7</v>
      </c>
      <c r="E259" s="36">
        <v>1741.4</v>
      </c>
      <c r="F259" s="36">
        <v>1723.95</v>
      </c>
      <c r="G259" s="36">
        <v>1696.65</v>
      </c>
      <c r="H259" s="36">
        <v>1786.15</v>
      </c>
      <c r="I259" s="36">
        <v>1813.4499999999998</v>
      </c>
      <c r="J259" s="36">
        <v>1830.9</v>
      </c>
      <c r="K259" s="31">
        <v>1796</v>
      </c>
      <c r="L259" s="31">
        <v>1751.25</v>
      </c>
      <c r="M259" s="31">
        <v>1.3091299999999999</v>
      </c>
      <c r="N259" s="1"/>
      <c r="O259" s="1"/>
    </row>
    <row r="260" spans="1:15" ht="12.75" customHeight="1">
      <c r="A260" s="33">
        <v>250</v>
      </c>
      <c r="B260" s="53" t="s">
        <v>417</v>
      </c>
      <c r="C260" s="31">
        <v>807.7</v>
      </c>
      <c r="D260" s="36">
        <v>812.0333333333333</v>
      </c>
      <c r="E260" s="36">
        <v>799.06666666666661</v>
      </c>
      <c r="F260" s="36">
        <v>790.43333333333328</v>
      </c>
      <c r="G260" s="36">
        <v>777.46666666666658</v>
      </c>
      <c r="H260" s="36">
        <v>820.66666666666663</v>
      </c>
      <c r="I260" s="36">
        <v>833.63333333333333</v>
      </c>
      <c r="J260" s="36">
        <v>842.26666666666665</v>
      </c>
      <c r="K260" s="31">
        <v>825</v>
      </c>
      <c r="L260" s="31">
        <v>803.4</v>
      </c>
      <c r="M260" s="31">
        <v>0.97004999999999997</v>
      </c>
      <c r="N260" s="1"/>
      <c r="O260" s="1"/>
    </row>
    <row r="261" spans="1:15" ht="12.75" customHeight="1">
      <c r="A261" s="33">
        <v>251</v>
      </c>
      <c r="B261" s="53" t="s">
        <v>418</v>
      </c>
      <c r="C261" s="31">
        <v>354.5</v>
      </c>
      <c r="D261" s="36">
        <v>357.5</v>
      </c>
      <c r="E261" s="36">
        <v>349.45</v>
      </c>
      <c r="F261" s="36">
        <v>344.4</v>
      </c>
      <c r="G261" s="36">
        <v>336.34999999999997</v>
      </c>
      <c r="H261" s="36">
        <v>362.55</v>
      </c>
      <c r="I261" s="36">
        <v>370.59999999999997</v>
      </c>
      <c r="J261" s="36">
        <v>375.65000000000003</v>
      </c>
      <c r="K261" s="31">
        <v>365.55</v>
      </c>
      <c r="L261" s="31">
        <v>352.45</v>
      </c>
      <c r="M261" s="31">
        <v>9.0478900000000007</v>
      </c>
      <c r="N261" s="1"/>
      <c r="O261" s="1"/>
    </row>
    <row r="262" spans="1:15" ht="12.75" customHeight="1">
      <c r="A262" s="33">
        <v>252</v>
      </c>
      <c r="B262" s="53" t="s">
        <v>419</v>
      </c>
      <c r="C262" s="31">
        <v>79.75</v>
      </c>
      <c r="D262" s="36">
        <v>80.566666666666677</v>
      </c>
      <c r="E262" s="36">
        <v>78.583333333333357</v>
      </c>
      <c r="F262" s="36">
        <v>77.416666666666686</v>
      </c>
      <c r="G262" s="36">
        <v>75.433333333333366</v>
      </c>
      <c r="H262" s="36">
        <v>81.733333333333348</v>
      </c>
      <c r="I262" s="36">
        <v>83.716666666666669</v>
      </c>
      <c r="J262" s="36">
        <v>84.88333333333334</v>
      </c>
      <c r="K262" s="31">
        <v>82.55</v>
      </c>
      <c r="L262" s="31">
        <v>79.400000000000006</v>
      </c>
      <c r="M262" s="31">
        <v>20.138649999999998</v>
      </c>
      <c r="N262" s="1"/>
      <c r="O262" s="1"/>
    </row>
    <row r="263" spans="1:15" ht="12.75" customHeight="1">
      <c r="A263" s="33">
        <v>253</v>
      </c>
      <c r="B263" s="53" t="s">
        <v>281</v>
      </c>
      <c r="C263" s="31">
        <v>628.5</v>
      </c>
      <c r="D263" s="36">
        <v>621.18333333333328</v>
      </c>
      <c r="E263" s="36">
        <v>609.36666666666656</v>
      </c>
      <c r="F263" s="36">
        <v>590.23333333333323</v>
      </c>
      <c r="G263" s="36">
        <v>578.41666666666652</v>
      </c>
      <c r="H263" s="36">
        <v>640.31666666666661</v>
      </c>
      <c r="I263" s="36">
        <v>652.13333333333344</v>
      </c>
      <c r="J263" s="36">
        <v>671.26666666666665</v>
      </c>
      <c r="K263" s="31">
        <v>633</v>
      </c>
      <c r="L263" s="31">
        <v>602.04999999999995</v>
      </c>
      <c r="M263" s="31">
        <v>57.74203</v>
      </c>
      <c r="N263" s="1"/>
      <c r="O263" s="1"/>
    </row>
    <row r="264" spans="1:15" ht="12.75" customHeight="1">
      <c r="A264" s="33">
        <v>254</v>
      </c>
      <c r="B264" s="53" t="s">
        <v>158</v>
      </c>
      <c r="C264" s="31">
        <v>844.8</v>
      </c>
      <c r="D264" s="36">
        <v>848.16666666666663</v>
      </c>
      <c r="E264" s="36">
        <v>838.33333333333326</v>
      </c>
      <c r="F264" s="36">
        <v>831.86666666666667</v>
      </c>
      <c r="G264" s="36">
        <v>822.0333333333333</v>
      </c>
      <c r="H264" s="36">
        <v>854.63333333333321</v>
      </c>
      <c r="I264" s="36">
        <v>864.46666666666647</v>
      </c>
      <c r="J264" s="36">
        <v>870.93333333333317</v>
      </c>
      <c r="K264" s="31">
        <v>858</v>
      </c>
      <c r="L264" s="31">
        <v>841.7</v>
      </c>
      <c r="M264" s="31">
        <v>34.378790000000002</v>
      </c>
      <c r="N264" s="1"/>
      <c r="O264" s="1"/>
    </row>
    <row r="265" spans="1:15" ht="12.75" customHeight="1">
      <c r="A265" s="33">
        <v>255</v>
      </c>
      <c r="B265" s="53" t="s">
        <v>420</v>
      </c>
      <c r="C265" s="31">
        <v>130.69999999999999</v>
      </c>
      <c r="D265" s="36">
        <v>131.95000000000002</v>
      </c>
      <c r="E265" s="36">
        <v>128.75000000000003</v>
      </c>
      <c r="F265" s="36">
        <v>126.80000000000001</v>
      </c>
      <c r="G265" s="36">
        <v>123.60000000000002</v>
      </c>
      <c r="H265" s="36">
        <v>133.90000000000003</v>
      </c>
      <c r="I265" s="36">
        <v>137.10000000000002</v>
      </c>
      <c r="J265" s="36">
        <v>139.05000000000004</v>
      </c>
      <c r="K265" s="31">
        <v>135.15</v>
      </c>
      <c r="L265" s="31">
        <v>130</v>
      </c>
      <c r="M265" s="31">
        <v>40.284100000000002</v>
      </c>
      <c r="N265" s="1"/>
      <c r="O265" s="1"/>
    </row>
    <row r="266" spans="1:15" ht="12.75" customHeight="1">
      <c r="A266" s="33">
        <v>256</v>
      </c>
      <c r="B266" s="53" t="s">
        <v>871</v>
      </c>
      <c r="C266" s="31">
        <v>483.45</v>
      </c>
      <c r="D266" s="36">
        <v>485.7833333333333</v>
      </c>
      <c r="E266" s="36">
        <v>475.56666666666661</v>
      </c>
      <c r="F266" s="36">
        <v>467.68333333333328</v>
      </c>
      <c r="G266" s="36">
        <v>457.46666666666658</v>
      </c>
      <c r="H266" s="36">
        <v>493.66666666666663</v>
      </c>
      <c r="I266" s="36">
        <v>503.88333333333333</v>
      </c>
      <c r="J266" s="36">
        <v>511.76666666666665</v>
      </c>
      <c r="K266" s="31">
        <v>496</v>
      </c>
      <c r="L266" s="31">
        <v>477.9</v>
      </c>
      <c r="M266" s="31">
        <v>6.3639799999999997</v>
      </c>
      <c r="N266" s="1"/>
      <c r="O266" s="1"/>
    </row>
    <row r="267" spans="1:15" ht="12.75" customHeight="1">
      <c r="A267" s="33">
        <v>257</v>
      </c>
      <c r="B267" s="53" t="s">
        <v>421</v>
      </c>
      <c r="C267" s="31">
        <v>674.9</v>
      </c>
      <c r="D267" s="36">
        <v>677.11666666666667</v>
      </c>
      <c r="E267" s="36">
        <v>662.98333333333335</v>
      </c>
      <c r="F267" s="36">
        <v>651.06666666666672</v>
      </c>
      <c r="G267" s="36">
        <v>636.93333333333339</v>
      </c>
      <c r="H267" s="36">
        <v>689.0333333333333</v>
      </c>
      <c r="I267" s="36">
        <v>703.16666666666674</v>
      </c>
      <c r="J267" s="36">
        <v>715.08333333333326</v>
      </c>
      <c r="K267" s="31">
        <v>691.25</v>
      </c>
      <c r="L267" s="31">
        <v>665.2</v>
      </c>
      <c r="M267" s="31">
        <v>23.360330000000001</v>
      </c>
      <c r="N267" s="1"/>
      <c r="O267" s="1"/>
    </row>
    <row r="268" spans="1:15" ht="12.75" customHeight="1">
      <c r="A268" s="33">
        <v>258</v>
      </c>
      <c r="B268" s="53" t="s">
        <v>156</v>
      </c>
      <c r="C268" s="31">
        <v>905.85</v>
      </c>
      <c r="D268" s="36">
        <v>913.68333333333339</v>
      </c>
      <c r="E268" s="36">
        <v>891.36666666666679</v>
      </c>
      <c r="F268" s="36">
        <v>876.88333333333344</v>
      </c>
      <c r="G268" s="36">
        <v>854.56666666666683</v>
      </c>
      <c r="H268" s="36">
        <v>928.16666666666674</v>
      </c>
      <c r="I268" s="36">
        <v>950.48333333333335</v>
      </c>
      <c r="J268" s="36">
        <v>964.9666666666667</v>
      </c>
      <c r="K268" s="31">
        <v>936</v>
      </c>
      <c r="L268" s="31">
        <v>899.2</v>
      </c>
      <c r="M268" s="31">
        <v>32.881070000000001</v>
      </c>
      <c r="N268" s="1"/>
      <c r="O268" s="1"/>
    </row>
    <row r="269" spans="1:15" ht="12.75" customHeight="1">
      <c r="A269" s="33">
        <v>259</v>
      </c>
      <c r="B269" s="53" t="s">
        <v>159</v>
      </c>
      <c r="C269" s="31">
        <v>441.9</v>
      </c>
      <c r="D269" s="36">
        <v>444.04999999999995</v>
      </c>
      <c r="E269" s="36">
        <v>438.14999999999992</v>
      </c>
      <c r="F269" s="36">
        <v>434.4</v>
      </c>
      <c r="G269" s="36">
        <v>428.49999999999994</v>
      </c>
      <c r="H269" s="36">
        <v>447.7999999999999</v>
      </c>
      <c r="I269" s="36">
        <v>453.7</v>
      </c>
      <c r="J269" s="36">
        <v>457.44999999999987</v>
      </c>
      <c r="K269" s="31">
        <v>449.95</v>
      </c>
      <c r="L269" s="31">
        <v>440.3</v>
      </c>
      <c r="M269" s="31">
        <v>33.600430000000003</v>
      </c>
      <c r="N269" s="1"/>
      <c r="O269" s="1"/>
    </row>
    <row r="270" spans="1:15" ht="12.75" customHeight="1">
      <c r="A270" s="33">
        <v>260</v>
      </c>
      <c r="B270" s="53" t="s">
        <v>422</v>
      </c>
      <c r="C270" s="31">
        <v>531.20000000000005</v>
      </c>
      <c r="D270" s="36">
        <v>535.58333333333337</v>
      </c>
      <c r="E270" s="36">
        <v>521.86666666666679</v>
      </c>
      <c r="F270" s="36">
        <v>512.53333333333342</v>
      </c>
      <c r="G270" s="36">
        <v>498.81666666666683</v>
      </c>
      <c r="H270" s="36">
        <v>544.91666666666674</v>
      </c>
      <c r="I270" s="36">
        <v>558.63333333333321</v>
      </c>
      <c r="J270" s="36">
        <v>567.9666666666667</v>
      </c>
      <c r="K270" s="31">
        <v>549.29999999999995</v>
      </c>
      <c r="L270" s="31">
        <v>526.25</v>
      </c>
      <c r="M270" s="31">
        <v>4.5369700000000002</v>
      </c>
      <c r="N270" s="1"/>
      <c r="O270" s="1"/>
    </row>
    <row r="271" spans="1:15" ht="12.75" customHeight="1">
      <c r="A271" s="33">
        <v>261</v>
      </c>
      <c r="B271" s="53" t="s">
        <v>423</v>
      </c>
      <c r="C271" s="31">
        <v>700.7</v>
      </c>
      <c r="D271" s="36">
        <v>700.73333333333323</v>
      </c>
      <c r="E271" s="36">
        <v>677.06666666666649</v>
      </c>
      <c r="F271" s="36">
        <v>653.43333333333328</v>
      </c>
      <c r="G271" s="36">
        <v>629.76666666666654</v>
      </c>
      <c r="H271" s="36">
        <v>724.36666666666645</v>
      </c>
      <c r="I271" s="36">
        <v>748.03333333333319</v>
      </c>
      <c r="J271" s="36">
        <v>771.6666666666664</v>
      </c>
      <c r="K271" s="31">
        <v>724.4</v>
      </c>
      <c r="L271" s="31">
        <v>677.1</v>
      </c>
      <c r="M271" s="31">
        <v>23.64472</v>
      </c>
      <c r="N271" s="1"/>
      <c r="O271" s="1"/>
    </row>
    <row r="272" spans="1:15" ht="12.75" customHeight="1">
      <c r="A272" s="33">
        <v>262</v>
      </c>
      <c r="B272" s="53" t="s">
        <v>424</v>
      </c>
      <c r="C272" s="31">
        <v>1009.35</v>
      </c>
      <c r="D272" s="36">
        <v>991.44999999999993</v>
      </c>
      <c r="E272" s="36">
        <v>957.89999999999986</v>
      </c>
      <c r="F272" s="36">
        <v>906.44999999999993</v>
      </c>
      <c r="G272" s="36">
        <v>872.89999999999986</v>
      </c>
      <c r="H272" s="36">
        <v>1042.8999999999999</v>
      </c>
      <c r="I272" s="36">
        <v>1076.4499999999998</v>
      </c>
      <c r="J272" s="36">
        <v>1127.8999999999999</v>
      </c>
      <c r="K272" s="31">
        <v>1025</v>
      </c>
      <c r="L272" s="31">
        <v>940</v>
      </c>
      <c r="M272" s="31">
        <v>110.97275</v>
      </c>
      <c r="N272" s="1"/>
      <c r="O272" s="1"/>
    </row>
    <row r="273" spans="1:15" ht="12.75" customHeight="1">
      <c r="A273" s="33">
        <v>263</v>
      </c>
      <c r="B273" s="53" t="s">
        <v>425</v>
      </c>
      <c r="C273" s="31">
        <v>414.5</v>
      </c>
      <c r="D273" s="36">
        <v>415.75</v>
      </c>
      <c r="E273" s="36">
        <v>411.3</v>
      </c>
      <c r="F273" s="36">
        <v>408.1</v>
      </c>
      <c r="G273" s="36">
        <v>403.65000000000003</v>
      </c>
      <c r="H273" s="36">
        <v>418.95</v>
      </c>
      <c r="I273" s="36">
        <v>423.40000000000003</v>
      </c>
      <c r="J273" s="36">
        <v>426.59999999999997</v>
      </c>
      <c r="K273" s="31">
        <v>420.2</v>
      </c>
      <c r="L273" s="31">
        <v>412.55</v>
      </c>
      <c r="M273" s="31">
        <v>3.22614</v>
      </c>
      <c r="N273" s="1"/>
      <c r="O273" s="1"/>
    </row>
    <row r="274" spans="1:15" ht="12.75" customHeight="1">
      <c r="A274" s="33">
        <v>264</v>
      </c>
      <c r="B274" s="53" t="s">
        <v>426</v>
      </c>
      <c r="C274" s="31">
        <v>832.45</v>
      </c>
      <c r="D274" s="36">
        <v>834.15</v>
      </c>
      <c r="E274" s="36">
        <v>823.3</v>
      </c>
      <c r="F274" s="36">
        <v>814.15</v>
      </c>
      <c r="G274" s="36">
        <v>803.3</v>
      </c>
      <c r="H274" s="36">
        <v>843.3</v>
      </c>
      <c r="I274" s="36">
        <v>854.15000000000009</v>
      </c>
      <c r="J274" s="36">
        <v>863.3</v>
      </c>
      <c r="K274" s="31">
        <v>845</v>
      </c>
      <c r="L274" s="31">
        <v>825</v>
      </c>
      <c r="M274" s="31">
        <v>1.9045799999999999</v>
      </c>
      <c r="N274" s="1"/>
      <c r="O274" s="1"/>
    </row>
    <row r="275" spans="1:15" ht="12.75" customHeight="1">
      <c r="A275" s="33">
        <v>265</v>
      </c>
      <c r="B275" s="53" t="s">
        <v>427</v>
      </c>
      <c r="C275" s="31">
        <v>3792.7</v>
      </c>
      <c r="D275" s="36">
        <v>3830.7999999999997</v>
      </c>
      <c r="E275" s="36">
        <v>3733.8499999999995</v>
      </c>
      <c r="F275" s="36">
        <v>3674.9999999999995</v>
      </c>
      <c r="G275" s="36">
        <v>3578.0499999999993</v>
      </c>
      <c r="H275" s="36">
        <v>3889.6499999999996</v>
      </c>
      <c r="I275" s="36">
        <v>3986.5999999999995</v>
      </c>
      <c r="J275" s="36">
        <v>4045.45</v>
      </c>
      <c r="K275" s="31">
        <v>3927.75</v>
      </c>
      <c r="L275" s="31">
        <v>3771.95</v>
      </c>
      <c r="M275" s="31">
        <v>3.69685</v>
      </c>
      <c r="N275" s="1"/>
      <c r="O275" s="1"/>
    </row>
    <row r="276" spans="1:15" ht="12.75" customHeight="1">
      <c r="A276" s="33">
        <v>266</v>
      </c>
      <c r="B276" s="53" t="s">
        <v>428</v>
      </c>
      <c r="C276" s="31">
        <v>261.10000000000002</v>
      </c>
      <c r="D276" s="36">
        <v>262.08333333333331</v>
      </c>
      <c r="E276" s="36">
        <v>258.51666666666665</v>
      </c>
      <c r="F276" s="36">
        <v>255.93333333333334</v>
      </c>
      <c r="G276" s="36">
        <v>252.36666666666667</v>
      </c>
      <c r="H276" s="36">
        <v>264.66666666666663</v>
      </c>
      <c r="I276" s="36">
        <v>268.23333333333335</v>
      </c>
      <c r="J276" s="36">
        <v>270.81666666666661</v>
      </c>
      <c r="K276" s="31">
        <v>265.64999999999998</v>
      </c>
      <c r="L276" s="31">
        <v>259.5</v>
      </c>
      <c r="M276" s="31">
        <v>5.7676499999999997</v>
      </c>
      <c r="N276" s="1"/>
      <c r="O276" s="1"/>
    </row>
    <row r="277" spans="1:15" ht="12.75" customHeight="1">
      <c r="A277" s="33">
        <v>267</v>
      </c>
      <c r="B277" s="53" t="s">
        <v>429</v>
      </c>
      <c r="C277" s="31">
        <v>1397.6</v>
      </c>
      <c r="D277" s="36">
        <v>1402.5</v>
      </c>
      <c r="E277" s="36">
        <v>1385.1</v>
      </c>
      <c r="F277" s="36">
        <v>1372.6</v>
      </c>
      <c r="G277" s="36">
        <v>1355.1999999999998</v>
      </c>
      <c r="H277" s="36">
        <v>1415</v>
      </c>
      <c r="I277" s="36">
        <v>1432.4</v>
      </c>
      <c r="J277" s="36">
        <v>1444.9</v>
      </c>
      <c r="K277" s="31">
        <v>1419.9</v>
      </c>
      <c r="L277" s="31">
        <v>1390</v>
      </c>
      <c r="M277" s="31">
        <v>6.04718</v>
      </c>
      <c r="N277" s="1"/>
      <c r="O277" s="1"/>
    </row>
    <row r="278" spans="1:15" ht="12.75" customHeight="1">
      <c r="A278" s="33">
        <v>268</v>
      </c>
      <c r="B278" s="53" t="s">
        <v>430</v>
      </c>
      <c r="C278" s="31">
        <v>290.85000000000002</v>
      </c>
      <c r="D278" s="36">
        <v>293.06666666666666</v>
      </c>
      <c r="E278" s="36">
        <v>286.13333333333333</v>
      </c>
      <c r="F278" s="36">
        <v>281.41666666666669</v>
      </c>
      <c r="G278" s="36">
        <v>274.48333333333335</v>
      </c>
      <c r="H278" s="36">
        <v>297.7833333333333</v>
      </c>
      <c r="I278" s="36">
        <v>304.71666666666658</v>
      </c>
      <c r="J278" s="36">
        <v>309.43333333333328</v>
      </c>
      <c r="K278" s="31">
        <v>300</v>
      </c>
      <c r="L278" s="31">
        <v>288.35000000000002</v>
      </c>
      <c r="M278" s="31">
        <v>4.8816600000000001</v>
      </c>
      <c r="N278" s="1"/>
      <c r="O278" s="1"/>
    </row>
    <row r="279" spans="1:15" ht="12.75" customHeight="1">
      <c r="A279" s="33">
        <v>269</v>
      </c>
      <c r="B279" s="53" t="s">
        <v>834</v>
      </c>
      <c r="C279" s="31">
        <v>4507.75</v>
      </c>
      <c r="D279" s="36">
        <v>4452.9666666666672</v>
      </c>
      <c r="E279" s="36">
        <v>4360.4833333333345</v>
      </c>
      <c r="F279" s="36">
        <v>4213.2166666666672</v>
      </c>
      <c r="G279" s="36">
        <v>4120.7333333333345</v>
      </c>
      <c r="H279" s="36">
        <v>4600.2333333333345</v>
      </c>
      <c r="I279" s="36">
        <v>4692.7166666666681</v>
      </c>
      <c r="J279" s="36">
        <v>4839.9833333333345</v>
      </c>
      <c r="K279" s="31">
        <v>4545.45</v>
      </c>
      <c r="L279" s="31">
        <v>4305.7</v>
      </c>
      <c r="M279" s="31">
        <v>0.78886999999999996</v>
      </c>
      <c r="N279" s="1"/>
      <c r="O279" s="1"/>
    </row>
    <row r="280" spans="1:15" ht="12.75" customHeight="1">
      <c r="A280" s="33">
        <v>270</v>
      </c>
      <c r="B280" s="53" t="s">
        <v>431</v>
      </c>
      <c r="C280" s="31">
        <v>1226.9000000000001</v>
      </c>
      <c r="D280" s="36">
        <v>1232.6166666666668</v>
      </c>
      <c r="E280" s="36">
        <v>1209.2833333333335</v>
      </c>
      <c r="F280" s="36">
        <v>1191.6666666666667</v>
      </c>
      <c r="G280" s="36">
        <v>1168.3333333333335</v>
      </c>
      <c r="H280" s="36">
        <v>1250.2333333333336</v>
      </c>
      <c r="I280" s="36">
        <v>1273.5666666666666</v>
      </c>
      <c r="J280" s="36">
        <v>1291.1833333333336</v>
      </c>
      <c r="K280" s="31">
        <v>1255.95</v>
      </c>
      <c r="L280" s="31">
        <v>1215</v>
      </c>
      <c r="M280" s="31">
        <v>6.1094600000000003</v>
      </c>
      <c r="N280" s="1"/>
      <c r="O280" s="1"/>
    </row>
    <row r="281" spans="1:15" ht="12.75" customHeight="1">
      <c r="A281" s="33">
        <v>271</v>
      </c>
      <c r="B281" s="53" t="s">
        <v>821</v>
      </c>
      <c r="C281" s="31">
        <v>1177.8</v>
      </c>
      <c r="D281" s="36">
        <v>1160.1000000000001</v>
      </c>
      <c r="E281" s="36">
        <v>1122.7000000000003</v>
      </c>
      <c r="F281" s="36">
        <v>1067.6000000000001</v>
      </c>
      <c r="G281" s="36">
        <v>1030.2000000000003</v>
      </c>
      <c r="H281" s="36">
        <v>1215.2000000000003</v>
      </c>
      <c r="I281" s="36">
        <v>1252.6000000000004</v>
      </c>
      <c r="J281" s="36">
        <v>1307.7000000000003</v>
      </c>
      <c r="K281" s="31">
        <v>1197.5</v>
      </c>
      <c r="L281" s="31">
        <v>1105</v>
      </c>
      <c r="M281" s="31">
        <v>3.9082400000000002</v>
      </c>
      <c r="N281" s="1"/>
      <c r="O281" s="1"/>
    </row>
    <row r="282" spans="1:15" ht="12.75" customHeight="1">
      <c r="A282" s="33">
        <v>272</v>
      </c>
      <c r="B282" s="53" t="s">
        <v>432</v>
      </c>
      <c r="C282" s="31">
        <v>402.15</v>
      </c>
      <c r="D282" s="36">
        <v>408.11666666666662</v>
      </c>
      <c r="E282" s="36">
        <v>394.03333333333325</v>
      </c>
      <c r="F282" s="36">
        <v>385.91666666666663</v>
      </c>
      <c r="G282" s="36">
        <v>371.83333333333326</v>
      </c>
      <c r="H282" s="36">
        <v>416.23333333333323</v>
      </c>
      <c r="I282" s="36">
        <v>430.31666666666661</v>
      </c>
      <c r="J282" s="36">
        <v>438.43333333333322</v>
      </c>
      <c r="K282" s="31">
        <v>422.2</v>
      </c>
      <c r="L282" s="31">
        <v>400</v>
      </c>
      <c r="M282" s="31">
        <v>15.005269999999999</v>
      </c>
      <c r="N282" s="1"/>
      <c r="O282" s="1"/>
    </row>
    <row r="283" spans="1:15" ht="12.75" customHeight="1">
      <c r="A283" s="33">
        <v>273</v>
      </c>
      <c r="B283" s="53" t="s">
        <v>433</v>
      </c>
      <c r="C283" s="31">
        <v>273.45</v>
      </c>
      <c r="D283" s="36">
        <v>273.66666666666669</v>
      </c>
      <c r="E283" s="36">
        <v>271.13333333333338</v>
      </c>
      <c r="F283" s="36">
        <v>268.81666666666672</v>
      </c>
      <c r="G283" s="36">
        <v>266.28333333333342</v>
      </c>
      <c r="H283" s="36">
        <v>275.98333333333335</v>
      </c>
      <c r="I283" s="36">
        <v>278.51666666666665</v>
      </c>
      <c r="J283" s="36">
        <v>280.83333333333331</v>
      </c>
      <c r="K283" s="31">
        <v>276.2</v>
      </c>
      <c r="L283" s="31">
        <v>271.35000000000002</v>
      </c>
      <c r="M283" s="31">
        <v>4.8061999999999996</v>
      </c>
      <c r="N283" s="1"/>
      <c r="O283" s="1"/>
    </row>
    <row r="284" spans="1:15" ht="12.75" customHeight="1">
      <c r="A284" s="33">
        <v>274</v>
      </c>
      <c r="B284" s="53" t="s">
        <v>434</v>
      </c>
      <c r="C284" s="31">
        <v>188.55</v>
      </c>
      <c r="D284" s="36">
        <v>189.86666666666667</v>
      </c>
      <c r="E284" s="36">
        <v>185.98333333333335</v>
      </c>
      <c r="F284" s="36">
        <v>183.41666666666669</v>
      </c>
      <c r="G284" s="36">
        <v>179.53333333333336</v>
      </c>
      <c r="H284" s="36">
        <v>192.43333333333334</v>
      </c>
      <c r="I284" s="36">
        <v>196.31666666666666</v>
      </c>
      <c r="J284" s="36">
        <v>198.88333333333333</v>
      </c>
      <c r="K284" s="31">
        <v>193.75</v>
      </c>
      <c r="L284" s="31">
        <v>187.3</v>
      </c>
      <c r="M284" s="31">
        <v>16.291350000000001</v>
      </c>
      <c r="N284" s="1"/>
      <c r="O284" s="1"/>
    </row>
    <row r="285" spans="1:15" ht="12.75" customHeight="1">
      <c r="A285" s="33">
        <v>275</v>
      </c>
      <c r="B285" s="53" t="s">
        <v>872</v>
      </c>
      <c r="C285" s="31">
        <v>2548.8000000000002</v>
      </c>
      <c r="D285" s="36">
        <v>2550.5666666666666</v>
      </c>
      <c r="E285" s="36">
        <v>2473.4333333333334</v>
      </c>
      <c r="F285" s="36">
        <v>2398.0666666666666</v>
      </c>
      <c r="G285" s="36">
        <v>2320.9333333333334</v>
      </c>
      <c r="H285" s="36">
        <v>2625.9333333333334</v>
      </c>
      <c r="I285" s="36">
        <v>2703.0666666666666</v>
      </c>
      <c r="J285" s="36">
        <v>2778.4333333333334</v>
      </c>
      <c r="K285" s="31">
        <v>2627.7</v>
      </c>
      <c r="L285" s="31">
        <v>2475.1999999999998</v>
      </c>
      <c r="M285" s="31">
        <v>2.5355400000000001</v>
      </c>
      <c r="N285" s="1"/>
      <c r="O285" s="1"/>
    </row>
    <row r="286" spans="1:15" ht="12.75" customHeight="1">
      <c r="A286" s="33">
        <v>276</v>
      </c>
      <c r="B286" s="53" t="s">
        <v>435</v>
      </c>
      <c r="C286" s="31">
        <v>701.3</v>
      </c>
      <c r="D286" s="36">
        <v>704.04999999999984</v>
      </c>
      <c r="E286" s="36">
        <v>696.54999999999973</v>
      </c>
      <c r="F286" s="36">
        <v>691.79999999999984</v>
      </c>
      <c r="G286" s="36">
        <v>684.29999999999973</v>
      </c>
      <c r="H286" s="36">
        <v>708.79999999999973</v>
      </c>
      <c r="I286" s="36">
        <v>716.3</v>
      </c>
      <c r="J286" s="36">
        <v>721.04999999999973</v>
      </c>
      <c r="K286" s="31">
        <v>711.55</v>
      </c>
      <c r="L286" s="31">
        <v>699.3</v>
      </c>
      <c r="M286" s="31">
        <v>3.4635199999999999</v>
      </c>
      <c r="N286" s="1"/>
      <c r="O286" s="1"/>
    </row>
    <row r="287" spans="1:15" ht="12.75" customHeight="1">
      <c r="A287" s="33">
        <v>277</v>
      </c>
      <c r="B287" s="53" t="s">
        <v>833</v>
      </c>
      <c r="C287" s="31">
        <v>625.95000000000005</v>
      </c>
      <c r="D287" s="36">
        <v>619.25</v>
      </c>
      <c r="E287" s="36">
        <v>598.70000000000005</v>
      </c>
      <c r="F287" s="36">
        <v>571.45000000000005</v>
      </c>
      <c r="G287" s="36">
        <v>550.90000000000009</v>
      </c>
      <c r="H287" s="36">
        <v>646.5</v>
      </c>
      <c r="I287" s="36">
        <v>667.05</v>
      </c>
      <c r="J287" s="36">
        <v>694.3</v>
      </c>
      <c r="K287" s="31">
        <v>639.79999999999995</v>
      </c>
      <c r="L287" s="31">
        <v>592</v>
      </c>
      <c r="M287" s="31">
        <v>5.5759100000000004</v>
      </c>
      <c r="N287" s="1"/>
      <c r="O287" s="1"/>
    </row>
    <row r="288" spans="1:15" ht="12.75" customHeight="1">
      <c r="A288" s="33">
        <v>278</v>
      </c>
      <c r="B288" s="53" t="s">
        <v>160</v>
      </c>
      <c r="C288" s="31">
        <v>1786.75</v>
      </c>
      <c r="D288" s="36">
        <v>1794.2833333333335</v>
      </c>
      <c r="E288" s="36">
        <v>1775.5666666666671</v>
      </c>
      <c r="F288" s="36">
        <v>1764.3833333333334</v>
      </c>
      <c r="G288" s="36">
        <v>1745.666666666667</v>
      </c>
      <c r="H288" s="36">
        <v>1805.4666666666672</v>
      </c>
      <c r="I288" s="36">
        <v>1824.1833333333338</v>
      </c>
      <c r="J288" s="36">
        <v>1835.3666666666672</v>
      </c>
      <c r="K288" s="31">
        <v>1813</v>
      </c>
      <c r="L288" s="31">
        <v>1783.1</v>
      </c>
      <c r="M288" s="31">
        <v>42.507399999999997</v>
      </c>
      <c r="N288" s="1"/>
      <c r="O288" s="1"/>
    </row>
    <row r="289" spans="1:15" ht="12.75" customHeight="1">
      <c r="A289" s="33">
        <v>279</v>
      </c>
      <c r="B289" s="53" t="s">
        <v>436</v>
      </c>
      <c r="C289" s="31">
        <v>1947.9</v>
      </c>
      <c r="D289" s="36">
        <v>1951.9333333333334</v>
      </c>
      <c r="E289" s="36">
        <v>1903.9666666666667</v>
      </c>
      <c r="F289" s="36">
        <v>1860.0333333333333</v>
      </c>
      <c r="G289" s="36">
        <v>1812.0666666666666</v>
      </c>
      <c r="H289" s="36">
        <v>1995.8666666666668</v>
      </c>
      <c r="I289" s="36">
        <v>2043.8333333333335</v>
      </c>
      <c r="J289" s="36">
        <v>2087.7666666666669</v>
      </c>
      <c r="K289" s="31">
        <v>1999.9</v>
      </c>
      <c r="L289" s="31">
        <v>1908</v>
      </c>
      <c r="M289" s="31">
        <v>1.92327</v>
      </c>
      <c r="N289" s="1"/>
      <c r="O289" s="1"/>
    </row>
    <row r="290" spans="1:15" ht="12.75" customHeight="1">
      <c r="A290" s="33">
        <v>280</v>
      </c>
      <c r="B290" s="53" t="s">
        <v>161</v>
      </c>
      <c r="C290" s="31">
        <v>161.30000000000001</v>
      </c>
      <c r="D290" s="36">
        <v>162.51666666666668</v>
      </c>
      <c r="E290" s="36">
        <v>159.33333333333337</v>
      </c>
      <c r="F290" s="36">
        <v>157.3666666666667</v>
      </c>
      <c r="G290" s="36">
        <v>154.18333333333339</v>
      </c>
      <c r="H290" s="36">
        <v>164.48333333333335</v>
      </c>
      <c r="I290" s="36">
        <v>167.66666666666669</v>
      </c>
      <c r="J290" s="36">
        <v>169.63333333333333</v>
      </c>
      <c r="K290" s="31">
        <v>165.7</v>
      </c>
      <c r="L290" s="31">
        <v>160.55000000000001</v>
      </c>
      <c r="M290" s="31">
        <v>39.325510000000001</v>
      </c>
      <c r="N290" s="1"/>
      <c r="O290" s="1"/>
    </row>
    <row r="291" spans="1:15" ht="12.75" customHeight="1">
      <c r="A291" s="33">
        <v>281</v>
      </c>
      <c r="B291" s="53" t="s">
        <v>167</v>
      </c>
      <c r="C291" s="31">
        <v>5277.6</v>
      </c>
      <c r="D291" s="36">
        <v>5310.8666666666668</v>
      </c>
      <c r="E291" s="36">
        <v>5217.8833333333332</v>
      </c>
      <c r="F291" s="36">
        <v>5158.1666666666661</v>
      </c>
      <c r="G291" s="36">
        <v>5065.1833333333325</v>
      </c>
      <c r="H291" s="36">
        <v>5370.5833333333339</v>
      </c>
      <c r="I291" s="36">
        <v>5463.5666666666675</v>
      </c>
      <c r="J291" s="36">
        <v>5523.2833333333347</v>
      </c>
      <c r="K291" s="31">
        <v>5403.85</v>
      </c>
      <c r="L291" s="31">
        <v>5251.15</v>
      </c>
      <c r="M291" s="31">
        <v>1.2828299999999999</v>
      </c>
      <c r="N291" s="1"/>
      <c r="O291" s="1"/>
    </row>
    <row r="292" spans="1:15" ht="12.75" customHeight="1">
      <c r="A292" s="33">
        <v>282</v>
      </c>
      <c r="B292" s="53" t="s">
        <v>164</v>
      </c>
      <c r="C292" s="31">
        <v>642.4</v>
      </c>
      <c r="D292" s="36">
        <v>649.16666666666663</v>
      </c>
      <c r="E292" s="36">
        <v>632.33333333333326</v>
      </c>
      <c r="F292" s="36">
        <v>622.26666666666665</v>
      </c>
      <c r="G292" s="36">
        <v>605.43333333333328</v>
      </c>
      <c r="H292" s="36">
        <v>659.23333333333323</v>
      </c>
      <c r="I292" s="36">
        <v>676.06666666666649</v>
      </c>
      <c r="J292" s="36">
        <v>686.13333333333321</v>
      </c>
      <c r="K292" s="31">
        <v>666</v>
      </c>
      <c r="L292" s="31">
        <v>639.1</v>
      </c>
      <c r="M292" s="31">
        <v>33.954300000000003</v>
      </c>
      <c r="N292" s="1"/>
      <c r="O292" s="1"/>
    </row>
    <row r="293" spans="1:15" ht="12.75" customHeight="1">
      <c r="A293" s="33">
        <v>283</v>
      </c>
      <c r="B293" s="53" t="s">
        <v>166</v>
      </c>
      <c r="C293" s="31">
        <v>4697.1499999999996</v>
      </c>
      <c r="D293" s="36">
        <v>4710.333333333333</v>
      </c>
      <c r="E293" s="36">
        <v>4663.8166666666657</v>
      </c>
      <c r="F293" s="36">
        <v>4630.4833333333327</v>
      </c>
      <c r="G293" s="36">
        <v>4583.9666666666653</v>
      </c>
      <c r="H293" s="36">
        <v>4743.6666666666661</v>
      </c>
      <c r="I293" s="36">
        <v>4790.1833333333343</v>
      </c>
      <c r="J293" s="36">
        <v>4823.5166666666664</v>
      </c>
      <c r="K293" s="31">
        <v>4756.8500000000004</v>
      </c>
      <c r="L293" s="31">
        <v>4677</v>
      </c>
      <c r="M293" s="31">
        <v>6.3883200000000002</v>
      </c>
      <c r="N293" s="1"/>
      <c r="O293" s="1"/>
    </row>
    <row r="294" spans="1:15" ht="12.75" customHeight="1">
      <c r="A294" s="33">
        <v>284</v>
      </c>
      <c r="B294" s="53" t="s">
        <v>437</v>
      </c>
      <c r="C294" s="31">
        <v>16763.95</v>
      </c>
      <c r="D294" s="36">
        <v>16858.25</v>
      </c>
      <c r="E294" s="36">
        <v>16446.45</v>
      </c>
      <c r="F294" s="36">
        <v>16128.95</v>
      </c>
      <c r="G294" s="36">
        <v>15717.150000000001</v>
      </c>
      <c r="H294" s="36">
        <v>17175.75</v>
      </c>
      <c r="I294" s="36">
        <v>17587.550000000003</v>
      </c>
      <c r="J294" s="36">
        <v>17905.05</v>
      </c>
      <c r="K294" s="31">
        <v>17270.05</v>
      </c>
      <c r="L294" s="31">
        <v>16540.75</v>
      </c>
      <c r="M294" s="31">
        <v>0.12497999999999999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3550.95</v>
      </c>
      <c r="D295" s="36">
        <v>3569.4333333333329</v>
      </c>
      <c r="E295" s="36">
        <v>3521.2166666666658</v>
      </c>
      <c r="F295" s="36">
        <v>3491.4833333333327</v>
      </c>
      <c r="G295" s="36">
        <v>3443.2666666666655</v>
      </c>
      <c r="H295" s="36">
        <v>3599.1666666666661</v>
      </c>
      <c r="I295" s="36">
        <v>3647.3833333333332</v>
      </c>
      <c r="J295" s="36">
        <v>3677.1166666666663</v>
      </c>
      <c r="K295" s="31">
        <v>3617.65</v>
      </c>
      <c r="L295" s="31">
        <v>3539.7</v>
      </c>
      <c r="M295" s="31">
        <v>32.732570000000003</v>
      </c>
      <c r="N295" s="1"/>
      <c r="O295" s="1"/>
    </row>
    <row r="296" spans="1:15" ht="12.75" customHeight="1">
      <c r="A296" s="33">
        <v>286</v>
      </c>
      <c r="B296" s="53" t="s">
        <v>438</v>
      </c>
      <c r="C296" s="31">
        <v>515.85</v>
      </c>
      <c r="D296" s="36">
        <v>520.58333333333337</v>
      </c>
      <c r="E296" s="36">
        <v>508.36666666666679</v>
      </c>
      <c r="F296" s="36">
        <v>500.88333333333344</v>
      </c>
      <c r="G296" s="36">
        <v>488.66666666666686</v>
      </c>
      <c r="H296" s="36">
        <v>528.06666666666672</v>
      </c>
      <c r="I296" s="36">
        <v>540.28333333333319</v>
      </c>
      <c r="J296" s="36">
        <v>547.76666666666665</v>
      </c>
      <c r="K296" s="31">
        <v>532.79999999999995</v>
      </c>
      <c r="L296" s="31">
        <v>513.1</v>
      </c>
      <c r="M296" s="31">
        <v>4.5357099999999999</v>
      </c>
      <c r="N296" s="1"/>
      <c r="O296" s="1"/>
    </row>
    <row r="297" spans="1:15" ht="12.75" customHeight="1">
      <c r="A297" s="33">
        <v>287</v>
      </c>
      <c r="B297" s="53" t="s">
        <v>163</v>
      </c>
      <c r="C297" s="31">
        <v>431.4</v>
      </c>
      <c r="D297" s="36">
        <v>435.76666666666665</v>
      </c>
      <c r="E297" s="36">
        <v>425.43333333333328</v>
      </c>
      <c r="F297" s="36">
        <v>419.46666666666664</v>
      </c>
      <c r="G297" s="36">
        <v>409.13333333333327</v>
      </c>
      <c r="H297" s="36">
        <v>441.73333333333329</v>
      </c>
      <c r="I297" s="36">
        <v>452.06666666666666</v>
      </c>
      <c r="J297" s="36">
        <v>458.0333333333333</v>
      </c>
      <c r="K297" s="31">
        <v>446.1</v>
      </c>
      <c r="L297" s="31">
        <v>429.8</v>
      </c>
      <c r="M297" s="31">
        <v>14.539580000000001</v>
      </c>
      <c r="N297" s="1"/>
      <c r="O297" s="1"/>
    </row>
    <row r="298" spans="1:15" ht="12.75" customHeight="1">
      <c r="A298" s="33">
        <v>288</v>
      </c>
      <c r="B298" s="53" t="s">
        <v>439</v>
      </c>
      <c r="C298" s="31">
        <v>249.05</v>
      </c>
      <c r="D298" s="36">
        <v>250.26666666666665</v>
      </c>
      <c r="E298" s="36">
        <v>246.7833333333333</v>
      </c>
      <c r="F298" s="36">
        <v>244.51666666666665</v>
      </c>
      <c r="G298" s="36">
        <v>241.0333333333333</v>
      </c>
      <c r="H298" s="36">
        <v>252.5333333333333</v>
      </c>
      <c r="I298" s="36">
        <v>256.01666666666665</v>
      </c>
      <c r="J298" s="36">
        <v>258.2833333333333</v>
      </c>
      <c r="K298" s="31">
        <v>253.75</v>
      </c>
      <c r="L298" s="31">
        <v>248</v>
      </c>
      <c r="M298" s="31">
        <v>4.7764600000000002</v>
      </c>
      <c r="N298" s="1"/>
      <c r="O298" s="1"/>
    </row>
    <row r="299" spans="1:15" ht="12.75" customHeight="1">
      <c r="A299" s="33">
        <v>289</v>
      </c>
      <c r="B299" s="53" t="s">
        <v>440</v>
      </c>
      <c r="C299" s="31">
        <v>134.35</v>
      </c>
      <c r="D299" s="36">
        <v>135.73333333333332</v>
      </c>
      <c r="E299" s="36">
        <v>132.61666666666665</v>
      </c>
      <c r="F299" s="36">
        <v>130.88333333333333</v>
      </c>
      <c r="G299" s="36">
        <v>127.76666666666665</v>
      </c>
      <c r="H299" s="36">
        <v>137.46666666666664</v>
      </c>
      <c r="I299" s="36">
        <v>140.58333333333331</v>
      </c>
      <c r="J299" s="36">
        <v>142.31666666666663</v>
      </c>
      <c r="K299" s="31">
        <v>138.85</v>
      </c>
      <c r="L299" s="31">
        <v>134</v>
      </c>
      <c r="M299" s="31">
        <v>48.951360000000001</v>
      </c>
      <c r="N299" s="1"/>
      <c r="O299" s="1"/>
    </row>
    <row r="300" spans="1:15" ht="12.75" customHeight="1">
      <c r="A300" s="33">
        <v>290</v>
      </c>
      <c r="B300" s="53" t="s">
        <v>282</v>
      </c>
      <c r="C300" s="31">
        <v>961.05</v>
      </c>
      <c r="D300" s="36">
        <v>968.35</v>
      </c>
      <c r="E300" s="36">
        <v>950.7</v>
      </c>
      <c r="F300" s="36">
        <v>940.35</v>
      </c>
      <c r="G300" s="36">
        <v>922.7</v>
      </c>
      <c r="H300" s="36">
        <v>978.7</v>
      </c>
      <c r="I300" s="36">
        <v>996.34999999999991</v>
      </c>
      <c r="J300" s="36">
        <v>1006.7</v>
      </c>
      <c r="K300" s="31">
        <v>986</v>
      </c>
      <c r="L300" s="31">
        <v>958</v>
      </c>
      <c r="M300" s="31">
        <v>19.43056</v>
      </c>
      <c r="N300" s="1"/>
      <c r="O300" s="1"/>
    </row>
    <row r="301" spans="1:15" ht="12.75" customHeight="1">
      <c r="A301" s="33">
        <v>291</v>
      </c>
      <c r="B301" s="53" t="s">
        <v>283</v>
      </c>
      <c r="C301" s="31">
        <v>7200.05</v>
      </c>
      <c r="D301" s="36">
        <v>7157.9333333333334</v>
      </c>
      <c r="E301" s="36">
        <v>7030.8666666666668</v>
      </c>
      <c r="F301" s="36">
        <v>6861.6833333333334</v>
      </c>
      <c r="G301" s="36">
        <v>6734.6166666666668</v>
      </c>
      <c r="H301" s="36">
        <v>7327.1166666666668</v>
      </c>
      <c r="I301" s="36">
        <v>7454.1833333333343</v>
      </c>
      <c r="J301" s="36">
        <v>7623.3666666666668</v>
      </c>
      <c r="K301" s="31">
        <v>7285</v>
      </c>
      <c r="L301" s="31">
        <v>6988.75</v>
      </c>
      <c r="M301" s="31">
        <v>1.78837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1594.05</v>
      </c>
      <c r="D302" s="36">
        <v>1606.25</v>
      </c>
      <c r="E302" s="36">
        <v>1578.05</v>
      </c>
      <c r="F302" s="36">
        <v>1562.05</v>
      </c>
      <c r="G302" s="36">
        <v>1533.85</v>
      </c>
      <c r="H302" s="36">
        <v>1622.25</v>
      </c>
      <c r="I302" s="36">
        <v>1650.4499999999998</v>
      </c>
      <c r="J302" s="36">
        <v>1666.45</v>
      </c>
      <c r="K302" s="31">
        <v>1634.45</v>
      </c>
      <c r="L302" s="31">
        <v>1590.25</v>
      </c>
      <c r="M302" s="31">
        <v>7.4690399999999997</v>
      </c>
      <c r="N302" s="1"/>
      <c r="O302" s="1"/>
    </row>
    <row r="303" spans="1:15" ht="12.75" customHeight="1">
      <c r="A303" s="33">
        <v>293</v>
      </c>
      <c r="B303" s="53" t="s">
        <v>441</v>
      </c>
      <c r="C303" s="31">
        <v>1142.45</v>
      </c>
      <c r="D303" s="36">
        <v>1147.7666666666667</v>
      </c>
      <c r="E303" s="36">
        <v>1134.6833333333334</v>
      </c>
      <c r="F303" s="36">
        <v>1126.9166666666667</v>
      </c>
      <c r="G303" s="36">
        <v>1113.8333333333335</v>
      </c>
      <c r="H303" s="36">
        <v>1155.5333333333333</v>
      </c>
      <c r="I303" s="36">
        <v>1168.6166666666668</v>
      </c>
      <c r="J303" s="36">
        <v>1176.3833333333332</v>
      </c>
      <c r="K303" s="31">
        <v>1160.8499999999999</v>
      </c>
      <c r="L303" s="31">
        <v>1140</v>
      </c>
      <c r="M303" s="31">
        <v>0.18756999999999999</v>
      </c>
      <c r="N303" s="1"/>
      <c r="O303" s="1"/>
    </row>
    <row r="304" spans="1:15" ht="12.75" customHeight="1">
      <c r="A304" s="33">
        <v>294</v>
      </c>
      <c r="B304" s="53" t="s">
        <v>442</v>
      </c>
      <c r="C304" s="31">
        <v>70.95</v>
      </c>
      <c r="D304" s="36">
        <v>71.766666666666666</v>
      </c>
      <c r="E304" s="36">
        <v>69.683333333333337</v>
      </c>
      <c r="F304" s="36">
        <v>68.416666666666671</v>
      </c>
      <c r="G304" s="36">
        <v>66.333333333333343</v>
      </c>
      <c r="H304" s="36">
        <v>73.033333333333331</v>
      </c>
      <c r="I304" s="36">
        <v>75.116666666666674</v>
      </c>
      <c r="J304" s="36">
        <v>76.383333333333326</v>
      </c>
      <c r="K304" s="31">
        <v>73.849999999999994</v>
      </c>
      <c r="L304" s="31">
        <v>70.5</v>
      </c>
      <c r="M304" s="31">
        <v>15.165749999999999</v>
      </c>
      <c r="N304" s="1"/>
      <c r="O304" s="1"/>
    </row>
    <row r="305" spans="1:15" ht="12.75" customHeight="1">
      <c r="A305" s="33">
        <v>295</v>
      </c>
      <c r="B305" s="53" t="s">
        <v>181</v>
      </c>
      <c r="C305" s="31">
        <v>129231.5</v>
      </c>
      <c r="D305" s="36">
        <v>129912.81666666667</v>
      </c>
      <c r="E305" s="36">
        <v>128322.53333333333</v>
      </c>
      <c r="F305" s="36">
        <v>127413.56666666667</v>
      </c>
      <c r="G305" s="36">
        <v>125823.28333333333</v>
      </c>
      <c r="H305" s="36">
        <v>130821.78333333333</v>
      </c>
      <c r="I305" s="36">
        <v>132412.06666666668</v>
      </c>
      <c r="J305" s="36">
        <v>133321.03333333333</v>
      </c>
      <c r="K305" s="31">
        <v>131503.1</v>
      </c>
      <c r="L305" s="31">
        <v>129003.85</v>
      </c>
      <c r="M305" s="31">
        <v>4.811E-2</v>
      </c>
      <c r="N305" s="1"/>
      <c r="O305" s="1"/>
    </row>
    <row r="306" spans="1:15" ht="12.75" customHeight="1">
      <c r="A306" s="33">
        <v>296</v>
      </c>
      <c r="B306" s="53" t="s">
        <v>443</v>
      </c>
      <c r="C306" s="31">
        <v>1818.65</v>
      </c>
      <c r="D306" s="36">
        <v>1857.7333333333333</v>
      </c>
      <c r="E306" s="36">
        <v>1771.9166666666667</v>
      </c>
      <c r="F306" s="36">
        <v>1725.1833333333334</v>
      </c>
      <c r="G306" s="36">
        <v>1639.3666666666668</v>
      </c>
      <c r="H306" s="36">
        <v>1904.4666666666667</v>
      </c>
      <c r="I306" s="36">
        <v>1990.2833333333333</v>
      </c>
      <c r="J306" s="36">
        <v>2037.0166666666667</v>
      </c>
      <c r="K306" s="31">
        <v>1943.55</v>
      </c>
      <c r="L306" s="31">
        <v>1811</v>
      </c>
      <c r="M306" s="31">
        <v>6.0605900000000004</v>
      </c>
      <c r="N306" s="1"/>
      <c r="O306" s="1"/>
    </row>
    <row r="307" spans="1:15" ht="12.75" customHeight="1">
      <c r="A307" s="33">
        <v>297</v>
      </c>
      <c r="B307" s="53" t="s">
        <v>444</v>
      </c>
      <c r="C307" s="31">
        <v>1181.45</v>
      </c>
      <c r="D307" s="36">
        <v>1176.3999999999999</v>
      </c>
      <c r="E307" s="36">
        <v>1162.0499999999997</v>
      </c>
      <c r="F307" s="36">
        <v>1142.6499999999999</v>
      </c>
      <c r="G307" s="36">
        <v>1128.2999999999997</v>
      </c>
      <c r="H307" s="36">
        <v>1195.7999999999997</v>
      </c>
      <c r="I307" s="36">
        <v>1210.1499999999996</v>
      </c>
      <c r="J307" s="36">
        <v>1229.5499999999997</v>
      </c>
      <c r="K307" s="31">
        <v>1190.75</v>
      </c>
      <c r="L307" s="31">
        <v>1157</v>
      </c>
      <c r="M307" s="31">
        <v>6.83284</v>
      </c>
      <c r="N307" s="1"/>
      <c r="O307" s="1"/>
    </row>
    <row r="308" spans="1:15" ht="12.75" customHeight="1">
      <c r="A308" s="33">
        <v>298</v>
      </c>
      <c r="B308" s="53" t="s">
        <v>178</v>
      </c>
      <c r="C308" s="31">
        <v>1401.2</v>
      </c>
      <c r="D308" s="36">
        <v>1428.3833333333332</v>
      </c>
      <c r="E308" s="36">
        <v>1367.7666666666664</v>
      </c>
      <c r="F308" s="36">
        <v>1334.3333333333333</v>
      </c>
      <c r="G308" s="36">
        <v>1273.7166666666665</v>
      </c>
      <c r="H308" s="36">
        <v>1461.8166666666664</v>
      </c>
      <c r="I308" s="36">
        <v>1522.4333333333332</v>
      </c>
      <c r="J308" s="36">
        <v>1555.8666666666663</v>
      </c>
      <c r="K308" s="31">
        <v>1489</v>
      </c>
      <c r="L308" s="31">
        <v>1394.95</v>
      </c>
      <c r="M308" s="31">
        <v>7.3945600000000002</v>
      </c>
      <c r="N308" s="1"/>
      <c r="O308" s="1"/>
    </row>
    <row r="309" spans="1:15" ht="12.75" customHeight="1">
      <c r="A309" s="33">
        <v>299</v>
      </c>
      <c r="B309" s="53" t="s">
        <v>170</v>
      </c>
      <c r="C309" s="31">
        <v>291.10000000000002</v>
      </c>
      <c r="D309" s="36">
        <v>291.36666666666662</v>
      </c>
      <c r="E309" s="36">
        <v>288.28333333333325</v>
      </c>
      <c r="F309" s="36">
        <v>285.46666666666664</v>
      </c>
      <c r="G309" s="36">
        <v>282.38333333333327</v>
      </c>
      <c r="H309" s="36">
        <v>294.18333333333322</v>
      </c>
      <c r="I309" s="36">
        <v>297.26666666666659</v>
      </c>
      <c r="J309" s="36">
        <v>300.0833333333332</v>
      </c>
      <c r="K309" s="31">
        <v>294.45</v>
      </c>
      <c r="L309" s="31">
        <v>288.55</v>
      </c>
      <c r="M309" s="31">
        <v>29.919440000000002</v>
      </c>
      <c r="N309" s="1"/>
      <c r="O309" s="1"/>
    </row>
    <row r="310" spans="1:15" ht="12.75" customHeight="1">
      <c r="A310" s="33">
        <v>300</v>
      </c>
      <c r="B310" s="53" t="s">
        <v>169</v>
      </c>
      <c r="C310" s="31">
        <v>2024.95</v>
      </c>
      <c r="D310" s="36">
        <v>2042.8166666666666</v>
      </c>
      <c r="E310" s="36">
        <v>1998.6333333333332</v>
      </c>
      <c r="F310" s="36">
        <v>1972.3166666666666</v>
      </c>
      <c r="G310" s="36">
        <v>1928.1333333333332</v>
      </c>
      <c r="H310" s="36">
        <v>2069.1333333333332</v>
      </c>
      <c r="I310" s="36">
        <v>2113.3166666666666</v>
      </c>
      <c r="J310" s="36">
        <v>2139.6333333333332</v>
      </c>
      <c r="K310" s="31">
        <v>2087</v>
      </c>
      <c r="L310" s="31">
        <v>2016.5</v>
      </c>
      <c r="M310" s="31">
        <v>35.398620000000001</v>
      </c>
      <c r="N310" s="1"/>
      <c r="O310" s="1"/>
    </row>
    <row r="311" spans="1:15" ht="12.75" customHeight="1">
      <c r="A311" s="33">
        <v>301</v>
      </c>
      <c r="B311" s="53" t="s">
        <v>445</v>
      </c>
      <c r="C311" s="31">
        <v>394.95</v>
      </c>
      <c r="D311" s="36">
        <v>397.2833333333333</v>
      </c>
      <c r="E311" s="36">
        <v>390.61666666666662</v>
      </c>
      <c r="F311" s="36">
        <v>386.2833333333333</v>
      </c>
      <c r="G311" s="36">
        <v>379.61666666666662</v>
      </c>
      <c r="H311" s="36">
        <v>401.61666666666662</v>
      </c>
      <c r="I311" s="36">
        <v>408.28333333333336</v>
      </c>
      <c r="J311" s="36">
        <v>412.61666666666662</v>
      </c>
      <c r="K311" s="31">
        <v>403.95</v>
      </c>
      <c r="L311" s="31">
        <v>392.95</v>
      </c>
      <c r="M311" s="31">
        <v>1.2392000000000001</v>
      </c>
      <c r="N311" s="1"/>
      <c r="O311" s="1"/>
    </row>
    <row r="312" spans="1:15" ht="12.75" customHeight="1">
      <c r="A312" s="33">
        <v>302</v>
      </c>
      <c r="B312" s="53" t="s">
        <v>446</v>
      </c>
      <c r="C312" s="31">
        <v>627.45000000000005</v>
      </c>
      <c r="D312" s="36">
        <v>632.81666666666661</v>
      </c>
      <c r="E312" s="36">
        <v>619.73333333333323</v>
      </c>
      <c r="F312" s="36">
        <v>612.01666666666665</v>
      </c>
      <c r="G312" s="36">
        <v>598.93333333333328</v>
      </c>
      <c r="H312" s="36">
        <v>640.53333333333319</v>
      </c>
      <c r="I312" s="36">
        <v>653.61666666666667</v>
      </c>
      <c r="J312" s="36">
        <v>661.33333333333314</v>
      </c>
      <c r="K312" s="31">
        <v>645.9</v>
      </c>
      <c r="L312" s="31">
        <v>625.1</v>
      </c>
      <c r="M312" s="31">
        <v>2.0753699999999999</v>
      </c>
      <c r="N312" s="1"/>
      <c r="O312" s="1"/>
    </row>
    <row r="313" spans="1:15" ht="12.75" customHeight="1">
      <c r="A313" s="33">
        <v>303</v>
      </c>
      <c r="B313" s="53" t="s">
        <v>171</v>
      </c>
      <c r="C313" s="31">
        <v>188.95</v>
      </c>
      <c r="D313" s="36">
        <v>190.88333333333333</v>
      </c>
      <c r="E313" s="36">
        <v>186.26666666666665</v>
      </c>
      <c r="F313" s="36">
        <v>183.58333333333331</v>
      </c>
      <c r="G313" s="36">
        <v>178.96666666666664</v>
      </c>
      <c r="H313" s="36">
        <v>193.56666666666666</v>
      </c>
      <c r="I313" s="36">
        <v>198.18333333333334</v>
      </c>
      <c r="J313" s="36">
        <v>200.86666666666667</v>
      </c>
      <c r="K313" s="31">
        <v>195.5</v>
      </c>
      <c r="L313" s="31">
        <v>188.2</v>
      </c>
      <c r="M313" s="31">
        <v>68.787639999999996</v>
      </c>
      <c r="N313" s="1"/>
      <c r="O313" s="1"/>
    </row>
    <row r="314" spans="1:15" ht="12.75" customHeight="1">
      <c r="A314" s="33">
        <v>304</v>
      </c>
      <c r="B314" s="53" t="s">
        <v>447</v>
      </c>
      <c r="C314" s="31">
        <v>223.15</v>
      </c>
      <c r="D314" s="36">
        <v>226.2166666666667</v>
      </c>
      <c r="E314" s="36">
        <v>218.73333333333341</v>
      </c>
      <c r="F314" s="36">
        <v>214.31666666666672</v>
      </c>
      <c r="G314" s="36">
        <v>206.83333333333343</v>
      </c>
      <c r="H314" s="36">
        <v>230.63333333333338</v>
      </c>
      <c r="I314" s="36">
        <v>238.11666666666667</v>
      </c>
      <c r="J314" s="36">
        <v>242.53333333333336</v>
      </c>
      <c r="K314" s="31">
        <v>233.7</v>
      </c>
      <c r="L314" s="31">
        <v>221.8</v>
      </c>
      <c r="M314" s="31">
        <v>32.142200000000003</v>
      </c>
      <c r="N314" s="1"/>
      <c r="O314" s="1"/>
    </row>
    <row r="315" spans="1:15" ht="12.75" customHeight="1">
      <c r="A315" s="33">
        <v>305</v>
      </c>
      <c r="B315" s="53" t="s">
        <v>839</v>
      </c>
      <c r="C315" s="31">
        <v>2395.65</v>
      </c>
      <c r="D315" s="36">
        <v>2366.8666666666663</v>
      </c>
      <c r="E315" s="36">
        <v>2313.7333333333327</v>
      </c>
      <c r="F315" s="36">
        <v>2231.8166666666662</v>
      </c>
      <c r="G315" s="36">
        <v>2178.6833333333325</v>
      </c>
      <c r="H315" s="36">
        <v>2448.7833333333328</v>
      </c>
      <c r="I315" s="36">
        <v>2501.916666666667</v>
      </c>
      <c r="J315" s="36">
        <v>2583.833333333333</v>
      </c>
      <c r="K315" s="31">
        <v>2420</v>
      </c>
      <c r="L315" s="31">
        <v>2284.9499999999998</v>
      </c>
      <c r="M315" s="31">
        <v>9.3513999999999999</v>
      </c>
      <c r="N315" s="1"/>
      <c r="O315" s="1"/>
    </row>
    <row r="316" spans="1:15" ht="12.75" customHeight="1">
      <c r="A316" s="33">
        <v>306</v>
      </c>
      <c r="B316" s="53" t="s">
        <v>172</v>
      </c>
      <c r="C316" s="31">
        <v>506.4</v>
      </c>
      <c r="D316" s="36">
        <v>505.83333333333331</v>
      </c>
      <c r="E316" s="36">
        <v>495.71666666666658</v>
      </c>
      <c r="F316" s="36">
        <v>485.03333333333325</v>
      </c>
      <c r="G316" s="36">
        <v>474.91666666666652</v>
      </c>
      <c r="H316" s="36">
        <v>516.51666666666665</v>
      </c>
      <c r="I316" s="36">
        <v>526.63333333333333</v>
      </c>
      <c r="J316" s="36">
        <v>537.31666666666672</v>
      </c>
      <c r="K316" s="31">
        <v>515.95000000000005</v>
      </c>
      <c r="L316" s="31">
        <v>495.15</v>
      </c>
      <c r="M316" s="31">
        <v>31.610050000000001</v>
      </c>
      <c r="N316" s="1"/>
      <c r="O316" s="1"/>
    </row>
    <row r="317" spans="1:15" ht="12.75" customHeight="1">
      <c r="A317" s="33">
        <v>307</v>
      </c>
      <c r="B317" s="53" t="s">
        <v>173</v>
      </c>
      <c r="C317" s="31">
        <v>12405</v>
      </c>
      <c r="D317" s="36">
        <v>12442.35</v>
      </c>
      <c r="E317" s="36">
        <v>12282.7</v>
      </c>
      <c r="F317" s="36">
        <v>12160.4</v>
      </c>
      <c r="G317" s="36">
        <v>12000.75</v>
      </c>
      <c r="H317" s="36">
        <v>12564.650000000001</v>
      </c>
      <c r="I317" s="36">
        <v>12724.3</v>
      </c>
      <c r="J317" s="36">
        <v>12846.600000000002</v>
      </c>
      <c r="K317" s="31">
        <v>12602</v>
      </c>
      <c r="L317" s="31">
        <v>12320.05</v>
      </c>
      <c r="M317" s="31">
        <v>6.7911700000000002</v>
      </c>
      <c r="N317" s="1"/>
      <c r="O317" s="1"/>
    </row>
    <row r="318" spans="1:15" ht="12.75" customHeight="1">
      <c r="A318" s="33">
        <v>308</v>
      </c>
      <c r="B318" s="53" t="s">
        <v>448</v>
      </c>
      <c r="C318" s="31">
        <v>2794.15</v>
      </c>
      <c r="D318" s="36">
        <v>2820.9500000000003</v>
      </c>
      <c r="E318" s="36">
        <v>2542.8000000000006</v>
      </c>
      <c r="F318" s="36">
        <v>2291.4500000000003</v>
      </c>
      <c r="G318" s="36">
        <v>2013.3000000000006</v>
      </c>
      <c r="H318" s="36">
        <v>3072.3000000000006</v>
      </c>
      <c r="I318" s="36">
        <v>3350.4500000000003</v>
      </c>
      <c r="J318" s="36">
        <v>3601.8000000000006</v>
      </c>
      <c r="K318" s="31">
        <v>3099.1</v>
      </c>
      <c r="L318" s="31">
        <v>2569.6</v>
      </c>
      <c r="M318" s="31">
        <v>7.4195500000000001</v>
      </c>
      <c r="N318" s="1"/>
      <c r="O318" s="1"/>
    </row>
    <row r="319" spans="1:15" ht="12.75" customHeight="1">
      <c r="A319" s="33">
        <v>309</v>
      </c>
      <c r="B319" s="53" t="s">
        <v>177</v>
      </c>
      <c r="C319" s="31">
        <v>1005.15</v>
      </c>
      <c r="D319" s="36">
        <v>1014.1</v>
      </c>
      <c r="E319" s="36">
        <v>993.2</v>
      </c>
      <c r="F319" s="36">
        <v>981.25</v>
      </c>
      <c r="G319" s="36">
        <v>960.35</v>
      </c>
      <c r="H319" s="36">
        <v>1026.0500000000002</v>
      </c>
      <c r="I319" s="36">
        <v>1046.9499999999998</v>
      </c>
      <c r="J319" s="36">
        <v>1058.9000000000001</v>
      </c>
      <c r="K319" s="31">
        <v>1035</v>
      </c>
      <c r="L319" s="31">
        <v>1002.15</v>
      </c>
      <c r="M319" s="31">
        <v>4.8224200000000002</v>
      </c>
      <c r="N319" s="1"/>
      <c r="O319" s="1"/>
    </row>
    <row r="320" spans="1:15" ht="12.75" customHeight="1">
      <c r="A320" s="33">
        <v>310</v>
      </c>
      <c r="B320" s="53" t="s">
        <v>284</v>
      </c>
      <c r="C320" s="31">
        <v>778.1</v>
      </c>
      <c r="D320" s="36">
        <v>791.86666666666667</v>
      </c>
      <c r="E320" s="36">
        <v>756.23333333333335</v>
      </c>
      <c r="F320" s="36">
        <v>734.36666666666667</v>
      </c>
      <c r="G320" s="36">
        <v>698.73333333333335</v>
      </c>
      <c r="H320" s="36">
        <v>813.73333333333335</v>
      </c>
      <c r="I320" s="36">
        <v>849.36666666666679</v>
      </c>
      <c r="J320" s="36">
        <v>871.23333333333335</v>
      </c>
      <c r="K320" s="31">
        <v>827.5</v>
      </c>
      <c r="L320" s="31">
        <v>770</v>
      </c>
      <c r="M320" s="31">
        <v>29.004709999999999</v>
      </c>
      <c r="N320" s="1"/>
      <c r="O320" s="1"/>
    </row>
    <row r="321" spans="1:15" ht="12.75" customHeight="1">
      <c r="A321" s="33">
        <v>311</v>
      </c>
      <c r="B321" s="53" t="s">
        <v>449</v>
      </c>
      <c r="C321" s="31">
        <v>2158.6</v>
      </c>
      <c r="D321" s="36">
        <v>2184.4499999999998</v>
      </c>
      <c r="E321" s="36">
        <v>2124.1999999999998</v>
      </c>
      <c r="F321" s="36">
        <v>2089.8000000000002</v>
      </c>
      <c r="G321" s="36">
        <v>2029.5500000000002</v>
      </c>
      <c r="H321" s="36">
        <v>2218.8499999999995</v>
      </c>
      <c r="I321" s="36">
        <v>2279.0999999999995</v>
      </c>
      <c r="J321" s="36">
        <v>2313.4999999999991</v>
      </c>
      <c r="K321" s="31">
        <v>2244.6999999999998</v>
      </c>
      <c r="L321" s="31">
        <v>2150.0500000000002</v>
      </c>
      <c r="M321" s="31">
        <v>7.61564</v>
      </c>
      <c r="N321" s="1"/>
      <c r="O321" s="1"/>
    </row>
    <row r="322" spans="1:15" ht="12.75" customHeight="1">
      <c r="A322" s="33">
        <v>312</v>
      </c>
      <c r="B322" s="53" t="s">
        <v>450</v>
      </c>
      <c r="C322" s="31">
        <v>696.25</v>
      </c>
      <c r="D322" s="36">
        <v>699.86666666666679</v>
      </c>
      <c r="E322" s="36">
        <v>683.8333333333336</v>
      </c>
      <c r="F322" s="36">
        <v>671.41666666666686</v>
      </c>
      <c r="G322" s="36">
        <v>655.38333333333367</v>
      </c>
      <c r="H322" s="36">
        <v>712.28333333333353</v>
      </c>
      <c r="I322" s="36">
        <v>728.31666666666683</v>
      </c>
      <c r="J322" s="36">
        <v>740.73333333333346</v>
      </c>
      <c r="K322" s="31">
        <v>715.9</v>
      </c>
      <c r="L322" s="31">
        <v>687.45</v>
      </c>
      <c r="M322" s="31">
        <v>1.9284300000000001</v>
      </c>
      <c r="N322" s="1"/>
      <c r="O322" s="1"/>
    </row>
    <row r="323" spans="1:15" ht="12.75" customHeight="1">
      <c r="A323" s="33">
        <v>313</v>
      </c>
      <c r="B323" s="53" t="s">
        <v>451</v>
      </c>
      <c r="C323" s="31">
        <v>1074.55</v>
      </c>
      <c r="D323" s="36">
        <v>1084.9666666666667</v>
      </c>
      <c r="E323" s="36">
        <v>1053.1833333333334</v>
      </c>
      <c r="F323" s="36">
        <v>1031.8166666666666</v>
      </c>
      <c r="G323" s="36">
        <v>1000.0333333333333</v>
      </c>
      <c r="H323" s="36">
        <v>1106.3333333333335</v>
      </c>
      <c r="I323" s="36">
        <v>1138.1166666666668</v>
      </c>
      <c r="J323" s="36">
        <v>1159.4833333333336</v>
      </c>
      <c r="K323" s="31">
        <v>1116.75</v>
      </c>
      <c r="L323" s="31">
        <v>1063.5999999999999</v>
      </c>
      <c r="M323" s="31">
        <v>1.8027200000000001</v>
      </c>
      <c r="N323" s="1"/>
      <c r="O323" s="1"/>
    </row>
    <row r="324" spans="1:15" ht="12.75" customHeight="1">
      <c r="A324" s="33">
        <v>314</v>
      </c>
      <c r="B324" s="53" t="s">
        <v>176</v>
      </c>
      <c r="C324" s="31">
        <v>1739.75</v>
      </c>
      <c r="D324" s="36">
        <v>1730.0666666666666</v>
      </c>
      <c r="E324" s="36">
        <v>1712.2833333333333</v>
      </c>
      <c r="F324" s="36">
        <v>1684.8166666666666</v>
      </c>
      <c r="G324" s="36">
        <v>1667.0333333333333</v>
      </c>
      <c r="H324" s="36">
        <v>1757.5333333333333</v>
      </c>
      <c r="I324" s="36">
        <v>1775.3166666666666</v>
      </c>
      <c r="J324" s="36">
        <v>1802.7833333333333</v>
      </c>
      <c r="K324" s="31">
        <v>1747.85</v>
      </c>
      <c r="L324" s="31">
        <v>1702.6</v>
      </c>
      <c r="M324" s="31">
        <v>2.5461999999999998</v>
      </c>
      <c r="N324" s="1"/>
      <c r="O324" s="1"/>
    </row>
    <row r="325" spans="1:15" ht="12.75" customHeight="1">
      <c r="A325" s="33">
        <v>315</v>
      </c>
      <c r="B325" s="53" t="s">
        <v>838</v>
      </c>
      <c r="C325" s="31">
        <v>403.6</v>
      </c>
      <c r="D325" s="36">
        <v>405.68333333333334</v>
      </c>
      <c r="E325" s="36">
        <v>399.9666666666667</v>
      </c>
      <c r="F325" s="36">
        <v>396.33333333333337</v>
      </c>
      <c r="G325" s="36">
        <v>390.61666666666673</v>
      </c>
      <c r="H325" s="36">
        <v>409.31666666666666</v>
      </c>
      <c r="I325" s="36">
        <v>415.03333333333325</v>
      </c>
      <c r="J325" s="36">
        <v>418.66666666666663</v>
      </c>
      <c r="K325" s="31">
        <v>411.4</v>
      </c>
      <c r="L325" s="31">
        <v>402.05</v>
      </c>
      <c r="M325" s="31">
        <v>1.6089599999999999</v>
      </c>
      <c r="N325" s="1"/>
      <c r="O325" s="1"/>
    </row>
    <row r="326" spans="1:15" ht="12.75" customHeight="1">
      <c r="A326" s="33">
        <v>316</v>
      </c>
      <c r="B326" s="53" t="s">
        <v>285</v>
      </c>
      <c r="C326" s="31">
        <v>70.05</v>
      </c>
      <c r="D326" s="36">
        <v>70.333333333333329</v>
      </c>
      <c r="E326" s="36">
        <v>69.36666666666666</v>
      </c>
      <c r="F326" s="36">
        <v>68.683333333333337</v>
      </c>
      <c r="G326" s="36">
        <v>67.716666666666669</v>
      </c>
      <c r="H326" s="36">
        <v>71.016666666666652</v>
      </c>
      <c r="I326" s="36">
        <v>71.98333333333332</v>
      </c>
      <c r="J326" s="36">
        <v>72.666666666666643</v>
      </c>
      <c r="K326" s="31">
        <v>71.3</v>
      </c>
      <c r="L326" s="31">
        <v>69.650000000000006</v>
      </c>
      <c r="M326" s="31">
        <v>105.32241</v>
      </c>
      <c r="N326" s="1"/>
      <c r="O326" s="1"/>
    </row>
    <row r="327" spans="1:15" ht="12.75" customHeight="1">
      <c r="A327" s="33">
        <v>317</v>
      </c>
      <c r="B327" s="53" t="s">
        <v>452</v>
      </c>
      <c r="C327" s="31">
        <v>2085.65</v>
      </c>
      <c r="D327" s="36">
        <v>2080.8666666666668</v>
      </c>
      <c r="E327" s="36">
        <v>2045.7833333333338</v>
      </c>
      <c r="F327" s="36">
        <v>2005.916666666667</v>
      </c>
      <c r="G327" s="36">
        <v>1970.8333333333339</v>
      </c>
      <c r="H327" s="36">
        <v>2120.7333333333336</v>
      </c>
      <c r="I327" s="36">
        <v>2155.8166666666666</v>
      </c>
      <c r="J327" s="36">
        <v>2195.6833333333334</v>
      </c>
      <c r="K327" s="31">
        <v>2115.9499999999998</v>
      </c>
      <c r="L327" s="31">
        <v>2041</v>
      </c>
      <c r="M327" s="31">
        <v>3.8571599999999999</v>
      </c>
      <c r="N327" s="1"/>
      <c r="O327" s="1"/>
    </row>
    <row r="328" spans="1:15" ht="12.75" customHeight="1">
      <c r="A328" s="33">
        <v>318</v>
      </c>
      <c r="B328" s="53" t="s">
        <v>180</v>
      </c>
      <c r="C328" s="31">
        <v>2336.4499999999998</v>
      </c>
      <c r="D328" s="36">
        <v>2348.5333333333333</v>
      </c>
      <c r="E328" s="36">
        <v>2305.6166666666668</v>
      </c>
      <c r="F328" s="36">
        <v>2274.7833333333333</v>
      </c>
      <c r="G328" s="36">
        <v>2231.8666666666668</v>
      </c>
      <c r="H328" s="36">
        <v>2379.3666666666668</v>
      </c>
      <c r="I328" s="36">
        <v>2422.2833333333338</v>
      </c>
      <c r="J328" s="36">
        <v>2453.1166666666668</v>
      </c>
      <c r="K328" s="31">
        <v>2391.4499999999998</v>
      </c>
      <c r="L328" s="31">
        <v>2317.6999999999998</v>
      </c>
      <c r="M328" s="31">
        <v>5.2001099999999996</v>
      </c>
      <c r="N328" s="1"/>
      <c r="O328" s="1"/>
    </row>
    <row r="329" spans="1:15" ht="12.75" customHeight="1">
      <c r="A329" s="33">
        <v>319</v>
      </c>
      <c r="B329" s="53" t="s">
        <v>175</v>
      </c>
      <c r="C329" s="31">
        <v>3890.4</v>
      </c>
      <c r="D329" s="36">
        <v>3864.9</v>
      </c>
      <c r="E329" s="36">
        <v>3790.8</v>
      </c>
      <c r="F329" s="36">
        <v>3691.2000000000003</v>
      </c>
      <c r="G329" s="36">
        <v>3617.1000000000004</v>
      </c>
      <c r="H329" s="36">
        <v>3964.5</v>
      </c>
      <c r="I329" s="36">
        <v>4038.5999999999995</v>
      </c>
      <c r="J329" s="36">
        <v>4138.2</v>
      </c>
      <c r="K329" s="31">
        <v>3939</v>
      </c>
      <c r="L329" s="31">
        <v>3765.3</v>
      </c>
      <c r="M329" s="31">
        <v>13.7102</v>
      </c>
      <c r="N329" s="1"/>
      <c r="O329" s="1"/>
    </row>
    <row r="330" spans="1:15" ht="12.75" customHeight="1">
      <c r="A330" s="33">
        <v>320</v>
      </c>
      <c r="B330" s="53" t="s">
        <v>182</v>
      </c>
      <c r="C330" s="31">
        <v>1655.7</v>
      </c>
      <c r="D330" s="36">
        <v>1660.9166666666667</v>
      </c>
      <c r="E330" s="36">
        <v>1629.8333333333335</v>
      </c>
      <c r="F330" s="36">
        <v>1603.9666666666667</v>
      </c>
      <c r="G330" s="36">
        <v>1572.8833333333334</v>
      </c>
      <c r="H330" s="36">
        <v>1686.7833333333335</v>
      </c>
      <c r="I330" s="36">
        <v>1717.866666666667</v>
      </c>
      <c r="J330" s="36">
        <v>1743.7333333333336</v>
      </c>
      <c r="K330" s="31">
        <v>1692</v>
      </c>
      <c r="L330" s="31">
        <v>1635.05</v>
      </c>
      <c r="M330" s="31">
        <v>5.3912500000000003</v>
      </c>
      <c r="N330" s="1"/>
      <c r="O330" s="1"/>
    </row>
    <row r="331" spans="1:15" ht="12.75" customHeight="1">
      <c r="A331" s="33">
        <v>321</v>
      </c>
      <c r="B331" s="53" t="s">
        <v>453</v>
      </c>
      <c r="C331" s="31">
        <v>996.05</v>
      </c>
      <c r="D331" s="36">
        <v>999.56666666666661</v>
      </c>
      <c r="E331" s="36">
        <v>983.38333333333321</v>
      </c>
      <c r="F331" s="36">
        <v>970.71666666666658</v>
      </c>
      <c r="G331" s="36">
        <v>954.53333333333319</v>
      </c>
      <c r="H331" s="36">
        <v>1012.2333333333332</v>
      </c>
      <c r="I331" s="36">
        <v>1028.4166666666665</v>
      </c>
      <c r="J331" s="36">
        <v>1041.0833333333333</v>
      </c>
      <c r="K331" s="31">
        <v>1015.75</v>
      </c>
      <c r="L331" s="31">
        <v>986.9</v>
      </c>
      <c r="M331" s="31">
        <v>7.0489499999999996</v>
      </c>
      <c r="N331" s="1"/>
      <c r="O331" s="1"/>
    </row>
    <row r="332" spans="1:15" ht="12.75" customHeight="1">
      <c r="A332" s="33">
        <v>322</v>
      </c>
      <c r="B332" s="53" t="s">
        <v>454</v>
      </c>
      <c r="C332" s="31">
        <v>124.7</v>
      </c>
      <c r="D332" s="36">
        <v>125.91666666666667</v>
      </c>
      <c r="E332" s="36">
        <v>123.03333333333333</v>
      </c>
      <c r="F332" s="36">
        <v>121.36666666666666</v>
      </c>
      <c r="G332" s="36">
        <v>118.48333333333332</v>
      </c>
      <c r="H332" s="36">
        <v>127.58333333333334</v>
      </c>
      <c r="I332" s="36">
        <v>130.4666666666667</v>
      </c>
      <c r="J332" s="36">
        <v>132.13333333333335</v>
      </c>
      <c r="K332" s="31">
        <v>128.80000000000001</v>
      </c>
      <c r="L332" s="31">
        <v>124.25</v>
      </c>
      <c r="M332" s="31">
        <v>86.640050000000002</v>
      </c>
      <c r="N332" s="1"/>
      <c r="O332" s="1"/>
    </row>
    <row r="333" spans="1:15" ht="12.75" customHeight="1">
      <c r="A333" s="33">
        <v>323</v>
      </c>
      <c r="B333" s="53" t="s">
        <v>455</v>
      </c>
      <c r="C333" s="31">
        <v>244</v>
      </c>
      <c r="D333" s="36">
        <v>246.1</v>
      </c>
      <c r="E333" s="36">
        <v>240.89999999999998</v>
      </c>
      <c r="F333" s="36">
        <v>237.79999999999998</v>
      </c>
      <c r="G333" s="36">
        <v>232.59999999999997</v>
      </c>
      <c r="H333" s="36">
        <v>249.2</v>
      </c>
      <c r="I333" s="36">
        <v>254.39999999999998</v>
      </c>
      <c r="J333" s="36">
        <v>257.5</v>
      </c>
      <c r="K333" s="31">
        <v>251.3</v>
      </c>
      <c r="L333" s="31">
        <v>243</v>
      </c>
      <c r="M333" s="31">
        <v>40.370570000000001</v>
      </c>
      <c r="N333" s="1"/>
      <c r="O333" s="1"/>
    </row>
    <row r="334" spans="1:15" ht="12.75" customHeight="1">
      <c r="A334" s="33">
        <v>324</v>
      </c>
      <c r="B334" s="53" t="s">
        <v>456</v>
      </c>
      <c r="C334" s="31">
        <v>89.5</v>
      </c>
      <c r="D334" s="36">
        <v>90.5</v>
      </c>
      <c r="E334" s="36">
        <v>88.05</v>
      </c>
      <c r="F334" s="36">
        <v>86.6</v>
      </c>
      <c r="G334" s="36">
        <v>84.149999999999991</v>
      </c>
      <c r="H334" s="36">
        <v>91.95</v>
      </c>
      <c r="I334" s="36">
        <v>94.399999999999991</v>
      </c>
      <c r="J334" s="36">
        <v>95.850000000000009</v>
      </c>
      <c r="K334" s="31">
        <v>92.95</v>
      </c>
      <c r="L334" s="31">
        <v>89.05</v>
      </c>
      <c r="M334" s="31">
        <v>476.81862999999998</v>
      </c>
      <c r="N334" s="1"/>
      <c r="O334" s="1"/>
    </row>
    <row r="335" spans="1:15" ht="12.75" customHeight="1">
      <c r="A335" s="33">
        <v>325</v>
      </c>
      <c r="B335" s="53" t="s">
        <v>457</v>
      </c>
      <c r="C335" s="31">
        <v>226</v>
      </c>
      <c r="D335" s="36">
        <v>228.23333333333335</v>
      </c>
      <c r="E335" s="36">
        <v>222.76666666666671</v>
      </c>
      <c r="F335" s="36">
        <v>219.53333333333336</v>
      </c>
      <c r="G335" s="36">
        <v>214.06666666666672</v>
      </c>
      <c r="H335" s="36">
        <v>231.4666666666667</v>
      </c>
      <c r="I335" s="36">
        <v>236.93333333333334</v>
      </c>
      <c r="J335" s="36">
        <v>240.16666666666669</v>
      </c>
      <c r="K335" s="31">
        <v>233.7</v>
      </c>
      <c r="L335" s="31">
        <v>225</v>
      </c>
      <c r="M335" s="31">
        <v>47.713000000000001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235.2</v>
      </c>
      <c r="D336" s="36">
        <v>238.54999999999998</v>
      </c>
      <c r="E336" s="36">
        <v>230.24999999999997</v>
      </c>
      <c r="F336" s="36">
        <v>225.29999999999998</v>
      </c>
      <c r="G336" s="36">
        <v>216.99999999999997</v>
      </c>
      <c r="H336" s="36">
        <v>243.49999999999997</v>
      </c>
      <c r="I336" s="36">
        <v>251.79999999999998</v>
      </c>
      <c r="J336" s="36">
        <v>256.75</v>
      </c>
      <c r="K336" s="31">
        <v>246.85</v>
      </c>
      <c r="L336" s="31">
        <v>233.6</v>
      </c>
      <c r="M336" s="31">
        <v>185.79972000000001</v>
      </c>
      <c r="N336" s="1"/>
      <c r="O336" s="1"/>
    </row>
    <row r="337" spans="1:15" ht="12.75" customHeight="1">
      <c r="A337" s="33">
        <v>327</v>
      </c>
      <c r="B337" s="53" t="s">
        <v>836</v>
      </c>
      <c r="C337" s="31">
        <v>63.7</v>
      </c>
      <c r="D337" s="36">
        <v>63.916666666666664</v>
      </c>
      <c r="E337" s="36">
        <v>62.583333333333329</v>
      </c>
      <c r="F337" s="36">
        <v>61.466666666666661</v>
      </c>
      <c r="G337" s="36">
        <v>60.133333333333326</v>
      </c>
      <c r="H337" s="36">
        <v>65.033333333333331</v>
      </c>
      <c r="I337" s="36">
        <v>66.36666666666666</v>
      </c>
      <c r="J337" s="36">
        <v>67.483333333333334</v>
      </c>
      <c r="K337" s="31">
        <v>65.25</v>
      </c>
      <c r="L337" s="31">
        <v>62.8</v>
      </c>
      <c r="M337" s="31">
        <v>490.52339999999998</v>
      </c>
      <c r="N337" s="1"/>
      <c r="O337" s="1"/>
    </row>
    <row r="338" spans="1:15" ht="12.75" customHeight="1">
      <c r="A338" s="33">
        <v>328</v>
      </c>
      <c r="B338" s="53" t="s">
        <v>189</v>
      </c>
      <c r="C338" s="31">
        <v>351.15</v>
      </c>
      <c r="D338" s="36">
        <v>353.86666666666662</v>
      </c>
      <c r="E338" s="36">
        <v>346.48333333333323</v>
      </c>
      <c r="F338" s="36">
        <v>341.81666666666661</v>
      </c>
      <c r="G338" s="36">
        <v>334.43333333333322</v>
      </c>
      <c r="H338" s="36">
        <v>358.53333333333325</v>
      </c>
      <c r="I338" s="36">
        <v>365.91666666666657</v>
      </c>
      <c r="J338" s="36">
        <v>370.58333333333326</v>
      </c>
      <c r="K338" s="31">
        <v>361.25</v>
      </c>
      <c r="L338" s="31">
        <v>349.2</v>
      </c>
      <c r="M338" s="31">
        <v>229.66560000000001</v>
      </c>
      <c r="N338" s="1"/>
      <c r="O338" s="1"/>
    </row>
    <row r="339" spans="1:15" ht="12.75" customHeight="1">
      <c r="A339" s="33">
        <v>329</v>
      </c>
      <c r="B339" s="53" t="s">
        <v>459</v>
      </c>
      <c r="C339" s="31">
        <v>1238.5</v>
      </c>
      <c r="D339" s="36">
        <v>1253.8999999999999</v>
      </c>
      <c r="E339" s="36">
        <v>1219.6499999999996</v>
      </c>
      <c r="F339" s="36">
        <v>1200.7999999999997</v>
      </c>
      <c r="G339" s="36">
        <v>1166.5499999999995</v>
      </c>
      <c r="H339" s="36">
        <v>1272.7499999999998</v>
      </c>
      <c r="I339" s="36">
        <v>1307.0000000000002</v>
      </c>
      <c r="J339" s="36">
        <v>1325.85</v>
      </c>
      <c r="K339" s="31">
        <v>1288.1500000000001</v>
      </c>
      <c r="L339" s="31">
        <v>1235.05</v>
      </c>
      <c r="M339" s="31">
        <v>3.4099900000000001</v>
      </c>
      <c r="N339" s="1"/>
      <c r="O339" s="1"/>
    </row>
    <row r="340" spans="1:15" ht="12.75" customHeight="1">
      <c r="A340" s="33">
        <v>330</v>
      </c>
      <c r="B340" s="53" t="s">
        <v>183</v>
      </c>
      <c r="C340" s="31">
        <v>181.35</v>
      </c>
      <c r="D340" s="36">
        <v>183</v>
      </c>
      <c r="E340" s="36">
        <v>178.35</v>
      </c>
      <c r="F340" s="36">
        <v>175.35</v>
      </c>
      <c r="G340" s="36">
        <v>170.7</v>
      </c>
      <c r="H340" s="36">
        <v>186</v>
      </c>
      <c r="I340" s="36">
        <v>190.64999999999998</v>
      </c>
      <c r="J340" s="36">
        <v>193.65</v>
      </c>
      <c r="K340" s="31">
        <v>187.65</v>
      </c>
      <c r="L340" s="31">
        <v>180</v>
      </c>
      <c r="M340" s="31">
        <v>167.16381000000001</v>
      </c>
      <c r="N340" s="1"/>
      <c r="O340" s="1"/>
    </row>
    <row r="341" spans="1:15" ht="12.75" customHeight="1">
      <c r="A341" s="33">
        <v>331</v>
      </c>
      <c r="B341" s="53" t="s">
        <v>185</v>
      </c>
      <c r="C341" s="31">
        <v>3228.85</v>
      </c>
      <c r="D341" s="36">
        <v>3255.9500000000003</v>
      </c>
      <c r="E341" s="36">
        <v>3186.9000000000005</v>
      </c>
      <c r="F341" s="36">
        <v>3144.9500000000003</v>
      </c>
      <c r="G341" s="36">
        <v>3075.9000000000005</v>
      </c>
      <c r="H341" s="36">
        <v>3297.9000000000005</v>
      </c>
      <c r="I341" s="36">
        <v>3366.9500000000007</v>
      </c>
      <c r="J341" s="36">
        <v>3408.9000000000005</v>
      </c>
      <c r="K341" s="31">
        <v>3325</v>
      </c>
      <c r="L341" s="31">
        <v>3214</v>
      </c>
      <c r="M341" s="31">
        <v>2.5871200000000001</v>
      </c>
      <c r="N341" s="1"/>
      <c r="O341" s="1"/>
    </row>
    <row r="342" spans="1:15" ht="12.75" customHeight="1">
      <c r="A342" s="33">
        <v>332</v>
      </c>
      <c r="B342" s="53" t="s">
        <v>460</v>
      </c>
      <c r="C342" s="31">
        <v>641.20000000000005</v>
      </c>
      <c r="D342" s="36">
        <v>645.73333333333335</v>
      </c>
      <c r="E342" s="36">
        <v>634.4666666666667</v>
      </c>
      <c r="F342" s="36">
        <v>627.73333333333335</v>
      </c>
      <c r="G342" s="36">
        <v>616.4666666666667</v>
      </c>
      <c r="H342" s="36">
        <v>652.4666666666667</v>
      </c>
      <c r="I342" s="36">
        <v>663.73333333333335</v>
      </c>
      <c r="J342" s="36">
        <v>670.4666666666667</v>
      </c>
      <c r="K342" s="31">
        <v>657</v>
      </c>
      <c r="L342" s="31">
        <v>639</v>
      </c>
      <c r="M342" s="31">
        <v>2.6427100000000001</v>
      </c>
      <c r="N342" s="1"/>
      <c r="O342" s="1"/>
    </row>
    <row r="343" spans="1:15" ht="12.75" customHeight="1">
      <c r="A343" s="33">
        <v>333</v>
      </c>
      <c r="B343" s="53" t="s">
        <v>186</v>
      </c>
      <c r="C343" s="31">
        <v>2462.5500000000002</v>
      </c>
      <c r="D343" s="36">
        <v>2471.9333333333338</v>
      </c>
      <c r="E343" s="36">
        <v>2401.2166666666676</v>
      </c>
      <c r="F343" s="36">
        <v>2339.8833333333337</v>
      </c>
      <c r="G343" s="36">
        <v>2269.1666666666674</v>
      </c>
      <c r="H343" s="36">
        <v>2533.2666666666678</v>
      </c>
      <c r="I343" s="36">
        <v>2603.983333333334</v>
      </c>
      <c r="J343" s="36">
        <v>2665.316666666668</v>
      </c>
      <c r="K343" s="31">
        <v>2542.65</v>
      </c>
      <c r="L343" s="31">
        <v>2410.6</v>
      </c>
      <c r="M343" s="31">
        <v>30.38833</v>
      </c>
      <c r="N343" s="1"/>
      <c r="O343" s="1"/>
    </row>
    <row r="344" spans="1:15" ht="12.75" customHeight="1">
      <c r="A344" s="33">
        <v>334</v>
      </c>
      <c r="B344" s="53" t="s">
        <v>461</v>
      </c>
      <c r="C344" s="31">
        <v>89.5</v>
      </c>
      <c r="D344" s="36">
        <v>88.516666666666666</v>
      </c>
      <c r="E344" s="36">
        <v>86.883333333333326</v>
      </c>
      <c r="F344" s="36">
        <v>84.266666666666666</v>
      </c>
      <c r="G344" s="36">
        <v>82.633333333333326</v>
      </c>
      <c r="H344" s="36">
        <v>91.133333333333326</v>
      </c>
      <c r="I344" s="36">
        <v>92.76666666666668</v>
      </c>
      <c r="J344" s="36">
        <v>95.383333333333326</v>
      </c>
      <c r="K344" s="31">
        <v>90.15</v>
      </c>
      <c r="L344" s="31">
        <v>85.9</v>
      </c>
      <c r="M344" s="31">
        <v>6.7982500000000003</v>
      </c>
      <c r="N344" s="1"/>
      <c r="O344" s="1"/>
    </row>
    <row r="345" spans="1:15" ht="12.75" customHeight="1">
      <c r="A345" s="33">
        <v>335</v>
      </c>
      <c r="B345" s="53" t="s">
        <v>286</v>
      </c>
      <c r="C345" s="31">
        <v>553.65</v>
      </c>
      <c r="D345" s="36">
        <v>553.61666666666667</v>
      </c>
      <c r="E345" s="36">
        <v>549.0333333333333</v>
      </c>
      <c r="F345" s="36">
        <v>544.41666666666663</v>
      </c>
      <c r="G345" s="36">
        <v>539.83333333333326</v>
      </c>
      <c r="H345" s="36">
        <v>558.23333333333335</v>
      </c>
      <c r="I345" s="36">
        <v>562.81666666666661</v>
      </c>
      <c r="J345" s="36">
        <v>567.43333333333339</v>
      </c>
      <c r="K345" s="31">
        <v>558.20000000000005</v>
      </c>
      <c r="L345" s="31">
        <v>549</v>
      </c>
      <c r="M345" s="31">
        <v>6.6352700000000002</v>
      </c>
      <c r="N345" s="1"/>
      <c r="O345" s="1"/>
    </row>
    <row r="346" spans="1:15" ht="12.75" customHeight="1">
      <c r="A346" s="33">
        <v>336</v>
      </c>
      <c r="B346" s="53" t="s">
        <v>462</v>
      </c>
      <c r="C346" s="31">
        <v>314.5</v>
      </c>
      <c r="D346" s="36">
        <v>317.63333333333333</v>
      </c>
      <c r="E346" s="36">
        <v>310.36666666666667</v>
      </c>
      <c r="F346" s="36">
        <v>306.23333333333335</v>
      </c>
      <c r="G346" s="36">
        <v>298.9666666666667</v>
      </c>
      <c r="H346" s="36">
        <v>321.76666666666665</v>
      </c>
      <c r="I346" s="36">
        <v>329.0333333333333</v>
      </c>
      <c r="J346" s="36">
        <v>333.16666666666663</v>
      </c>
      <c r="K346" s="31">
        <v>324.89999999999998</v>
      </c>
      <c r="L346" s="31">
        <v>313.5</v>
      </c>
      <c r="M346" s="31">
        <v>6.2954499999999998</v>
      </c>
      <c r="N346" s="1"/>
      <c r="O346" s="1"/>
    </row>
    <row r="347" spans="1:15" ht="12.75" customHeight="1">
      <c r="A347" s="33">
        <v>337</v>
      </c>
      <c r="B347" s="53" t="s">
        <v>190</v>
      </c>
      <c r="C347" s="31">
        <v>1399.15</v>
      </c>
      <c r="D347" s="36">
        <v>1422.0666666666668</v>
      </c>
      <c r="E347" s="36">
        <v>1370.6833333333336</v>
      </c>
      <c r="F347" s="36">
        <v>1342.2166666666667</v>
      </c>
      <c r="G347" s="36">
        <v>1290.8333333333335</v>
      </c>
      <c r="H347" s="36">
        <v>1450.5333333333338</v>
      </c>
      <c r="I347" s="36">
        <v>1501.916666666667</v>
      </c>
      <c r="J347" s="36">
        <v>1530.3833333333339</v>
      </c>
      <c r="K347" s="31">
        <v>1473.45</v>
      </c>
      <c r="L347" s="31">
        <v>1393.6</v>
      </c>
      <c r="M347" s="31">
        <v>6.0944700000000003</v>
      </c>
      <c r="N347" s="1"/>
      <c r="O347" s="1"/>
    </row>
    <row r="348" spans="1:15" ht="12.75" customHeight="1">
      <c r="A348" s="33">
        <v>338</v>
      </c>
      <c r="B348" s="53" t="s">
        <v>192</v>
      </c>
      <c r="C348" s="31">
        <v>274.14999999999998</v>
      </c>
      <c r="D348" s="36">
        <v>278.39999999999998</v>
      </c>
      <c r="E348" s="36">
        <v>269.09999999999997</v>
      </c>
      <c r="F348" s="36">
        <v>264.05</v>
      </c>
      <c r="G348" s="36">
        <v>254.75</v>
      </c>
      <c r="H348" s="36">
        <v>283.44999999999993</v>
      </c>
      <c r="I348" s="36">
        <v>292.74999999999989</v>
      </c>
      <c r="J348" s="36">
        <v>297.7999999999999</v>
      </c>
      <c r="K348" s="31">
        <v>287.7</v>
      </c>
      <c r="L348" s="31">
        <v>273.35000000000002</v>
      </c>
      <c r="M348" s="31">
        <v>341.36482000000001</v>
      </c>
      <c r="N348" s="1"/>
      <c r="O348" s="1"/>
    </row>
    <row r="349" spans="1:15" ht="12.75" customHeight="1">
      <c r="A349" s="33">
        <v>339</v>
      </c>
      <c r="B349" s="53" t="s">
        <v>287</v>
      </c>
      <c r="C349" s="31">
        <v>603.15</v>
      </c>
      <c r="D349" s="36">
        <v>611.0333333333333</v>
      </c>
      <c r="E349" s="36">
        <v>592.16666666666663</v>
      </c>
      <c r="F349" s="36">
        <v>581.18333333333328</v>
      </c>
      <c r="G349" s="36">
        <v>562.31666666666661</v>
      </c>
      <c r="H349" s="36">
        <v>622.01666666666665</v>
      </c>
      <c r="I349" s="36">
        <v>640.88333333333344</v>
      </c>
      <c r="J349" s="36">
        <v>651.86666666666667</v>
      </c>
      <c r="K349" s="31">
        <v>629.9</v>
      </c>
      <c r="L349" s="31">
        <v>600.04999999999995</v>
      </c>
      <c r="M349" s="31">
        <v>47.267780000000002</v>
      </c>
      <c r="N349" s="1"/>
      <c r="O349" s="1"/>
    </row>
    <row r="350" spans="1:15" ht="12.75" customHeight="1">
      <c r="A350" s="33">
        <v>340</v>
      </c>
      <c r="B350" s="53" t="s">
        <v>463</v>
      </c>
      <c r="C350" s="31">
        <v>1772.5</v>
      </c>
      <c r="D350" s="36">
        <v>1785.5333333333335</v>
      </c>
      <c r="E350" s="36">
        <v>1748.116666666667</v>
      </c>
      <c r="F350" s="36">
        <v>1723.7333333333336</v>
      </c>
      <c r="G350" s="36">
        <v>1686.3166666666671</v>
      </c>
      <c r="H350" s="36">
        <v>1809.916666666667</v>
      </c>
      <c r="I350" s="36">
        <v>1847.3333333333335</v>
      </c>
      <c r="J350" s="36">
        <v>1871.7166666666669</v>
      </c>
      <c r="K350" s="31">
        <v>1822.95</v>
      </c>
      <c r="L350" s="31">
        <v>1761.15</v>
      </c>
      <c r="M350" s="31">
        <v>6.2601300000000002</v>
      </c>
      <c r="N350" s="1"/>
      <c r="O350" s="1"/>
    </row>
    <row r="351" spans="1:15" ht="12.75" customHeight="1">
      <c r="A351" s="33">
        <v>341</v>
      </c>
      <c r="B351" s="53" t="s">
        <v>288</v>
      </c>
      <c r="C351" s="31">
        <v>388.5</v>
      </c>
      <c r="D351" s="36">
        <v>394.83333333333331</v>
      </c>
      <c r="E351" s="36">
        <v>380.66666666666663</v>
      </c>
      <c r="F351" s="36">
        <v>372.83333333333331</v>
      </c>
      <c r="G351" s="36">
        <v>358.66666666666663</v>
      </c>
      <c r="H351" s="36">
        <v>402.66666666666663</v>
      </c>
      <c r="I351" s="36">
        <v>416.83333333333326</v>
      </c>
      <c r="J351" s="36">
        <v>424.66666666666663</v>
      </c>
      <c r="K351" s="31">
        <v>409</v>
      </c>
      <c r="L351" s="31">
        <v>387</v>
      </c>
      <c r="M351" s="31">
        <v>12.589639999999999</v>
      </c>
      <c r="N351" s="1"/>
      <c r="O351" s="1"/>
    </row>
    <row r="352" spans="1:15" ht="12.75" customHeight="1">
      <c r="A352" s="33">
        <v>342</v>
      </c>
      <c r="B352" s="53" t="s">
        <v>191</v>
      </c>
      <c r="C352" s="31">
        <v>7725.95</v>
      </c>
      <c r="D352" s="36">
        <v>7806.1333333333341</v>
      </c>
      <c r="E352" s="36">
        <v>7622.4166666666679</v>
      </c>
      <c r="F352" s="36">
        <v>7518.8833333333341</v>
      </c>
      <c r="G352" s="36">
        <v>7335.1666666666679</v>
      </c>
      <c r="H352" s="36">
        <v>7909.6666666666679</v>
      </c>
      <c r="I352" s="36">
        <v>8093.3833333333332</v>
      </c>
      <c r="J352" s="36">
        <v>8196.9166666666679</v>
      </c>
      <c r="K352" s="31">
        <v>7989.85</v>
      </c>
      <c r="L352" s="31">
        <v>7702.6</v>
      </c>
      <c r="M352" s="31">
        <v>3.2475999999999998</v>
      </c>
      <c r="N352" s="1"/>
      <c r="O352" s="1"/>
    </row>
    <row r="353" spans="1:15" ht="12.75" customHeight="1">
      <c r="A353" s="33">
        <v>343</v>
      </c>
      <c r="B353" s="53" t="s">
        <v>464</v>
      </c>
      <c r="C353" s="31">
        <v>210.3</v>
      </c>
      <c r="D353" s="36">
        <v>210.6</v>
      </c>
      <c r="E353" s="36">
        <v>207.75</v>
      </c>
      <c r="F353" s="36">
        <v>205.20000000000002</v>
      </c>
      <c r="G353" s="36">
        <v>202.35000000000002</v>
      </c>
      <c r="H353" s="36">
        <v>213.14999999999998</v>
      </c>
      <c r="I353" s="36">
        <v>215.99999999999994</v>
      </c>
      <c r="J353" s="36">
        <v>218.54999999999995</v>
      </c>
      <c r="K353" s="31">
        <v>213.45</v>
      </c>
      <c r="L353" s="31">
        <v>208.05</v>
      </c>
      <c r="M353" s="31">
        <v>2.44563</v>
      </c>
      <c r="N353" s="1"/>
      <c r="O353" s="1"/>
    </row>
    <row r="354" spans="1:15" ht="12.75" customHeight="1">
      <c r="A354" s="33">
        <v>344</v>
      </c>
      <c r="B354" s="53" t="s">
        <v>289</v>
      </c>
      <c r="C354" s="31">
        <v>1214.5</v>
      </c>
      <c r="D354" s="36">
        <v>1222.5</v>
      </c>
      <c r="E354" s="36">
        <v>1197.0999999999999</v>
      </c>
      <c r="F354" s="36">
        <v>1179.6999999999998</v>
      </c>
      <c r="G354" s="36">
        <v>1154.2999999999997</v>
      </c>
      <c r="H354" s="36">
        <v>1239.9000000000001</v>
      </c>
      <c r="I354" s="36">
        <v>1265.3000000000002</v>
      </c>
      <c r="J354" s="36">
        <v>1282.7000000000003</v>
      </c>
      <c r="K354" s="31">
        <v>1247.9000000000001</v>
      </c>
      <c r="L354" s="31">
        <v>1205.0999999999999</v>
      </c>
      <c r="M354" s="31">
        <v>14.193440000000001</v>
      </c>
      <c r="N354" s="1"/>
      <c r="O354" s="1"/>
    </row>
    <row r="355" spans="1:15" ht="12.75" customHeight="1">
      <c r="A355" s="33">
        <v>345</v>
      </c>
      <c r="B355" s="53" t="s">
        <v>465</v>
      </c>
      <c r="C355" s="31">
        <v>260.14999999999998</v>
      </c>
      <c r="D355" s="36">
        <v>262.79999999999995</v>
      </c>
      <c r="E355" s="36">
        <v>255.89999999999992</v>
      </c>
      <c r="F355" s="36">
        <v>251.64999999999998</v>
      </c>
      <c r="G355" s="36">
        <v>244.74999999999994</v>
      </c>
      <c r="H355" s="36">
        <v>267.0499999999999</v>
      </c>
      <c r="I355" s="36">
        <v>273.95</v>
      </c>
      <c r="J355" s="36">
        <v>278.19999999999987</v>
      </c>
      <c r="K355" s="31">
        <v>269.7</v>
      </c>
      <c r="L355" s="31">
        <v>258.55</v>
      </c>
      <c r="M355" s="31">
        <v>12.16761</v>
      </c>
      <c r="N355" s="1"/>
      <c r="O355" s="1"/>
    </row>
    <row r="356" spans="1:15" ht="12.75" customHeight="1">
      <c r="A356" s="33">
        <v>346</v>
      </c>
      <c r="B356" s="53" t="s">
        <v>199</v>
      </c>
      <c r="C356" s="31">
        <v>3716.55</v>
      </c>
      <c r="D356" s="36">
        <v>3737.35</v>
      </c>
      <c r="E356" s="36">
        <v>3679.2</v>
      </c>
      <c r="F356" s="36">
        <v>3641.85</v>
      </c>
      <c r="G356" s="36">
        <v>3583.7</v>
      </c>
      <c r="H356" s="36">
        <v>3774.7</v>
      </c>
      <c r="I356" s="36">
        <v>3832.8500000000004</v>
      </c>
      <c r="J356" s="36">
        <v>3870.2</v>
      </c>
      <c r="K356" s="31">
        <v>3795.5</v>
      </c>
      <c r="L356" s="31">
        <v>3700</v>
      </c>
      <c r="M356" s="31">
        <v>2.44652</v>
      </c>
      <c r="N356" s="1"/>
      <c r="O356" s="1"/>
    </row>
    <row r="357" spans="1:15" ht="12.75" customHeight="1">
      <c r="A357" s="33">
        <v>347</v>
      </c>
      <c r="B357" s="53" t="s">
        <v>466</v>
      </c>
      <c r="C357" s="31">
        <v>752.1</v>
      </c>
      <c r="D357" s="36">
        <v>757.04999999999984</v>
      </c>
      <c r="E357" s="36">
        <v>743.09999999999968</v>
      </c>
      <c r="F357" s="36">
        <v>734.0999999999998</v>
      </c>
      <c r="G357" s="36">
        <v>720.14999999999964</v>
      </c>
      <c r="H357" s="36">
        <v>766.04999999999973</v>
      </c>
      <c r="I357" s="36">
        <v>779.99999999999977</v>
      </c>
      <c r="J357" s="36">
        <v>788.99999999999977</v>
      </c>
      <c r="K357" s="31">
        <v>771</v>
      </c>
      <c r="L357" s="31">
        <v>748.05</v>
      </c>
      <c r="M357" s="31">
        <v>3.1650200000000002</v>
      </c>
      <c r="N357" s="1"/>
      <c r="O357" s="1"/>
    </row>
    <row r="358" spans="1:15" ht="12.75" customHeight="1">
      <c r="A358" s="33">
        <v>348</v>
      </c>
      <c r="B358" s="53" t="s">
        <v>467</v>
      </c>
      <c r="C358" s="31">
        <v>436.8</v>
      </c>
      <c r="D358" s="36">
        <v>440.23333333333329</v>
      </c>
      <c r="E358" s="36">
        <v>431.71666666666658</v>
      </c>
      <c r="F358" s="36">
        <v>426.63333333333327</v>
      </c>
      <c r="G358" s="36">
        <v>418.11666666666656</v>
      </c>
      <c r="H358" s="36">
        <v>445.31666666666661</v>
      </c>
      <c r="I358" s="36">
        <v>453.83333333333337</v>
      </c>
      <c r="J358" s="36">
        <v>458.91666666666663</v>
      </c>
      <c r="K358" s="31">
        <v>448.75</v>
      </c>
      <c r="L358" s="31">
        <v>435.15</v>
      </c>
      <c r="M358" s="31">
        <v>7.2976299999999998</v>
      </c>
      <c r="N358" s="1"/>
      <c r="O358" s="1"/>
    </row>
    <row r="359" spans="1:15" ht="12.75" customHeight="1">
      <c r="A359" s="33">
        <v>349</v>
      </c>
      <c r="B359" s="53" t="s">
        <v>204</v>
      </c>
      <c r="C359" s="31">
        <v>1426.95</v>
      </c>
      <c r="D359" s="36">
        <v>1417.3666666666668</v>
      </c>
      <c r="E359" s="36">
        <v>1394.8333333333335</v>
      </c>
      <c r="F359" s="36">
        <v>1362.7166666666667</v>
      </c>
      <c r="G359" s="36">
        <v>1340.1833333333334</v>
      </c>
      <c r="H359" s="36">
        <v>1449.4833333333336</v>
      </c>
      <c r="I359" s="36">
        <v>1472.0166666666669</v>
      </c>
      <c r="J359" s="36">
        <v>1504.1333333333337</v>
      </c>
      <c r="K359" s="31">
        <v>1439.9</v>
      </c>
      <c r="L359" s="31">
        <v>1385.25</v>
      </c>
      <c r="M359" s="31">
        <v>12.292289999999999</v>
      </c>
      <c r="N359" s="1"/>
      <c r="O359" s="1"/>
    </row>
    <row r="360" spans="1:15" ht="12.75" customHeight="1">
      <c r="A360" s="33">
        <v>350</v>
      </c>
      <c r="B360" s="53" t="s">
        <v>193</v>
      </c>
      <c r="C360" s="31">
        <v>35357.599999999999</v>
      </c>
      <c r="D360" s="36">
        <v>35389.866666666669</v>
      </c>
      <c r="E360" s="36">
        <v>34979.733333333337</v>
      </c>
      <c r="F360" s="36">
        <v>34601.866666666669</v>
      </c>
      <c r="G360" s="36">
        <v>34191.733333333337</v>
      </c>
      <c r="H360" s="36">
        <v>35767.733333333337</v>
      </c>
      <c r="I360" s="36">
        <v>36177.866666666669</v>
      </c>
      <c r="J360" s="36">
        <v>36555.733333333337</v>
      </c>
      <c r="K360" s="31">
        <v>35800</v>
      </c>
      <c r="L360" s="31">
        <v>35012</v>
      </c>
      <c r="M360" s="31">
        <v>0.49752000000000002</v>
      </c>
      <c r="N360" s="1"/>
      <c r="O360" s="1"/>
    </row>
    <row r="361" spans="1:15" ht="12.75" customHeight="1">
      <c r="A361" s="33">
        <v>351</v>
      </c>
      <c r="B361" s="53" t="s">
        <v>290</v>
      </c>
      <c r="C361" s="31">
        <v>1404.9</v>
      </c>
      <c r="D361" s="36">
        <v>1402.0833333333333</v>
      </c>
      <c r="E361" s="36">
        <v>1384.8166666666666</v>
      </c>
      <c r="F361" s="36">
        <v>1364.7333333333333</v>
      </c>
      <c r="G361" s="36">
        <v>1347.4666666666667</v>
      </c>
      <c r="H361" s="36">
        <v>1422.1666666666665</v>
      </c>
      <c r="I361" s="36">
        <v>1439.4333333333334</v>
      </c>
      <c r="J361" s="36">
        <v>1459.5166666666664</v>
      </c>
      <c r="K361" s="31">
        <v>1419.35</v>
      </c>
      <c r="L361" s="31">
        <v>1382</v>
      </c>
      <c r="M361" s="31">
        <v>8.0686699999999991</v>
      </c>
      <c r="N361" s="1"/>
      <c r="O361" s="1"/>
    </row>
    <row r="362" spans="1:15" ht="12.75" customHeight="1">
      <c r="A362" s="33">
        <v>352</v>
      </c>
      <c r="B362" s="53" t="s">
        <v>195</v>
      </c>
      <c r="C362" s="31">
        <v>3843.9</v>
      </c>
      <c r="D362" s="36">
        <v>3875.0666666666671</v>
      </c>
      <c r="E362" s="36">
        <v>3790.3833333333341</v>
      </c>
      <c r="F362" s="36">
        <v>3736.8666666666672</v>
      </c>
      <c r="G362" s="36">
        <v>3652.1833333333343</v>
      </c>
      <c r="H362" s="36">
        <v>3928.5833333333339</v>
      </c>
      <c r="I362" s="36">
        <v>4013.2666666666673</v>
      </c>
      <c r="J362" s="36">
        <v>4066.7833333333338</v>
      </c>
      <c r="K362" s="31">
        <v>3959.75</v>
      </c>
      <c r="L362" s="31">
        <v>3821.55</v>
      </c>
      <c r="M362" s="31">
        <v>4.1799299999999997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302</v>
      </c>
      <c r="D363" s="36">
        <v>306.75</v>
      </c>
      <c r="E363" s="36">
        <v>294.75</v>
      </c>
      <c r="F363" s="36">
        <v>287.5</v>
      </c>
      <c r="G363" s="36">
        <v>275.5</v>
      </c>
      <c r="H363" s="36">
        <v>314</v>
      </c>
      <c r="I363" s="36">
        <v>326</v>
      </c>
      <c r="J363" s="36">
        <v>333.25</v>
      </c>
      <c r="K363" s="31">
        <v>318.75</v>
      </c>
      <c r="L363" s="31">
        <v>299.5</v>
      </c>
      <c r="M363" s="31">
        <v>114.54798</v>
      </c>
      <c r="N363" s="1"/>
      <c r="O363" s="1"/>
    </row>
    <row r="364" spans="1:15" ht="12.75" customHeight="1">
      <c r="A364" s="33">
        <v>354</v>
      </c>
      <c r="B364" s="53" t="s">
        <v>468</v>
      </c>
      <c r="C364" s="31">
        <v>4113.3500000000004</v>
      </c>
      <c r="D364" s="36">
        <v>4112.166666666667</v>
      </c>
      <c r="E364" s="36">
        <v>4076.1833333333343</v>
      </c>
      <c r="F364" s="36">
        <v>4039.0166666666673</v>
      </c>
      <c r="G364" s="36">
        <v>4003.0333333333347</v>
      </c>
      <c r="H364" s="36">
        <v>4149.3333333333339</v>
      </c>
      <c r="I364" s="36">
        <v>4185.3166666666657</v>
      </c>
      <c r="J364" s="36">
        <v>4222.4833333333336</v>
      </c>
      <c r="K364" s="31">
        <v>4148.1499999999996</v>
      </c>
      <c r="L364" s="31">
        <v>4075</v>
      </c>
      <c r="M364" s="31">
        <v>0.57238999999999995</v>
      </c>
      <c r="N364" s="1"/>
      <c r="O364" s="1"/>
    </row>
    <row r="365" spans="1:15" ht="12.75" customHeight="1">
      <c r="A365" s="33">
        <v>355</v>
      </c>
      <c r="B365" s="53" t="s">
        <v>469</v>
      </c>
      <c r="C365" s="31">
        <v>3156.15</v>
      </c>
      <c r="D365" s="36">
        <v>3173.7166666666667</v>
      </c>
      <c r="E365" s="36">
        <v>3082.4333333333334</v>
      </c>
      <c r="F365" s="36">
        <v>3008.7166666666667</v>
      </c>
      <c r="G365" s="36">
        <v>2917.4333333333334</v>
      </c>
      <c r="H365" s="36">
        <v>3247.4333333333334</v>
      </c>
      <c r="I365" s="36">
        <v>3338.7166666666672</v>
      </c>
      <c r="J365" s="36">
        <v>3412.4333333333334</v>
      </c>
      <c r="K365" s="31">
        <v>3265</v>
      </c>
      <c r="L365" s="31">
        <v>3100</v>
      </c>
      <c r="M365" s="31">
        <v>10.1936</v>
      </c>
      <c r="N365" s="1"/>
      <c r="O365" s="1"/>
    </row>
    <row r="366" spans="1:15" ht="12.75" customHeight="1">
      <c r="A366" s="33">
        <v>356</v>
      </c>
      <c r="B366" s="53" t="s">
        <v>198</v>
      </c>
      <c r="C366" s="31">
        <v>2871.8</v>
      </c>
      <c r="D366" s="36">
        <v>2884.7000000000003</v>
      </c>
      <c r="E366" s="36">
        <v>2847.6500000000005</v>
      </c>
      <c r="F366" s="36">
        <v>2823.5000000000005</v>
      </c>
      <c r="G366" s="36">
        <v>2786.4500000000007</v>
      </c>
      <c r="H366" s="36">
        <v>2908.8500000000004</v>
      </c>
      <c r="I366" s="36">
        <v>2945.9000000000005</v>
      </c>
      <c r="J366" s="36">
        <v>2970.05</v>
      </c>
      <c r="K366" s="31">
        <v>2921.75</v>
      </c>
      <c r="L366" s="31">
        <v>2860.55</v>
      </c>
      <c r="M366" s="31">
        <v>3.28125</v>
      </c>
      <c r="N366" s="1"/>
      <c r="O366" s="1"/>
    </row>
    <row r="367" spans="1:15" ht="12.75" customHeight="1">
      <c r="A367" s="33">
        <v>357</v>
      </c>
      <c r="B367" s="53" t="s">
        <v>194</v>
      </c>
      <c r="C367" s="31">
        <v>841.2</v>
      </c>
      <c r="D367" s="36">
        <v>845.76666666666677</v>
      </c>
      <c r="E367" s="36">
        <v>833.43333333333351</v>
      </c>
      <c r="F367" s="36">
        <v>825.66666666666674</v>
      </c>
      <c r="G367" s="36">
        <v>813.33333333333348</v>
      </c>
      <c r="H367" s="36">
        <v>853.53333333333353</v>
      </c>
      <c r="I367" s="36">
        <v>865.86666666666679</v>
      </c>
      <c r="J367" s="36">
        <v>873.63333333333355</v>
      </c>
      <c r="K367" s="31">
        <v>858.1</v>
      </c>
      <c r="L367" s="31">
        <v>838</v>
      </c>
      <c r="M367" s="31">
        <v>6.5063700000000004</v>
      </c>
      <c r="N367" s="1"/>
      <c r="O367" s="1"/>
    </row>
    <row r="368" spans="1:15" ht="12.75" customHeight="1">
      <c r="A368" s="33">
        <v>358</v>
      </c>
      <c r="B368" s="53" t="s">
        <v>470</v>
      </c>
      <c r="C368" s="31">
        <v>141.85</v>
      </c>
      <c r="D368" s="36">
        <v>143.46666666666667</v>
      </c>
      <c r="E368" s="36">
        <v>139.53333333333333</v>
      </c>
      <c r="F368" s="36">
        <v>137.21666666666667</v>
      </c>
      <c r="G368" s="36">
        <v>133.28333333333333</v>
      </c>
      <c r="H368" s="36">
        <v>145.78333333333333</v>
      </c>
      <c r="I368" s="36">
        <v>149.71666666666667</v>
      </c>
      <c r="J368" s="36">
        <v>152.03333333333333</v>
      </c>
      <c r="K368" s="31">
        <v>147.4</v>
      </c>
      <c r="L368" s="31">
        <v>141.15</v>
      </c>
      <c r="M368" s="31">
        <v>51.368229999999997</v>
      </c>
      <c r="N368" s="1"/>
      <c r="O368" s="1"/>
    </row>
    <row r="369" spans="1:15" ht="12.75" customHeight="1">
      <c r="A369" s="33">
        <v>359</v>
      </c>
      <c r="B369" s="53" t="s">
        <v>471</v>
      </c>
      <c r="C369" s="31">
        <v>1570.6</v>
      </c>
      <c r="D369" s="36">
        <v>1568.2</v>
      </c>
      <c r="E369" s="36">
        <v>1544.4</v>
      </c>
      <c r="F369" s="36">
        <v>1518.2</v>
      </c>
      <c r="G369" s="36">
        <v>1494.4</v>
      </c>
      <c r="H369" s="36">
        <v>1594.4</v>
      </c>
      <c r="I369" s="36">
        <v>1618.1999999999998</v>
      </c>
      <c r="J369" s="36">
        <v>1644.4</v>
      </c>
      <c r="K369" s="31">
        <v>1592</v>
      </c>
      <c r="L369" s="31">
        <v>1542</v>
      </c>
      <c r="M369" s="31">
        <v>0.53408</v>
      </c>
      <c r="N369" s="1"/>
      <c r="O369" s="1"/>
    </row>
    <row r="370" spans="1:15" ht="12.75" customHeight="1">
      <c r="A370" s="33">
        <v>360</v>
      </c>
      <c r="B370" s="53" t="s">
        <v>201</v>
      </c>
      <c r="C370" s="31">
        <v>5329.9</v>
      </c>
      <c r="D370" s="36">
        <v>5354.3166666666666</v>
      </c>
      <c r="E370" s="36">
        <v>5274.4833333333336</v>
      </c>
      <c r="F370" s="36">
        <v>5219.0666666666666</v>
      </c>
      <c r="G370" s="36">
        <v>5139.2333333333336</v>
      </c>
      <c r="H370" s="36">
        <v>5409.7333333333336</v>
      </c>
      <c r="I370" s="36">
        <v>5489.5666666666675</v>
      </c>
      <c r="J370" s="36">
        <v>5544.9833333333336</v>
      </c>
      <c r="K370" s="31">
        <v>5434.15</v>
      </c>
      <c r="L370" s="31">
        <v>5298.9</v>
      </c>
      <c r="M370" s="31">
        <v>4.4036900000000001</v>
      </c>
      <c r="N370" s="1"/>
      <c r="O370" s="1"/>
    </row>
    <row r="371" spans="1:15" ht="12.75" customHeight="1">
      <c r="A371" s="33">
        <v>361</v>
      </c>
      <c r="B371" s="53" t="s">
        <v>472</v>
      </c>
      <c r="C371" s="31">
        <v>862.05</v>
      </c>
      <c r="D371" s="36">
        <v>867.01666666666677</v>
      </c>
      <c r="E371" s="36">
        <v>850.33333333333348</v>
      </c>
      <c r="F371" s="36">
        <v>838.61666666666667</v>
      </c>
      <c r="G371" s="36">
        <v>821.93333333333339</v>
      </c>
      <c r="H371" s="36">
        <v>878.73333333333358</v>
      </c>
      <c r="I371" s="36">
        <v>895.41666666666674</v>
      </c>
      <c r="J371" s="36">
        <v>907.13333333333367</v>
      </c>
      <c r="K371" s="31">
        <v>883.7</v>
      </c>
      <c r="L371" s="31">
        <v>855.3</v>
      </c>
      <c r="M371" s="31">
        <v>0.64488000000000001</v>
      </c>
      <c r="N371" s="1"/>
      <c r="O371" s="1"/>
    </row>
    <row r="372" spans="1:15" ht="12.75" customHeight="1">
      <c r="A372" s="33">
        <v>362</v>
      </c>
      <c r="B372" s="53" t="s">
        <v>291</v>
      </c>
      <c r="C372" s="31">
        <v>500.5</v>
      </c>
      <c r="D372" s="36">
        <v>498.66666666666669</v>
      </c>
      <c r="E372" s="36">
        <v>492.33333333333337</v>
      </c>
      <c r="F372" s="36">
        <v>484.16666666666669</v>
      </c>
      <c r="G372" s="36">
        <v>477.83333333333337</v>
      </c>
      <c r="H372" s="36">
        <v>506.83333333333337</v>
      </c>
      <c r="I372" s="36">
        <v>513.16666666666674</v>
      </c>
      <c r="J372" s="36">
        <v>521.33333333333337</v>
      </c>
      <c r="K372" s="31">
        <v>505</v>
      </c>
      <c r="L372" s="31">
        <v>490.5</v>
      </c>
      <c r="M372" s="31">
        <v>32.216320000000003</v>
      </c>
      <c r="N372" s="1"/>
      <c r="O372" s="1"/>
    </row>
    <row r="373" spans="1:15" ht="12.75" customHeight="1">
      <c r="A373" s="33">
        <v>363</v>
      </c>
      <c r="B373" s="53" t="s">
        <v>197</v>
      </c>
      <c r="C373" s="31">
        <v>395.45</v>
      </c>
      <c r="D373" s="36">
        <v>398.58333333333331</v>
      </c>
      <c r="E373" s="36">
        <v>389.91666666666663</v>
      </c>
      <c r="F373" s="36">
        <v>384.38333333333333</v>
      </c>
      <c r="G373" s="36">
        <v>375.71666666666664</v>
      </c>
      <c r="H373" s="36">
        <v>404.11666666666662</v>
      </c>
      <c r="I373" s="36">
        <v>412.78333333333325</v>
      </c>
      <c r="J373" s="36">
        <v>418.31666666666661</v>
      </c>
      <c r="K373" s="31">
        <v>407.25</v>
      </c>
      <c r="L373" s="31">
        <v>393.05</v>
      </c>
      <c r="M373" s="31">
        <v>75.891760000000005</v>
      </c>
      <c r="N373" s="1"/>
      <c r="O373" s="1"/>
    </row>
    <row r="374" spans="1:15" ht="12.75" customHeight="1">
      <c r="A374" s="33">
        <v>364</v>
      </c>
      <c r="B374" s="53" t="s">
        <v>202</v>
      </c>
      <c r="C374" s="31">
        <v>280.10000000000002</v>
      </c>
      <c r="D374" s="36">
        <v>282.56666666666666</v>
      </c>
      <c r="E374" s="36">
        <v>275.23333333333335</v>
      </c>
      <c r="F374" s="36">
        <v>270.36666666666667</v>
      </c>
      <c r="G374" s="36">
        <v>263.03333333333336</v>
      </c>
      <c r="H374" s="36">
        <v>287.43333333333334</v>
      </c>
      <c r="I374" s="36">
        <v>294.76666666666671</v>
      </c>
      <c r="J374" s="36">
        <v>299.63333333333333</v>
      </c>
      <c r="K374" s="31">
        <v>289.89999999999998</v>
      </c>
      <c r="L374" s="31">
        <v>277.7</v>
      </c>
      <c r="M374" s="31">
        <v>510.39603</v>
      </c>
      <c r="N374" s="1"/>
      <c r="O374" s="1"/>
    </row>
    <row r="375" spans="1:15" ht="12.75" customHeight="1">
      <c r="A375" s="33">
        <v>365</v>
      </c>
      <c r="B375" s="53" t="s">
        <v>473</v>
      </c>
      <c r="C375" s="31">
        <v>502.3</v>
      </c>
      <c r="D375" s="36">
        <v>504.55</v>
      </c>
      <c r="E375" s="36">
        <v>496.65</v>
      </c>
      <c r="F375" s="36">
        <v>490.99999999999994</v>
      </c>
      <c r="G375" s="36">
        <v>483.09999999999991</v>
      </c>
      <c r="H375" s="36">
        <v>510.20000000000005</v>
      </c>
      <c r="I375" s="36">
        <v>518.1</v>
      </c>
      <c r="J375" s="36">
        <v>523.75000000000011</v>
      </c>
      <c r="K375" s="31">
        <v>512.45000000000005</v>
      </c>
      <c r="L375" s="31">
        <v>498.9</v>
      </c>
      <c r="M375" s="31">
        <v>3.7816200000000002</v>
      </c>
      <c r="N375" s="1"/>
      <c r="O375" s="1"/>
    </row>
    <row r="376" spans="1:15" ht="12.75" customHeight="1">
      <c r="A376" s="33">
        <v>366</v>
      </c>
      <c r="B376" s="53" t="s">
        <v>292</v>
      </c>
      <c r="C376" s="31">
        <v>1227.1500000000001</v>
      </c>
      <c r="D376" s="36">
        <v>1226</v>
      </c>
      <c r="E376" s="36">
        <v>1202.2</v>
      </c>
      <c r="F376" s="36">
        <v>1177.25</v>
      </c>
      <c r="G376" s="36">
        <v>1153.45</v>
      </c>
      <c r="H376" s="36">
        <v>1250.95</v>
      </c>
      <c r="I376" s="36">
        <v>1274.7500000000002</v>
      </c>
      <c r="J376" s="36">
        <v>1299.7</v>
      </c>
      <c r="K376" s="31">
        <v>1249.8</v>
      </c>
      <c r="L376" s="31">
        <v>1201.05</v>
      </c>
      <c r="M376" s="31">
        <v>10.863239999999999</v>
      </c>
      <c r="N376" s="1"/>
      <c r="O376" s="1"/>
    </row>
    <row r="377" spans="1:15" ht="12.75" customHeight="1">
      <c r="A377" s="33">
        <v>367</v>
      </c>
      <c r="B377" s="53" t="s">
        <v>474</v>
      </c>
      <c r="C377" s="31">
        <v>607.04999999999995</v>
      </c>
      <c r="D377" s="36">
        <v>614.2166666666667</v>
      </c>
      <c r="E377" s="36">
        <v>592.83333333333337</v>
      </c>
      <c r="F377" s="36">
        <v>578.61666666666667</v>
      </c>
      <c r="G377" s="36">
        <v>557.23333333333335</v>
      </c>
      <c r="H377" s="36">
        <v>628.43333333333339</v>
      </c>
      <c r="I377" s="36">
        <v>649.81666666666661</v>
      </c>
      <c r="J377" s="36">
        <v>664.03333333333342</v>
      </c>
      <c r="K377" s="31">
        <v>635.6</v>
      </c>
      <c r="L377" s="31">
        <v>600</v>
      </c>
      <c r="M377" s="31">
        <v>2.2002199999999998</v>
      </c>
      <c r="N377" s="1"/>
      <c r="O377" s="1"/>
    </row>
    <row r="378" spans="1:15" ht="12.75" customHeight="1">
      <c r="A378" s="33">
        <v>368</v>
      </c>
      <c r="B378" s="53" t="s">
        <v>475</v>
      </c>
      <c r="C378" s="31">
        <v>168.05</v>
      </c>
      <c r="D378" s="36">
        <v>169.60000000000002</v>
      </c>
      <c r="E378" s="36">
        <v>165.80000000000004</v>
      </c>
      <c r="F378" s="36">
        <v>163.55000000000001</v>
      </c>
      <c r="G378" s="36">
        <v>159.75000000000003</v>
      </c>
      <c r="H378" s="36">
        <v>171.85000000000005</v>
      </c>
      <c r="I378" s="36">
        <v>175.65</v>
      </c>
      <c r="J378" s="36">
        <v>177.90000000000006</v>
      </c>
      <c r="K378" s="31">
        <v>173.4</v>
      </c>
      <c r="L378" s="31">
        <v>167.35</v>
      </c>
      <c r="M378" s="31">
        <v>1.6947700000000001</v>
      </c>
      <c r="N378" s="1"/>
      <c r="O378" s="1"/>
    </row>
    <row r="379" spans="1:15" ht="12.75" customHeight="1">
      <c r="A379" s="33">
        <v>369</v>
      </c>
      <c r="B379" s="53" t="s">
        <v>873</v>
      </c>
      <c r="C379" s="31">
        <v>4700.5</v>
      </c>
      <c r="D379" s="36">
        <v>4708.2166666666662</v>
      </c>
      <c r="E379" s="36">
        <v>4667.2833333333328</v>
      </c>
      <c r="F379" s="36">
        <v>4634.0666666666666</v>
      </c>
      <c r="G379" s="36">
        <v>4593.1333333333332</v>
      </c>
      <c r="H379" s="36">
        <v>4741.4333333333325</v>
      </c>
      <c r="I379" s="36">
        <v>4782.366666666665</v>
      </c>
      <c r="J379" s="36">
        <v>4815.5833333333321</v>
      </c>
      <c r="K379" s="31">
        <v>4749.1499999999996</v>
      </c>
      <c r="L379" s="31">
        <v>4675</v>
      </c>
      <c r="M379" s="31">
        <v>9.0990000000000001E-2</v>
      </c>
      <c r="N379" s="1"/>
      <c r="O379" s="1"/>
    </row>
    <row r="380" spans="1:15" ht="12.75" customHeight="1">
      <c r="A380" s="33">
        <v>370</v>
      </c>
      <c r="B380" s="53" t="s">
        <v>293</v>
      </c>
      <c r="C380" s="31">
        <v>16077</v>
      </c>
      <c r="D380" s="36">
        <v>16001.466666666667</v>
      </c>
      <c r="E380" s="36">
        <v>15870.683333333334</v>
      </c>
      <c r="F380" s="36">
        <v>15664.366666666667</v>
      </c>
      <c r="G380" s="36">
        <v>15533.583333333334</v>
      </c>
      <c r="H380" s="36">
        <v>16207.783333333335</v>
      </c>
      <c r="I380" s="36">
        <v>16338.566666666668</v>
      </c>
      <c r="J380" s="36">
        <v>16544.883333333335</v>
      </c>
      <c r="K380" s="31">
        <v>16132.25</v>
      </c>
      <c r="L380" s="31">
        <v>15795.15</v>
      </c>
      <c r="M380" s="31">
        <v>7.4529999999999999E-2</v>
      </c>
      <c r="N380" s="1"/>
      <c r="O380" s="1"/>
    </row>
    <row r="381" spans="1:15" ht="12.75" customHeight="1">
      <c r="A381" s="33">
        <v>371</v>
      </c>
      <c r="B381" s="53" t="s">
        <v>200</v>
      </c>
      <c r="C381" s="31">
        <v>129.55000000000001</v>
      </c>
      <c r="D381" s="36">
        <v>130.25000000000003</v>
      </c>
      <c r="E381" s="36">
        <v>128.10000000000005</v>
      </c>
      <c r="F381" s="36">
        <v>126.65000000000003</v>
      </c>
      <c r="G381" s="36">
        <v>124.50000000000006</v>
      </c>
      <c r="H381" s="36">
        <v>131.70000000000005</v>
      </c>
      <c r="I381" s="36">
        <v>133.85000000000002</v>
      </c>
      <c r="J381" s="36">
        <v>135.30000000000004</v>
      </c>
      <c r="K381" s="31">
        <v>132.4</v>
      </c>
      <c r="L381" s="31">
        <v>128.80000000000001</v>
      </c>
      <c r="M381" s="31">
        <v>372.11718999999999</v>
      </c>
      <c r="N381" s="1"/>
      <c r="O381" s="1"/>
    </row>
    <row r="382" spans="1:15" ht="12.75" customHeight="1">
      <c r="A382" s="33">
        <v>372</v>
      </c>
      <c r="B382" s="53" t="s">
        <v>476</v>
      </c>
      <c r="C382" s="31">
        <v>626</v>
      </c>
      <c r="D382" s="36">
        <v>616.33333333333337</v>
      </c>
      <c r="E382" s="36">
        <v>602.76666666666677</v>
      </c>
      <c r="F382" s="36">
        <v>579.53333333333342</v>
      </c>
      <c r="G382" s="36">
        <v>565.96666666666681</v>
      </c>
      <c r="H382" s="36">
        <v>639.56666666666672</v>
      </c>
      <c r="I382" s="36">
        <v>653.13333333333333</v>
      </c>
      <c r="J382" s="36">
        <v>676.36666666666667</v>
      </c>
      <c r="K382" s="31">
        <v>629.9</v>
      </c>
      <c r="L382" s="31">
        <v>593.1</v>
      </c>
      <c r="M382" s="31">
        <v>10.913639999999999</v>
      </c>
      <c r="N382" s="1"/>
      <c r="O382" s="1"/>
    </row>
    <row r="383" spans="1:15" ht="12.75" customHeight="1">
      <c r="A383" s="33">
        <v>373</v>
      </c>
      <c r="B383" s="53" t="s">
        <v>207</v>
      </c>
      <c r="C383" s="31">
        <v>245.95</v>
      </c>
      <c r="D383" s="36">
        <v>247.58333333333334</v>
      </c>
      <c r="E383" s="36">
        <v>242.56666666666669</v>
      </c>
      <c r="F383" s="36">
        <v>239.18333333333334</v>
      </c>
      <c r="G383" s="36">
        <v>234.16666666666669</v>
      </c>
      <c r="H383" s="36">
        <v>250.9666666666667</v>
      </c>
      <c r="I383" s="36">
        <v>255.98333333333335</v>
      </c>
      <c r="J383" s="36">
        <v>259.36666666666667</v>
      </c>
      <c r="K383" s="31">
        <v>252.6</v>
      </c>
      <c r="L383" s="31">
        <v>244.2</v>
      </c>
      <c r="M383" s="31">
        <v>74.300389999999993</v>
      </c>
      <c r="N383" s="1"/>
      <c r="O383" s="1"/>
    </row>
    <row r="384" spans="1:15" ht="12.75" customHeight="1">
      <c r="A384" s="33">
        <v>374</v>
      </c>
      <c r="B384" s="53" t="s">
        <v>208</v>
      </c>
      <c r="C384" s="31">
        <v>428.65</v>
      </c>
      <c r="D384" s="36">
        <v>431.66666666666669</v>
      </c>
      <c r="E384" s="36">
        <v>423.03333333333336</v>
      </c>
      <c r="F384" s="36">
        <v>417.41666666666669</v>
      </c>
      <c r="G384" s="36">
        <v>408.78333333333336</v>
      </c>
      <c r="H384" s="36">
        <v>437.28333333333336</v>
      </c>
      <c r="I384" s="36">
        <v>445.91666666666669</v>
      </c>
      <c r="J384" s="36">
        <v>451.53333333333336</v>
      </c>
      <c r="K384" s="31">
        <v>440.3</v>
      </c>
      <c r="L384" s="31">
        <v>426.05</v>
      </c>
      <c r="M384" s="31">
        <v>94.255459999999999</v>
      </c>
      <c r="N384" s="1"/>
      <c r="O384" s="1"/>
    </row>
    <row r="385" spans="1:15" ht="12.75" customHeight="1">
      <c r="A385" s="33">
        <v>375</v>
      </c>
      <c r="B385" s="53" t="s">
        <v>477</v>
      </c>
      <c r="C385" s="31">
        <v>636.79999999999995</v>
      </c>
      <c r="D385" s="36">
        <v>642.06666666666672</v>
      </c>
      <c r="E385" s="36">
        <v>627.03333333333342</v>
      </c>
      <c r="F385" s="36">
        <v>617.26666666666665</v>
      </c>
      <c r="G385" s="36">
        <v>602.23333333333335</v>
      </c>
      <c r="H385" s="36">
        <v>651.83333333333348</v>
      </c>
      <c r="I385" s="36">
        <v>666.86666666666679</v>
      </c>
      <c r="J385" s="36">
        <v>676.63333333333355</v>
      </c>
      <c r="K385" s="31">
        <v>657.1</v>
      </c>
      <c r="L385" s="31">
        <v>632.29999999999995</v>
      </c>
      <c r="M385" s="31">
        <v>7.0162199999999997</v>
      </c>
      <c r="N385" s="1"/>
      <c r="O385" s="1"/>
    </row>
    <row r="386" spans="1:15" ht="12.75" customHeight="1">
      <c r="A386" s="33">
        <v>376</v>
      </c>
      <c r="B386" s="53" t="s">
        <v>478</v>
      </c>
      <c r="C386" s="31">
        <v>652</v>
      </c>
      <c r="D386" s="36">
        <v>657.6</v>
      </c>
      <c r="E386" s="36">
        <v>642.40000000000009</v>
      </c>
      <c r="F386" s="36">
        <v>632.80000000000007</v>
      </c>
      <c r="G386" s="36">
        <v>617.60000000000014</v>
      </c>
      <c r="H386" s="36">
        <v>667.2</v>
      </c>
      <c r="I386" s="36">
        <v>682.40000000000009</v>
      </c>
      <c r="J386" s="36">
        <v>692</v>
      </c>
      <c r="K386" s="31">
        <v>672.8</v>
      </c>
      <c r="L386" s="31">
        <v>648</v>
      </c>
      <c r="M386" s="31">
        <v>9.3736300000000004</v>
      </c>
      <c r="N386" s="1"/>
      <c r="O386" s="1"/>
    </row>
    <row r="387" spans="1:15" ht="12.75" customHeight="1">
      <c r="A387" s="33">
        <v>377</v>
      </c>
      <c r="B387" s="53" t="s">
        <v>479</v>
      </c>
      <c r="C387" s="31">
        <v>1741.95</v>
      </c>
      <c r="D387" s="36">
        <v>1760.9833333333333</v>
      </c>
      <c r="E387" s="36">
        <v>1706.9666666666667</v>
      </c>
      <c r="F387" s="36">
        <v>1671.9833333333333</v>
      </c>
      <c r="G387" s="36">
        <v>1617.9666666666667</v>
      </c>
      <c r="H387" s="36">
        <v>1795.9666666666667</v>
      </c>
      <c r="I387" s="36">
        <v>1849.9833333333336</v>
      </c>
      <c r="J387" s="36">
        <v>1884.9666666666667</v>
      </c>
      <c r="K387" s="31">
        <v>1815</v>
      </c>
      <c r="L387" s="31">
        <v>1726</v>
      </c>
      <c r="M387" s="31">
        <v>4.5261300000000002</v>
      </c>
      <c r="N387" s="1"/>
      <c r="O387" s="1"/>
    </row>
    <row r="388" spans="1:15" ht="12.75" customHeight="1">
      <c r="A388" s="33">
        <v>378</v>
      </c>
      <c r="B388" s="53" t="s">
        <v>480</v>
      </c>
      <c r="C388" s="31">
        <v>259.89999999999998</v>
      </c>
      <c r="D388" s="36">
        <v>259.7</v>
      </c>
      <c r="E388" s="36">
        <v>257.39999999999998</v>
      </c>
      <c r="F388" s="36">
        <v>254.89999999999998</v>
      </c>
      <c r="G388" s="36">
        <v>252.59999999999997</v>
      </c>
      <c r="H388" s="36">
        <v>262.2</v>
      </c>
      <c r="I388" s="36">
        <v>264.50000000000006</v>
      </c>
      <c r="J388" s="36">
        <v>267</v>
      </c>
      <c r="K388" s="31">
        <v>262</v>
      </c>
      <c r="L388" s="31">
        <v>257.2</v>
      </c>
      <c r="M388" s="31">
        <v>81.291089999999997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172.9</v>
      </c>
      <c r="D389" s="36">
        <v>173.98333333333335</v>
      </c>
      <c r="E389" s="36">
        <v>169.76666666666671</v>
      </c>
      <c r="F389" s="36">
        <v>166.63333333333335</v>
      </c>
      <c r="G389" s="36">
        <v>162.41666666666671</v>
      </c>
      <c r="H389" s="36">
        <v>177.1166666666667</v>
      </c>
      <c r="I389" s="36">
        <v>181.33333333333334</v>
      </c>
      <c r="J389" s="36">
        <v>184.4666666666667</v>
      </c>
      <c r="K389" s="31">
        <v>178.2</v>
      </c>
      <c r="L389" s="31">
        <v>170.85</v>
      </c>
      <c r="M389" s="31">
        <v>22.671880000000002</v>
      </c>
      <c r="N389" s="1"/>
      <c r="O389" s="1"/>
    </row>
    <row r="390" spans="1:15" ht="12.75" customHeight="1">
      <c r="A390" s="33">
        <v>380</v>
      </c>
      <c r="B390" s="53" t="s">
        <v>481</v>
      </c>
      <c r="C390" s="31">
        <v>1300.2</v>
      </c>
      <c r="D390" s="36">
        <v>1302.2166666666667</v>
      </c>
      <c r="E390" s="36">
        <v>1284.9833333333333</v>
      </c>
      <c r="F390" s="36">
        <v>1269.7666666666667</v>
      </c>
      <c r="G390" s="36">
        <v>1252.5333333333333</v>
      </c>
      <c r="H390" s="36">
        <v>1317.4333333333334</v>
      </c>
      <c r="I390" s="36">
        <v>1334.666666666667</v>
      </c>
      <c r="J390" s="36">
        <v>1349.8833333333334</v>
      </c>
      <c r="K390" s="31">
        <v>1319.45</v>
      </c>
      <c r="L390" s="31">
        <v>1287</v>
      </c>
      <c r="M390" s="31">
        <v>0.97362000000000004</v>
      </c>
      <c r="N390" s="1"/>
      <c r="O390" s="1"/>
    </row>
    <row r="391" spans="1:15" ht="12.75" customHeight="1">
      <c r="A391" s="33">
        <v>381</v>
      </c>
      <c r="B391" s="53" t="s">
        <v>482</v>
      </c>
      <c r="C391" s="31">
        <v>292.25</v>
      </c>
      <c r="D391" s="36">
        <v>293.93333333333334</v>
      </c>
      <c r="E391" s="36">
        <v>288.31666666666666</v>
      </c>
      <c r="F391" s="36">
        <v>284.38333333333333</v>
      </c>
      <c r="G391" s="36">
        <v>278.76666666666665</v>
      </c>
      <c r="H391" s="36">
        <v>297.86666666666667</v>
      </c>
      <c r="I391" s="36">
        <v>303.48333333333335</v>
      </c>
      <c r="J391" s="36">
        <v>307.41666666666669</v>
      </c>
      <c r="K391" s="31">
        <v>299.55</v>
      </c>
      <c r="L391" s="31">
        <v>290</v>
      </c>
      <c r="M391" s="31">
        <v>3.50929</v>
      </c>
      <c r="N391" s="1"/>
      <c r="O391" s="1"/>
    </row>
    <row r="392" spans="1:15" ht="12.75" customHeight="1">
      <c r="A392" s="33">
        <v>382</v>
      </c>
      <c r="B392" s="53" t="s">
        <v>483</v>
      </c>
      <c r="C392" s="31">
        <v>277.14999999999998</v>
      </c>
      <c r="D392" s="36">
        <v>279.76666666666671</v>
      </c>
      <c r="E392" s="36">
        <v>272.73333333333341</v>
      </c>
      <c r="F392" s="36">
        <v>268.31666666666672</v>
      </c>
      <c r="G392" s="36">
        <v>261.28333333333342</v>
      </c>
      <c r="H392" s="36">
        <v>284.18333333333339</v>
      </c>
      <c r="I392" s="36">
        <v>291.2166666666667</v>
      </c>
      <c r="J392" s="36">
        <v>295.63333333333338</v>
      </c>
      <c r="K392" s="31">
        <v>286.8</v>
      </c>
      <c r="L392" s="31">
        <v>275.35000000000002</v>
      </c>
      <c r="M392" s="31">
        <v>13.900259999999999</v>
      </c>
      <c r="N392" s="1"/>
      <c r="O392" s="1"/>
    </row>
    <row r="393" spans="1:15" ht="12.75" customHeight="1">
      <c r="A393" s="33">
        <v>383</v>
      </c>
      <c r="B393" s="53" t="s">
        <v>484</v>
      </c>
      <c r="C393" s="31">
        <v>138.85</v>
      </c>
      <c r="D393" s="36">
        <v>140.21666666666667</v>
      </c>
      <c r="E393" s="36">
        <v>137.03333333333333</v>
      </c>
      <c r="F393" s="36">
        <v>135.21666666666667</v>
      </c>
      <c r="G393" s="36">
        <v>132.03333333333333</v>
      </c>
      <c r="H393" s="36">
        <v>142.03333333333333</v>
      </c>
      <c r="I393" s="36">
        <v>145.21666666666667</v>
      </c>
      <c r="J393" s="36">
        <v>147.03333333333333</v>
      </c>
      <c r="K393" s="31">
        <v>143.4</v>
      </c>
      <c r="L393" s="31">
        <v>138.4</v>
      </c>
      <c r="M393" s="31">
        <v>15.94394</v>
      </c>
      <c r="N393" s="1"/>
      <c r="O393" s="1"/>
    </row>
    <row r="394" spans="1:15" ht="12.75" customHeight="1">
      <c r="A394" s="33">
        <v>384</v>
      </c>
      <c r="B394" s="53" t="s">
        <v>485</v>
      </c>
      <c r="C394" s="31">
        <v>2969.4</v>
      </c>
      <c r="D394" s="36">
        <v>2973.1333333333332</v>
      </c>
      <c r="E394" s="36">
        <v>2916.2666666666664</v>
      </c>
      <c r="F394" s="36">
        <v>2863.1333333333332</v>
      </c>
      <c r="G394" s="36">
        <v>2806.2666666666664</v>
      </c>
      <c r="H394" s="36">
        <v>3026.2666666666664</v>
      </c>
      <c r="I394" s="36">
        <v>3083.1333333333332</v>
      </c>
      <c r="J394" s="36">
        <v>3136.2666666666664</v>
      </c>
      <c r="K394" s="31">
        <v>3030</v>
      </c>
      <c r="L394" s="31">
        <v>2920</v>
      </c>
      <c r="M394" s="31">
        <v>0.44068000000000002</v>
      </c>
      <c r="N394" s="1"/>
      <c r="O394" s="1"/>
    </row>
    <row r="395" spans="1:15" ht="12.75" customHeight="1">
      <c r="A395" s="33">
        <v>385</v>
      </c>
      <c r="B395" s="53" t="s">
        <v>486</v>
      </c>
      <c r="C395" s="31">
        <v>72.75</v>
      </c>
      <c r="D395" s="36">
        <v>73.383333333333326</v>
      </c>
      <c r="E395" s="36">
        <v>70.566666666666649</v>
      </c>
      <c r="F395" s="36">
        <v>68.383333333333326</v>
      </c>
      <c r="G395" s="36">
        <v>65.566666666666649</v>
      </c>
      <c r="H395" s="36">
        <v>75.566666666666649</v>
      </c>
      <c r="I395" s="36">
        <v>78.383333333333312</v>
      </c>
      <c r="J395" s="36">
        <v>80.566666666666649</v>
      </c>
      <c r="K395" s="31">
        <v>76.2</v>
      </c>
      <c r="L395" s="31">
        <v>71.2</v>
      </c>
      <c r="M395" s="31">
        <v>68.905230000000003</v>
      </c>
      <c r="N395" s="1"/>
      <c r="O395" s="1"/>
    </row>
    <row r="396" spans="1:15" ht="12.75" customHeight="1">
      <c r="A396" s="33">
        <v>386</v>
      </c>
      <c r="B396" s="53" t="s">
        <v>487</v>
      </c>
      <c r="C396" s="31">
        <v>1910.1</v>
      </c>
      <c r="D396" s="36">
        <v>1902.9666666666665</v>
      </c>
      <c r="E396" s="36">
        <v>1886.2333333333329</v>
      </c>
      <c r="F396" s="36">
        <v>1862.3666666666663</v>
      </c>
      <c r="G396" s="36">
        <v>1845.6333333333328</v>
      </c>
      <c r="H396" s="36">
        <v>1926.833333333333</v>
      </c>
      <c r="I396" s="36">
        <v>1943.5666666666666</v>
      </c>
      <c r="J396" s="36">
        <v>1967.4333333333332</v>
      </c>
      <c r="K396" s="31">
        <v>1919.7</v>
      </c>
      <c r="L396" s="31">
        <v>1879.1</v>
      </c>
      <c r="M396" s="31">
        <v>1.4699500000000001</v>
      </c>
      <c r="N396" s="1"/>
      <c r="O396" s="1"/>
    </row>
    <row r="397" spans="1:15" ht="12.75" customHeight="1">
      <c r="A397" s="33">
        <v>387</v>
      </c>
      <c r="B397" s="53" t="s">
        <v>488</v>
      </c>
      <c r="C397" s="31">
        <v>221.45</v>
      </c>
      <c r="D397" s="36">
        <v>222.78333333333333</v>
      </c>
      <c r="E397" s="36">
        <v>219.66666666666666</v>
      </c>
      <c r="F397" s="36">
        <v>217.88333333333333</v>
      </c>
      <c r="G397" s="36">
        <v>214.76666666666665</v>
      </c>
      <c r="H397" s="36">
        <v>224.56666666666666</v>
      </c>
      <c r="I397" s="36">
        <v>227.68333333333334</v>
      </c>
      <c r="J397" s="36">
        <v>229.46666666666667</v>
      </c>
      <c r="K397" s="31">
        <v>225.9</v>
      </c>
      <c r="L397" s="31">
        <v>221</v>
      </c>
      <c r="M397" s="31">
        <v>15.07072</v>
      </c>
      <c r="N397" s="1"/>
      <c r="O397" s="1"/>
    </row>
    <row r="398" spans="1:15" ht="12.75" customHeight="1">
      <c r="A398" s="33">
        <v>388</v>
      </c>
      <c r="B398" s="53" t="s">
        <v>489</v>
      </c>
      <c r="C398" s="31">
        <v>819.85</v>
      </c>
      <c r="D398" s="36">
        <v>820.79999999999984</v>
      </c>
      <c r="E398" s="36">
        <v>816.59999999999968</v>
      </c>
      <c r="F398" s="36">
        <v>813.3499999999998</v>
      </c>
      <c r="G398" s="36">
        <v>809.14999999999964</v>
      </c>
      <c r="H398" s="36">
        <v>824.04999999999973</v>
      </c>
      <c r="I398" s="36">
        <v>828.24999999999977</v>
      </c>
      <c r="J398" s="36">
        <v>831.49999999999977</v>
      </c>
      <c r="K398" s="31">
        <v>825</v>
      </c>
      <c r="L398" s="31">
        <v>817.55</v>
      </c>
      <c r="M398" s="31">
        <v>0.43704999999999999</v>
      </c>
      <c r="N398" s="1"/>
      <c r="O398" s="1"/>
    </row>
    <row r="399" spans="1:15" ht="12.75" customHeight="1">
      <c r="A399" s="33">
        <v>389</v>
      </c>
      <c r="B399" s="53" t="s">
        <v>209</v>
      </c>
      <c r="C399" s="31">
        <v>2928.65</v>
      </c>
      <c r="D399" s="36">
        <v>2939.7833333333328</v>
      </c>
      <c r="E399" s="36">
        <v>2907.5666666666657</v>
      </c>
      <c r="F399" s="36">
        <v>2886.4833333333327</v>
      </c>
      <c r="G399" s="36">
        <v>2854.2666666666655</v>
      </c>
      <c r="H399" s="36">
        <v>2960.8666666666659</v>
      </c>
      <c r="I399" s="36">
        <v>2993.083333333333</v>
      </c>
      <c r="J399" s="36">
        <v>3014.1666666666661</v>
      </c>
      <c r="K399" s="31">
        <v>2972</v>
      </c>
      <c r="L399" s="31">
        <v>2918.7</v>
      </c>
      <c r="M399" s="31">
        <v>95.028459999999995</v>
      </c>
      <c r="N399" s="1"/>
      <c r="O399" s="1"/>
    </row>
    <row r="400" spans="1:15" ht="12.75" customHeight="1">
      <c r="A400" s="33">
        <v>390</v>
      </c>
      <c r="B400" s="53" t="s">
        <v>490</v>
      </c>
      <c r="C400" s="31">
        <v>98.6</v>
      </c>
      <c r="D400" s="36">
        <v>98.283333333333346</v>
      </c>
      <c r="E400" s="36">
        <v>96.366666666666688</v>
      </c>
      <c r="F400" s="36">
        <v>94.13333333333334</v>
      </c>
      <c r="G400" s="36">
        <v>92.216666666666683</v>
      </c>
      <c r="H400" s="36">
        <v>100.51666666666669</v>
      </c>
      <c r="I400" s="36">
        <v>102.43333333333335</v>
      </c>
      <c r="J400" s="36">
        <v>104.6666666666667</v>
      </c>
      <c r="K400" s="31">
        <v>100.2</v>
      </c>
      <c r="L400" s="31">
        <v>96.05</v>
      </c>
      <c r="M400" s="31">
        <v>18.185040000000001</v>
      </c>
      <c r="N400" s="1"/>
      <c r="O400" s="1"/>
    </row>
    <row r="401" spans="1:15" ht="12.75" customHeight="1">
      <c r="A401" s="33">
        <v>391</v>
      </c>
      <c r="B401" s="53" t="s">
        <v>491</v>
      </c>
      <c r="C401" s="31">
        <v>734.7</v>
      </c>
      <c r="D401" s="36">
        <v>743.30000000000007</v>
      </c>
      <c r="E401" s="36">
        <v>721.60000000000014</v>
      </c>
      <c r="F401" s="36">
        <v>708.50000000000011</v>
      </c>
      <c r="G401" s="36">
        <v>686.80000000000018</v>
      </c>
      <c r="H401" s="36">
        <v>756.40000000000009</v>
      </c>
      <c r="I401" s="36">
        <v>778.10000000000014</v>
      </c>
      <c r="J401" s="36">
        <v>791.2</v>
      </c>
      <c r="K401" s="31">
        <v>765</v>
      </c>
      <c r="L401" s="31">
        <v>730.2</v>
      </c>
      <c r="M401" s="31">
        <v>0.47663</v>
      </c>
      <c r="N401" s="1"/>
      <c r="O401" s="1"/>
    </row>
    <row r="402" spans="1:15" ht="12.75" customHeight="1">
      <c r="A402" s="33">
        <v>392</v>
      </c>
      <c r="B402" s="53" t="s">
        <v>492</v>
      </c>
      <c r="C402" s="31">
        <v>1537.7</v>
      </c>
      <c r="D402" s="36">
        <v>1552.9833333333333</v>
      </c>
      <c r="E402" s="36">
        <v>1519.7166666666667</v>
      </c>
      <c r="F402" s="36">
        <v>1501.7333333333333</v>
      </c>
      <c r="G402" s="36">
        <v>1468.4666666666667</v>
      </c>
      <c r="H402" s="36">
        <v>1570.9666666666667</v>
      </c>
      <c r="I402" s="36">
        <v>1604.2333333333336</v>
      </c>
      <c r="J402" s="36">
        <v>1622.2166666666667</v>
      </c>
      <c r="K402" s="31">
        <v>1586.25</v>
      </c>
      <c r="L402" s="31">
        <v>1535</v>
      </c>
      <c r="M402" s="31">
        <v>0.75741000000000003</v>
      </c>
      <c r="N402" s="1"/>
      <c r="O402" s="1"/>
    </row>
    <row r="403" spans="1:15" ht="12.75" customHeight="1">
      <c r="A403" s="33">
        <v>393</v>
      </c>
      <c r="B403" s="53" t="s">
        <v>211</v>
      </c>
      <c r="C403" s="31">
        <v>726</v>
      </c>
      <c r="D403" s="36">
        <v>730.2833333333333</v>
      </c>
      <c r="E403" s="36">
        <v>718.96666666666658</v>
      </c>
      <c r="F403" s="36">
        <v>711.93333333333328</v>
      </c>
      <c r="G403" s="36">
        <v>700.61666666666656</v>
      </c>
      <c r="H403" s="36">
        <v>737.31666666666661</v>
      </c>
      <c r="I403" s="36">
        <v>748.63333333333321</v>
      </c>
      <c r="J403" s="36">
        <v>755.66666666666663</v>
      </c>
      <c r="K403" s="31">
        <v>741.6</v>
      </c>
      <c r="L403" s="31">
        <v>723.25</v>
      </c>
      <c r="M403" s="31">
        <v>11.700979999999999</v>
      </c>
      <c r="N403" s="1"/>
      <c r="O403" s="1"/>
    </row>
    <row r="404" spans="1:15" ht="12.75" customHeight="1">
      <c r="A404" s="33">
        <v>394</v>
      </c>
      <c r="B404" s="53" t="s">
        <v>212</v>
      </c>
      <c r="C404" s="31">
        <v>1456.95</v>
      </c>
      <c r="D404" s="36">
        <v>1462.8666666666668</v>
      </c>
      <c r="E404" s="36">
        <v>1442.0833333333335</v>
      </c>
      <c r="F404" s="36">
        <v>1427.2166666666667</v>
      </c>
      <c r="G404" s="36">
        <v>1406.4333333333334</v>
      </c>
      <c r="H404" s="36">
        <v>1477.7333333333336</v>
      </c>
      <c r="I404" s="36">
        <v>1498.5166666666669</v>
      </c>
      <c r="J404" s="36">
        <v>1513.3833333333337</v>
      </c>
      <c r="K404" s="31">
        <v>1483.65</v>
      </c>
      <c r="L404" s="31">
        <v>1448</v>
      </c>
      <c r="M404" s="31">
        <v>17.463830000000002</v>
      </c>
      <c r="N404" s="1"/>
      <c r="O404" s="1"/>
    </row>
    <row r="405" spans="1:15" ht="12.75" customHeight="1">
      <c r="A405" s="33">
        <v>395</v>
      </c>
      <c r="B405" s="53" t="s">
        <v>493</v>
      </c>
      <c r="C405" s="31">
        <v>127.95</v>
      </c>
      <c r="D405" s="36">
        <v>128.23333333333332</v>
      </c>
      <c r="E405" s="36">
        <v>126.01666666666665</v>
      </c>
      <c r="F405" s="36">
        <v>124.08333333333333</v>
      </c>
      <c r="G405" s="36">
        <v>121.86666666666666</v>
      </c>
      <c r="H405" s="36">
        <v>130.16666666666663</v>
      </c>
      <c r="I405" s="36">
        <v>132.38333333333327</v>
      </c>
      <c r="J405" s="36">
        <v>134.31666666666663</v>
      </c>
      <c r="K405" s="31">
        <v>130.44999999999999</v>
      </c>
      <c r="L405" s="31">
        <v>126.3</v>
      </c>
      <c r="M405" s="31">
        <v>251.52209999999999</v>
      </c>
      <c r="N405" s="1"/>
      <c r="O405" s="1"/>
    </row>
    <row r="406" spans="1:15" ht="12.75" customHeight="1">
      <c r="A406" s="33">
        <v>396</v>
      </c>
      <c r="B406" s="53" t="s">
        <v>494</v>
      </c>
      <c r="C406" s="31">
        <v>4594.5</v>
      </c>
      <c r="D406" s="36">
        <v>4561.8166666666666</v>
      </c>
      <c r="E406" s="36">
        <v>4498.6333333333332</v>
      </c>
      <c r="F406" s="36">
        <v>4402.7666666666664</v>
      </c>
      <c r="G406" s="36">
        <v>4339.583333333333</v>
      </c>
      <c r="H406" s="36">
        <v>4657.6833333333334</v>
      </c>
      <c r="I406" s="36">
        <v>4720.8666666666659</v>
      </c>
      <c r="J406" s="36">
        <v>4816.7333333333336</v>
      </c>
      <c r="K406" s="31">
        <v>4625</v>
      </c>
      <c r="L406" s="31">
        <v>4465.95</v>
      </c>
      <c r="M406" s="31">
        <v>0.38239000000000001</v>
      </c>
      <c r="N406" s="1"/>
      <c r="O406" s="1"/>
    </row>
    <row r="407" spans="1:15" ht="12.75" customHeight="1">
      <c r="A407" s="33">
        <v>397</v>
      </c>
      <c r="B407" s="53" t="s">
        <v>216</v>
      </c>
      <c r="C407" s="31">
        <v>2529.9499999999998</v>
      </c>
      <c r="D407" s="36">
        <v>2540.3166666666666</v>
      </c>
      <c r="E407" s="36">
        <v>2506.6833333333334</v>
      </c>
      <c r="F407" s="36">
        <v>2483.416666666667</v>
      </c>
      <c r="G407" s="36">
        <v>2449.7833333333338</v>
      </c>
      <c r="H407" s="36">
        <v>2563.583333333333</v>
      </c>
      <c r="I407" s="36">
        <v>2597.2166666666662</v>
      </c>
      <c r="J407" s="36">
        <v>2620.4833333333327</v>
      </c>
      <c r="K407" s="31">
        <v>2573.9499999999998</v>
      </c>
      <c r="L407" s="31">
        <v>2517.0500000000002</v>
      </c>
      <c r="M407" s="31">
        <v>5.6641700000000004</v>
      </c>
      <c r="N407" s="1"/>
      <c r="O407" s="1"/>
    </row>
    <row r="408" spans="1:15" ht="12.75" customHeight="1">
      <c r="A408" s="33">
        <v>398</v>
      </c>
      <c r="B408" s="53" t="s">
        <v>874</v>
      </c>
      <c r="C408" s="31">
        <v>2050.85</v>
      </c>
      <c r="D408" s="36">
        <v>2058.1833333333329</v>
      </c>
      <c r="E408" s="36">
        <v>2020.1666666666661</v>
      </c>
      <c r="F408" s="36">
        <v>1989.4833333333331</v>
      </c>
      <c r="G408" s="36">
        <v>1951.4666666666662</v>
      </c>
      <c r="H408" s="36">
        <v>2088.8666666666659</v>
      </c>
      <c r="I408" s="36">
        <v>2126.8833333333332</v>
      </c>
      <c r="J408" s="36">
        <v>2157.5666666666657</v>
      </c>
      <c r="K408" s="31">
        <v>2096.1999999999998</v>
      </c>
      <c r="L408" s="31">
        <v>2027.5</v>
      </c>
      <c r="M408" s="31">
        <v>0.35397000000000001</v>
      </c>
      <c r="N408" s="1"/>
      <c r="O408" s="1"/>
    </row>
    <row r="409" spans="1:15" ht="12.75" customHeight="1">
      <c r="A409" s="33">
        <v>399</v>
      </c>
      <c r="B409" s="53" t="s">
        <v>179</v>
      </c>
      <c r="C409" s="31">
        <v>125.85</v>
      </c>
      <c r="D409" s="36">
        <v>126.93333333333332</v>
      </c>
      <c r="E409" s="36">
        <v>123.91666666666666</v>
      </c>
      <c r="F409" s="36">
        <v>121.98333333333333</v>
      </c>
      <c r="G409" s="36">
        <v>118.96666666666667</v>
      </c>
      <c r="H409" s="36">
        <v>128.86666666666665</v>
      </c>
      <c r="I409" s="36">
        <v>131.88333333333333</v>
      </c>
      <c r="J409" s="36">
        <v>133.81666666666663</v>
      </c>
      <c r="K409" s="31">
        <v>129.94999999999999</v>
      </c>
      <c r="L409" s="31">
        <v>125</v>
      </c>
      <c r="M409" s="31">
        <v>516.22931000000005</v>
      </c>
      <c r="N409" s="1"/>
      <c r="O409" s="1"/>
    </row>
    <row r="410" spans="1:15" ht="12.75" customHeight="1">
      <c r="A410" s="33">
        <v>400</v>
      </c>
      <c r="B410" s="53" t="s">
        <v>495</v>
      </c>
      <c r="C410" s="31">
        <v>8488.2000000000007</v>
      </c>
      <c r="D410" s="36">
        <v>8489.1</v>
      </c>
      <c r="E410" s="36">
        <v>8360.2000000000007</v>
      </c>
      <c r="F410" s="36">
        <v>8232.2000000000007</v>
      </c>
      <c r="G410" s="36">
        <v>8103.3000000000011</v>
      </c>
      <c r="H410" s="36">
        <v>8617.1</v>
      </c>
      <c r="I410" s="36">
        <v>8745.9999999999982</v>
      </c>
      <c r="J410" s="36">
        <v>8874</v>
      </c>
      <c r="K410" s="31">
        <v>8618</v>
      </c>
      <c r="L410" s="31">
        <v>8361.1</v>
      </c>
      <c r="M410" s="31">
        <v>0.20863999999999999</v>
      </c>
      <c r="N410" s="1"/>
      <c r="O410" s="1"/>
    </row>
    <row r="411" spans="1:15" ht="12.75" customHeight="1">
      <c r="A411" s="33">
        <v>401</v>
      </c>
      <c r="B411" s="53" t="s">
        <v>496</v>
      </c>
      <c r="C411" s="31">
        <v>1501.45</v>
      </c>
      <c r="D411" s="36">
        <v>1502.8166666666666</v>
      </c>
      <c r="E411" s="36">
        <v>1461.6333333333332</v>
      </c>
      <c r="F411" s="36">
        <v>1421.8166666666666</v>
      </c>
      <c r="G411" s="36">
        <v>1380.6333333333332</v>
      </c>
      <c r="H411" s="36">
        <v>1542.6333333333332</v>
      </c>
      <c r="I411" s="36">
        <v>1583.8166666666666</v>
      </c>
      <c r="J411" s="36">
        <v>1623.6333333333332</v>
      </c>
      <c r="K411" s="31">
        <v>1544</v>
      </c>
      <c r="L411" s="31">
        <v>1463</v>
      </c>
      <c r="M411" s="31">
        <v>2.2776999999999998</v>
      </c>
      <c r="N411" s="1"/>
      <c r="O411" s="1"/>
    </row>
    <row r="412" spans="1:15" ht="12.75" customHeight="1">
      <c r="A412" s="33">
        <v>402</v>
      </c>
      <c r="B412" t="s">
        <v>875</v>
      </c>
      <c r="C412" s="31">
        <v>426</v>
      </c>
      <c r="D412" s="36">
        <v>425.2</v>
      </c>
      <c r="E412" s="36">
        <v>417.9</v>
      </c>
      <c r="F412" s="36">
        <v>409.8</v>
      </c>
      <c r="G412" s="36">
        <v>402.5</v>
      </c>
      <c r="H412" s="36">
        <v>433.29999999999995</v>
      </c>
      <c r="I412" s="36">
        <v>440.6</v>
      </c>
      <c r="J412" s="36">
        <v>448.69999999999993</v>
      </c>
      <c r="K412" s="31">
        <v>432.5</v>
      </c>
      <c r="L412" s="31">
        <v>417.1</v>
      </c>
      <c r="M412" s="31">
        <v>15.15902</v>
      </c>
      <c r="N412" s="1"/>
      <c r="O412" s="1"/>
    </row>
    <row r="413" spans="1:15" ht="12.75" customHeight="1">
      <c r="A413" s="33">
        <v>403</v>
      </c>
      <c r="B413" s="53" t="s">
        <v>497</v>
      </c>
      <c r="C413" s="31">
        <v>3257.6</v>
      </c>
      <c r="D413" s="36">
        <v>3242.2000000000003</v>
      </c>
      <c r="E413" s="36">
        <v>3209.4000000000005</v>
      </c>
      <c r="F413" s="36">
        <v>3161.2000000000003</v>
      </c>
      <c r="G413" s="36">
        <v>3128.4000000000005</v>
      </c>
      <c r="H413" s="36">
        <v>3290.4000000000005</v>
      </c>
      <c r="I413" s="36">
        <v>3323.2000000000007</v>
      </c>
      <c r="J413" s="36">
        <v>3371.4000000000005</v>
      </c>
      <c r="K413" s="31">
        <v>3275</v>
      </c>
      <c r="L413" s="31">
        <v>3194</v>
      </c>
      <c r="M413" s="31">
        <v>0.81935999999999998</v>
      </c>
      <c r="N413" s="1"/>
      <c r="O413" s="1"/>
    </row>
    <row r="414" spans="1:15" ht="12.75" customHeight="1">
      <c r="A414" s="33">
        <v>404</v>
      </c>
      <c r="B414" s="53" t="s">
        <v>498</v>
      </c>
      <c r="C414" s="31">
        <v>358.45</v>
      </c>
      <c r="D414" s="36">
        <v>361.66666666666669</v>
      </c>
      <c r="E414" s="36">
        <v>352.33333333333337</v>
      </c>
      <c r="F414" s="36">
        <v>346.2166666666667</v>
      </c>
      <c r="G414" s="36">
        <v>336.88333333333338</v>
      </c>
      <c r="H414" s="36">
        <v>367.78333333333336</v>
      </c>
      <c r="I414" s="36">
        <v>377.11666666666673</v>
      </c>
      <c r="J414" s="36">
        <v>383.23333333333335</v>
      </c>
      <c r="K414" s="31">
        <v>371</v>
      </c>
      <c r="L414" s="31">
        <v>355.55</v>
      </c>
      <c r="M414" s="31">
        <v>0.84699999999999998</v>
      </c>
      <c r="N414" s="1"/>
      <c r="O414" s="1"/>
    </row>
    <row r="415" spans="1:15" ht="12.75" customHeight="1">
      <c r="A415" s="33">
        <v>405</v>
      </c>
      <c r="B415" s="53" t="s">
        <v>876</v>
      </c>
      <c r="C415" s="31">
        <v>923.05</v>
      </c>
      <c r="D415" s="36">
        <v>927.81666666666661</v>
      </c>
      <c r="E415" s="36">
        <v>915.23333333333323</v>
      </c>
      <c r="F415" s="36">
        <v>907.41666666666663</v>
      </c>
      <c r="G415" s="36">
        <v>894.83333333333326</v>
      </c>
      <c r="H415" s="36">
        <v>935.63333333333321</v>
      </c>
      <c r="I415" s="36">
        <v>948.2166666666667</v>
      </c>
      <c r="J415" s="36">
        <v>956.03333333333319</v>
      </c>
      <c r="K415" s="31">
        <v>940.4</v>
      </c>
      <c r="L415" s="31">
        <v>920</v>
      </c>
      <c r="M415" s="31">
        <v>0.82123999999999997</v>
      </c>
      <c r="N415" s="1"/>
      <c r="O415" s="1"/>
    </row>
    <row r="416" spans="1:15" ht="12.75" customHeight="1">
      <c r="A416" s="33">
        <v>406</v>
      </c>
      <c r="B416" s="53" t="s">
        <v>499</v>
      </c>
      <c r="C416" s="31">
        <v>700.85</v>
      </c>
      <c r="D416" s="36">
        <v>703.35</v>
      </c>
      <c r="E416" s="36">
        <v>694.5</v>
      </c>
      <c r="F416" s="36">
        <v>688.15</v>
      </c>
      <c r="G416" s="36">
        <v>679.3</v>
      </c>
      <c r="H416" s="36">
        <v>709.7</v>
      </c>
      <c r="I416" s="36">
        <v>718.55000000000018</v>
      </c>
      <c r="J416" s="36">
        <v>724.90000000000009</v>
      </c>
      <c r="K416" s="31">
        <v>712.2</v>
      </c>
      <c r="L416" s="31">
        <v>697</v>
      </c>
      <c r="M416" s="31">
        <v>0.41804000000000002</v>
      </c>
      <c r="N416" s="1"/>
      <c r="O416" s="1"/>
    </row>
    <row r="417" spans="1:15" ht="12.75" customHeight="1">
      <c r="A417" s="33">
        <v>407</v>
      </c>
      <c r="B417" s="53" t="s">
        <v>214</v>
      </c>
      <c r="C417" s="31">
        <v>24425.85</v>
      </c>
      <c r="D417" s="36">
        <v>24630.616666666669</v>
      </c>
      <c r="E417" s="36">
        <v>24162.233333333337</v>
      </c>
      <c r="F417" s="36">
        <v>23898.616666666669</v>
      </c>
      <c r="G417" s="36">
        <v>23430.233333333337</v>
      </c>
      <c r="H417" s="36">
        <v>24894.233333333337</v>
      </c>
      <c r="I417" s="36">
        <v>25362.616666666669</v>
      </c>
      <c r="J417" s="36">
        <v>25626.233333333337</v>
      </c>
      <c r="K417" s="31">
        <v>25099</v>
      </c>
      <c r="L417" s="31">
        <v>24367</v>
      </c>
      <c r="M417" s="31">
        <v>0.35792000000000002</v>
      </c>
      <c r="N417" s="1"/>
      <c r="O417" s="1"/>
    </row>
    <row r="418" spans="1:15" ht="12.75" customHeight="1">
      <c r="A418" s="33">
        <v>408</v>
      </c>
      <c r="B418" s="53" t="s">
        <v>500</v>
      </c>
      <c r="C418" s="31">
        <v>43.2</v>
      </c>
      <c r="D418" s="36">
        <v>43.316666666666663</v>
      </c>
      <c r="E418" s="36">
        <v>42.883333333333326</v>
      </c>
      <c r="F418" s="36">
        <v>42.566666666666663</v>
      </c>
      <c r="G418" s="36">
        <v>42.133333333333326</v>
      </c>
      <c r="H418" s="36">
        <v>43.633333333333326</v>
      </c>
      <c r="I418" s="36">
        <v>44.066666666666663</v>
      </c>
      <c r="J418" s="36">
        <v>44.383333333333326</v>
      </c>
      <c r="K418" s="31">
        <v>43.75</v>
      </c>
      <c r="L418" s="31">
        <v>43</v>
      </c>
      <c r="M418" s="31">
        <v>41.380499999999998</v>
      </c>
      <c r="N418" s="1"/>
      <c r="O418" s="1"/>
    </row>
    <row r="419" spans="1:15" ht="12.75" customHeight="1">
      <c r="A419" s="33">
        <v>409</v>
      </c>
      <c r="B419" s="53" t="s">
        <v>217</v>
      </c>
      <c r="C419" s="31">
        <v>2371.4499999999998</v>
      </c>
      <c r="D419" s="36">
        <v>2391.6</v>
      </c>
      <c r="E419" s="36">
        <v>2340.9499999999998</v>
      </c>
      <c r="F419" s="36">
        <v>2310.4499999999998</v>
      </c>
      <c r="G419" s="36">
        <v>2259.7999999999997</v>
      </c>
      <c r="H419" s="36">
        <v>2422.1</v>
      </c>
      <c r="I419" s="36">
        <v>2472.7500000000005</v>
      </c>
      <c r="J419" s="36">
        <v>2503.25</v>
      </c>
      <c r="K419" s="31">
        <v>2442.25</v>
      </c>
      <c r="L419" s="31">
        <v>2361.1</v>
      </c>
      <c r="M419" s="31">
        <v>13.582369999999999</v>
      </c>
      <c r="N419" s="1"/>
      <c r="O419" s="1"/>
    </row>
    <row r="420" spans="1:15" ht="12.75" customHeight="1">
      <c r="A420" s="33">
        <v>410</v>
      </c>
      <c r="B420" s="53" t="s">
        <v>501</v>
      </c>
      <c r="C420" s="31">
        <v>602.15</v>
      </c>
      <c r="D420" s="36">
        <v>606.53333333333342</v>
      </c>
      <c r="E420" s="36">
        <v>595.06666666666683</v>
      </c>
      <c r="F420" s="36">
        <v>587.98333333333346</v>
      </c>
      <c r="G420" s="36">
        <v>576.51666666666688</v>
      </c>
      <c r="H420" s="36">
        <v>613.61666666666679</v>
      </c>
      <c r="I420" s="36">
        <v>625.08333333333326</v>
      </c>
      <c r="J420" s="36">
        <v>632.16666666666674</v>
      </c>
      <c r="K420" s="31">
        <v>618</v>
      </c>
      <c r="L420" s="31">
        <v>599.45000000000005</v>
      </c>
      <c r="M420" s="31">
        <v>4.3733399999999998</v>
      </c>
      <c r="N420" s="1"/>
      <c r="O420" s="1"/>
    </row>
    <row r="421" spans="1:15" ht="12.75" customHeight="1">
      <c r="A421" s="33">
        <v>411</v>
      </c>
      <c r="B421" s="53" t="s">
        <v>215</v>
      </c>
      <c r="C421" s="31">
        <v>5579.55</v>
      </c>
      <c r="D421" s="36">
        <v>5574.3666666666659</v>
      </c>
      <c r="E421" s="36">
        <v>5504.7333333333318</v>
      </c>
      <c r="F421" s="36">
        <v>5429.9166666666661</v>
      </c>
      <c r="G421" s="36">
        <v>5360.2833333333319</v>
      </c>
      <c r="H421" s="36">
        <v>5649.1833333333316</v>
      </c>
      <c r="I421" s="36">
        <v>5718.8166666666648</v>
      </c>
      <c r="J421" s="36">
        <v>5793.6333333333314</v>
      </c>
      <c r="K421" s="31">
        <v>5644</v>
      </c>
      <c r="L421" s="31">
        <v>5499.55</v>
      </c>
      <c r="M421" s="31">
        <v>5.0216399999999997</v>
      </c>
      <c r="N421" s="1"/>
      <c r="O421" s="1"/>
    </row>
    <row r="422" spans="1:15" ht="12.75" customHeight="1">
      <c r="A422" s="33">
        <v>412</v>
      </c>
      <c r="B422" s="53" t="s">
        <v>502</v>
      </c>
      <c r="C422" s="31">
        <v>1615</v>
      </c>
      <c r="D422" s="36">
        <v>1614</v>
      </c>
      <c r="E422" s="36">
        <v>1591</v>
      </c>
      <c r="F422" s="36">
        <v>1567</v>
      </c>
      <c r="G422" s="36">
        <v>1544</v>
      </c>
      <c r="H422" s="36">
        <v>1638</v>
      </c>
      <c r="I422" s="36">
        <v>1661</v>
      </c>
      <c r="J422" s="36">
        <v>1685</v>
      </c>
      <c r="K422" s="31">
        <v>1637</v>
      </c>
      <c r="L422" s="31">
        <v>1590</v>
      </c>
      <c r="M422" s="31">
        <v>1.29464</v>
      </c>
      <c r="N422" s="1"/>
      <c r="O422" s="1"/>
    </row>
    <row r="423" spans="1:15" ht="12.75" customHeight="1">
      <c r="A423" s="33">
        <v>413</v>
      </c>
      <c r="B423" s="53" t="s">
        <v>503</v>
      </c>
      <c r="C423" s="31">
        <v>8509.2000000000007</v>
      </c>
      <c r="D423" s="36">
        <v>8558.4</v>
      </c>
      <c r="E423" s="36">
        <v>8408.7999999999993</v>
      </c>
      <c r="F423" s="36">
        <v>8308.4</v>
      </c>
      <c r="G423" s="36">
        <v>8158.7999999999993</v>
      </c>
      <c r="H423" s="36">
        <v>8658.7999999999993</v>
      </c>
      <c r="I423" s="36">
        <v>8808.4000000000015</v>
      </c>
      <c r="J423" s="36">
        <v>8908.7999999999993</v>
      </c>
      <c r="K423" s="31">
        <v>8708</v>
      </c>
      <c r="L423" s="31">
        <v>8458</v>
      </c>
      <c r="M423" s="31">
        <v>2.0737299999999999</v>
      </c>
      <c r="N423" s="1"/>
      <c r="O423" s="1"/>
    </row>
    <row r="424" spans="1:15" ht="12.75" customHeight="1">
      <c r="A424" s="33">
        <v>414</v>
      </c>
      <c r="B424" s="53" t="s">
        <v>294</v>
      </c>
      <c r="C424" s="31">
        <v>677.5</v>
      </c>
      <c r="D424" s="36">
        <v>680.69999999999993</v>
      </c>
      <c r="E424" s="36">
        <v>670.39999999999986</v>
      </c>
      <c r="F424" s="36">
        <v>663.3</v>
      </c>
      <c r="G424" s="36">
        <v>652.99999999999989</v>
      </c>
      <c r="H424" s="36">
        <v>687.79999999999984</v>
      </c>
      <c r="I424" s="36">
        <v>698.0999999999998</v>
      </c>
      <c r="J424" s="36">
        <v>705.19999999999982</v>
      </c>
      <c r="K424" s="31">
        <v>691</v>
      </c>
      <c r="L424" s="31">
        <v>673.6</v>
      </c>
      <c r="M424" s="31">
        <v>13.541639999999999</v>
      </c>
      <c r="N424" s="1"/>
      <c r="O424" s="1"/>
    </row>
    <row r="425" spans="1:15" ht="12.75" customHeight="1">
      <c r="A425" s="33">
        <v>415</v>
      </c>
      <c r="B425" s="53" t="s">
        <v>504</v>
      </c>
      <c r="C425" s="31">
        <v>681.6</v>
      </c>
      <c r="D425" s="36">
        <v>687.38333333333321</v>
      </c>
      <c r="E425" s="36">
        <v>671.26666666666642</v>
      </c>
      <c r="F425" s="36">
        <v>660.93333333333317</v>
      </c>
      <c r="G425" s="36">
        <v>644.81666666666638</v>
      </c>
      <c r="H425" s="36">
        <v>697.71666666666647</v>
      </c>
      <c r="I425" s="36">
        <v>713.83333333333326</v>
      </c>
      <c r="J425" s="36">
        <v>724.16666666666652</v>
      </c>
      <c r="K425" s="31">
        <v>703.5</v>
      </c>
      <c r="L425" s="31">
        <v>677.05</v>
      </c>
      <c r="M425" s="31">
        <v>8.0307899999999997</v>
      </c>
      <c r="N425" s="1"/>
      <c r="O425" s="1"/>
    </row>
    <row r="426" spans="1:15" ht="12.75" customHeight="1">
      <c r="A426" s="33">
        <v>416</v>
      </c>
      <c r="B426" s="53" t="s">
        <v>505</v>
      </c>
      <c r="C426" s="31">
        <v>568.5</v>
      </c>
      <c r="D426" s="36">
        <v>566.31666666666672</v>
      </c>
      <c r="E426" s="36">
        <v>557.73333333333346</v>
      </c>
      <c r="F426" s="36">
        <v>546.9666666666667</v>
      </c>
      <c r="G426" s="36">
        <v>538.38333333333344</v>
      </c>
      <c r="H426" s="36">
        <v>577.08333333333348</v>
      </c>
      <c r="I426" s="36">
        <v>585.66666666666674</v>
      </c>
      <c r="J426" s="36">
        <v>596.43333333333351</v>
      </c>
      <c r="K426" s="31">
        <v>574.9</v>
      </c>
      <c r="L426" s="31">
        <v>555.54999999999995</v>
      </c>
      <c r="M426" s="31">
        <v>11.586119999999999</v>
      </c>
      <c r="N426" s="1"/>
      <c r="O426" s="1"/>
    </row>
    <row r="427" spans="1:15" ht="12.75" customHeight="1">
      <c r="A427" s="33">
        <v>417</v>
      </c>
      <c r="B427" s="53" t="s">
        <v>213</v>
      </c>
      <c r="C427" s="31">
        <v>744.8</v>
      </c>
      <c r="D427" s="36">
        <v>748.91666666666663</v>
      </c>
      <c r="E427" s="36">
        <v>737.88333333333321</v>
      </c>
      <c r="F427" s="36">
        <v>730.96666666666658</v>
      </c>
      <c r="G427" s="36">
        <v>719.93333333333317</v>
      </c>
      <c r="H427" s="36">
        <v>755.83333333333326</v>
      </c>
      <c r="I427" s="36">
        <v>766.86666666666679</v>
      </c>
      <c r="J427" s="36">
        <v>773.7833333333333</v>
      </c>
      <c r="K427" s="31">
        <v>759.95</v>
      </c>
      <c r="L427" s="31">
        <v>742</v>
      </c>
      <c r="M427" s="31">
        <v>145.89648</v>
      </c>
      <c r="N427" s="1"/>
      <c r="O427" s="1"/>
    </row>
    <row r="428" spans="1:15" ht="12.75" customHeight="1">
      <c r="A428" s="33">
        <v>418</v>
      </c>
      <c r="B428" s="53" t="s">
        <v>210</v>
      </c>
      <c r="C428" s="31">
        <v>144.80000000000001</v>
      </c>
      <c r="D428" s="36">
        <v>146.79999999999998</v>
      </c>
      <c r="E428" s="36">
        <v>141.99999999999997</v>
      </c>
      <c r="F428" s="36">
        <v>139.19999999999999</v>
      </c>
      <c r="G428" s="36">
        <v>134.39999999999998</v>
      </c>
      <c r="H428" s="36">
        <v>149.59999999999997</v>
      </c>
      <c r="I428" s="36">
        <v>154.39999999999998</v>
      </c>
      <c r="J428" s="36">
        <v>157.19999999999996</v>
      </c>
      <c r="K428" s="31">
        <v>151.6</v>
      </c>
      <c r="L428" s="31">
        <v>144</v>
      </c>
      <c r="M428" s="31">
        <v>311.87482</v>
      </c>
      <c r="N428" s="1"/>
      <c r="O428" s="1"/>
    </row>
    <row r="429" spans="1:15" ht="12.75" customHeight="1">
      <c r="A429" s="33">
        <v>419</v>
      </c>
      <c r="B429" s="53" t="s">
        <v>506</v>
      </c>
      <c r="C429" s="31">
        <v>538.54999999999995</v>
      </c>
      <c r="D429" s="36">
        <v>542.2833333333333</v>
      </c>
      <c r="E429" s="36">
        <v>524.56666666666661</v>
      </c>
      <c r="F429" s="36">
        <v>510.58333333333326</v>
      </c>
      <c r="G429" s="36">
        <v>492.86666666666656</v>
      </c>
      <c r="H429" s="36">
        <v>556.26666666666665</v>
      </c>
      <c r="I429" s="36">
        <v>573.98333333333335</v>
      </c>
      <c r="J429" s="36">
        <v>587.9666666666667</v>
      </c>
      <c r="K429" s="31">
        <v>560</v>
      </c>
      <c r="L429" s="31">
        <v>528.29999999999995</v>
      </c>
      <c r="M429" s="31">
        <v>27.96359</v>
      </c>
      <c r="N429" s="1"/>
      <c r="O429" s="1"/>
    </row>
    <row r="430" spans="1:15" ht="12.75" customHeight="1">
      <c r="A430" s="33">
        <v>420</v>
      </c>
      <c r="B430" s="53" t="s">
        <v>507</v>
      </c>
      <c r="C430" s="31">
        <v>129.94999999999999</v>
      </c>
      <c r="D430" s="36">
        <v>132.03333333333333</v>
      </c>
      <c r="E430" s="36">
        <v>126.56666666666666</v>
      </c>
      <c r="F430" s="36">
        <v>123.18333333333334</v>
      </c>
      <c r="G430" s="36">
        <v>117.71666666666667</v>
      </c>
      <c r="H430" s="36">
        <v>135.41666666666666</v>
      </c>
      <c r="I430" s="36">
        <v>140.8833333333333</v>
      </c>
      <c r="J430" s="36">
        <v>144.26666666666665</v>
      </c>
      <c r="K430" s="31">
        <v>137.5</v>
      </c>
      <c r="L430" s="31">
        <v>128.65</v>
      </c>
      <c r="M430" s="31">
        <v>219.29956999999999</v>
      </c>
      <c r="N430" s="1"/>
      <c r="O430" s="1"/>
    </row>
    <row r="431" spans="1:15" ht="12.75" customHeight="1">
      <c r="A431" s="33">
        <v>421</v>
      </c>
      <c r="B431" s="53" t="s">
        <v>508</v>
      </c>
      <c r="C431" s="31">
        <v>399.85</v>
      </c>
      <c r="D431" s="36">
        <v>398.11666666666662</v>
      </c>
      <c r="E431" s="36">
        <v>391.88333333333321</v>
      </c>
      <c r="F431" s="36">
        <v>383.91666666666657</v>
      </c>
      <c r="G431" s="36">
        <v>377.68333333333317</v>
      </c>
      <c r="H431" s="36">
        <v>406.08333333333326</v>
      </c>
      <c r="I431" s="36">
        <v>412.31666666666672</v>
      </c>
      <c r="J431" s="36">
        <v>420.2833333333333</v>
      </c>
      <c r="K431" s="31">
        <v>404.35</v>
      </c>
      <c r="L431" s="31">
        <v>390.15</v>
      </c>
      <c r="M431" s="31">
        <v>3.05342</v>
      </c>
      <c r="N431" s="1"/>
      <c r="O431" s="1"/>
    </row>
    <row r="432" spans="1:15" ht="12.75" customHeight="1">
      <c r="A432" s="33">
        <v>422</v>
      </c>
      <c r="B432" s="53" t="s">
        <v>509</v>
      </c>
      <c r="C432" s="31">
        <v>350.05</v>
      </c>
      <c r="D432" s="36">
        <v>350.05</v>
      </c>
      <c r="E432" s="36">
        <v>350.05</v>
      </c>
      <c r="F432" s="36">
        <v>350.05</v>
      </c>
      <c r="G432" s="36">
        <v>350.05</v>
      </c>
      <c r="H432" s="36">
        <v>350.05</v>
      </c>
      <c r="I432" s="36">
        <v>350.05</v>
      </c>
      <c r="J432" s="36">
        <v>350.05</v>
      </c>
      <c r="K432" s="31">
        <v>350.05</v>
      </c>
      <c r="L432" s="31">
        <v>350.05</v>
      </c>
      <c r="M432" s="31">
        <v>0.83387</v>
      </c>
      <c r="N432" s="1"/>
      <c r="O432" s="1"/>
    </row>
    <row r="433" spans="1:15" ht="12.75" customHeight="1">
      <c r="A433" s="33">
        <v>423</v>
      </c>
      <c r="B433" s="53" t="s">
        <v>218</v>
      </c>
      <c r="C433" s="31">
        <v>1516.4</v>
      </c>
      <c r="D433" s="36">
        <v>1522.8</v>
      </c>
      <c r="E433" s="36">
        <v>1500.05</v>
      </c>
      <c r="F433" s="36">
        <v>1483.7</v>
      </c>
      <c r="G433" s="36">
        <v>1460.95</v>
      </c>
      <c r="H433" s="36">
        <v>1539.1499999999999</v>
      </c>
      <c r="I433" s="36">
        <v>1561.8999999999999</v>
      </c>
      <c r="J433" s="36">
        <v>1578.2499999999998</v>
      </c>
      <c r="K433" s="31">
        <v>1545.55</v>
      </c>
      <c r="L433" s="31">
        <v>1506.45</v>
      </c>
      <c r="M433" s="31">
        <v>32.667960000000001</v>
      </c>
      <c r="N433" s="1"/>
      <c r="O433" s="1"/>
    </row>
    <row r="434" spans="1:15" ht="12.75" customHeight="1">
      <c r="A434" s="33">
        <v>424</v>
      </c>
      <c r="B434" s="53" t="s">
        <v>219</v>
      </c>
      <c r="C434" s="31">
        <v>607.79999999999995</v>
      </c>
      <c r="D434" s="36">
        <v>609.13333333333333</v>
      </c>
      <c r="E434" s="36">
        <v>602.61666666666667</v>
      </c>
      <c r="F434" s="36">
        <v>597.43333333333339</v>
      </c>
      <c r="G434" s="36">
        <v>590.91666666666674</v>
      </c>
      <c r="H434" s="36">
        <v>614.31666666666661</v>
      </c>
      <c r="I434" s="36">
        <v>620.83333333333326</v>
      </c>
      <c r="J434" s="36">
        <v>626.01666666666654</v>
      </c>
      <c r="K434" s="31">
        <v>615.65</v>
      </c>
      <c r="L434" s="31">
        <v>603.95000000000005</v>
      </c>
      <c r="M434" s="31">
        <v>6.6813500000000001</v>
      </c>
      <c r="N434" s="1"/>
      <c r="O434" s="1"/>
    </row>
    <row r="435" spans="1:15" ht="12.75" customHeight="1">
      <c r="A435" s="33">
        <v>425</v>
      </c>
      <c r="B435" s="53" t="s">
        <v>510</v>
      </c>
      <c r="C435" s="31">
        <v>4578.6000000000004</v>
      </c>
      <c r="D435" s="36">
        <v>4595.166666666667</v>
      </c>
      <c r="E435" s="36">
        <v>4493.4333333333343</v>
      </c>
      <c r="F435" s="36">
        <v>4408.2666666666673</v>
      </c>
      <c r="G435" s="36">
        <v>4306.5333333333347</v>
      </c>
      <c r="H435" s="36">
        <v>4680.3333333333339</v>
      </c>
      <c r="I435" s="36">
        <v>4782.0666666666657</v>
      </c>
      <c r="J435" s="36">
        <v>4867.2333333333336</v>
      </c>
      <c r="K435" s="31">
        <v>4696.8999999999996</v>
      </c>
      <c r="L435" s="31">
        <v>4510</v>
      </c>
      <c r="M435" s="31">
        <v>2.59971</v>
      </c>
      <c r="N435" s="1"/>
      <c r="O435" s="1"/>
    </row>
    <row r="436" spans="1:15" ht="12.75" customHeight="1">
      <c r="A436" s="33">
        <v>426</v>
      </c>
      <c r="B436" s="53" t="s">
        <v>511</v>
      </c>
      <c r="C436" s="31">
        <v>1108.0999999999999</v>
      </c>
      <c r="D436" s="36">
        <v>1117.0333333333333</v>
      </c>
      <c r="E436" s="36">
        <v>1094.0666666666666</v>
      </c>
      <c r="F436" s="36">
        <v>1080.0333333333333</v>
      </c>
      <c r="G436" s="36">
        <v>1057.0666666666666</v>
      </c>
      <c r="H436" s="36">
        <v>1131.0666666666666</v>
      </c>
      <c r="I436" s="36">
        <v>1154.0333333333333</v>
      </c>
      <c r="J436" s="36">
        <v>1168.0666666666666</v>
      </c>
      <c r="K436" s="31">
        <v>1140</v>
      </c>
      <c r="L436" s="31">
        <v>1103</v>
      </c>
      <c r="M436" s="31">
        <v>1.3064800000000001</v>
      </c>
      <c r="N436" s="1"/>
      <c r="O436" s="1"/>
    </row>
    <row r="437" spans="1:15" ht="12.75" customHeight="1">
      <c r="A437" s="33">
        <v>427</v>
      </c>
      <c r="B437" s="53" t="s">
        <v>512</v>
      </c>
      <c r="C437" s="31">
        <v>438.85</v>
      </c>
      <c r="D437" s="36">
        <v>438.84999999999997</v>
      </c>
      <c r="E437" s="36">
        <v>430.69999999999993</v>
      </c>
      <c r="F437" s="36">
        <v>422.54999999999995</v>
      </c>
      <c r="G437" s="36">
        <v>414.39999999999992</v>
      </c>
      <c r="H437" s="36">
        <v>446.99999999999994</v>
      </c>
      <c r="I437" s="36">
        <v>455.14999999999992</v>
      </c>
      <c r="J437" s="36">
        <v>463.29999999999995</v>
      </c>
      <c r="K437" s="31">
        <v>447</v>
      </c>
      <c r="L437" s="31">
        <v>430.7</v>
      </c>
      <c r="M437" s="31">
        <v>7.0504699999999998</v>
      </c>
      <c r="N437" s="1"/>
      <c r="O437" s="1"/>
    </row>
    <row r="438" spans="1:15" ht="12.75" customHeight="1">
      <c r="A438" s="33">
        <v>428</v>
      </c>
      <c r="B438" s="53" t="s">
        <v>513</v>
      </c>
      <c r="C438" s="31">
        <v>417.05</v>
      </c>
      <c r="D438" s="36">
        <v>420.45</v>
      </c>
      <c r="E438" s="36">
        <v>409.84999999999997</v>
      </c>
      <c r="F438" s="36">
        <v>402.65</v>
      </c>
      <c r="G438" s="36">
        <v>392.04999999999995</v>
      </c>
      <c r="H438" s="36">
        <v>427.65</v>
      </c>
      <c r="I438" s="36">
        <v>438.25</v>
      </c>
      <c r="J438" s="36">
        <v>445.45</v>
      </c>
      <c r="K438" s="31">
        <v>431.05</v>
      </c>
      <c r="L438" s="31">
        <v>413.25</v>
      </c>
      <c r="M438" s="31">
        <v>1.35859</v>
      </c>
      <c r="N438" s="1"/>
      <c r="O438" s="1"/>
    </row>
    <row r="439" spans="1:15" ht="12.75" customHeight="1">
      <c r="A439" s="33">
        <v>429</v>
      </c>
      <c r="B439" s="53" t="s">
        <v>514</v>
      </c>
      <c r="C439" s="31">
        <v>4198.8</v>
      </c>
      <c r="D439" s="36">
        <v>4172.4000000000005</v>
      </c>
      <c r="E439" s="36">
        <v>4104.5000000000009</v>
      </c>
      <c r="F439" s="36">
        <v>4010.2000000000003</v>
      </c>
      <c r="G439" s="36">
        <v>3942.3000000000006</v>
      </c>
      <c r="H439" s="36">
        <v>4266.7000000000007</v>
      </c>
      <c r="I439" s="36">
        <v>4334.6000000000004</v>
      </c>
      <c r="J439" s="36">
        <v>4428.9000000000015</v>
      </c>
      <c r="K439" s="31">
        <v>4240.3</v>
      </c>
      <c r="L439" s="31">
        <v>4078.1</v>
      </c>
      <c r="M439" s="31">
        <v>1.0868</v>
      </c>
      <c r="N439" s="1"/>
      <c r="O439" s="1"/>
    </row>
    <row r="440" spans="1:15" ht="12.75" customHeight="1">
      <c r="A440" s="33">
        <v>430</v>
      </c>
      <c r="B440" s="53" t="s">
        <v>515</v>
      </c>
      <c r="C440" s="31">
        <v>650.4</v>
      </c>
      <c r="D440" s="36">
        <v>643.6</v>
      </c>
      <c r="E440" s="36">
        <v>633.30000000000007</v>
      </c>
      <c r="F440" s="36">
        <v>616.20000000000005</v>
      </c>
      <c r="G440" s="36">
        <v>605.90000000000009</v>
      </c>
      <c r="H440" s="36">
        <v>660.7</v>
      </c>
      <c r="I440" s="36">
        <v>671</v>
      </c>
      <c r="J440" s="36">
        <v>688.1</v>
      </c>
      <c r="K440" s="31">
        <v>653.9</v>
      </c>
      <c r="L440" s="31">
        <v>626.5</v>
      </c>
      <c r="M440" s="31">
        <v>1.7291300000000001</v>
      </c>
      <c r="N440" s="1"/>
      <c r="O440" s="1"/>
    </row>
    <row r="441" spans="1:15" ht="12.75" customHeight="1">
      <c r="A441" s="33">
        <v>431</v>
      </c>
      <c r="B441" s="53" t="s">
        <v>516</v>
      </c>
      <c r="C441" s="31">
        <v>41.15</v>
      </c>
      <c r="D441" s="36">
        <v>41.18333333333333</v>
      </c>
      <c r="E441" s="36">
        <v>40.666666666666657</v>
      </c>
      <c r="F441" s="36">
        <v>40.18333333333333</v>
      </c>
      <c r="G441" s="36">
        <v>39.666666666666657</v>
      </c>
      <c r="H441" s="36">
        <v>41.666666666666657</v>
      </c>
      <c r="I441" s="36">
        <v>42.183333333333323</v>
      </c>
      <c r="J441" s="36">
        <v>42.666666666666657</v>
      </c>
      <c r="K441" s="31">
        <v>41.7</v>
      </c>
      <c r="L441" s="31">
        <v>40.700000000000003</v>
      </c>
      <c r="M441" s="31">
        <v>239.17024000000001</v>
      </c>
      <c r="N441" s="1"/>
      <c r="O441" s="1"/>
    </row>
    <row r="442" spans="1:15" ht="12.75" customHeight="1">
      <c r="A442" s="33">
        <v>432</v>
      </c>
      <c r="B442" s="53" t="s">
        <v>517</v>
      </c>
      <c r="C442" s="31">
        <v>616.5</v>
      </c>
      <c r="D442" s="36">
        <v>623.4666666666667</v>
      </c>
      <c r="E442" s="36">
        <v>605.13333333333344</v>
      </c>
      <c r="F442" s="36">
        <v>593.76666666666677</v>
      </c>
      <c r="G442" s="36">
        <v>575.43333333333351</v>
      </c>
      <c r="H442" s="36">
        <v>634.83333333333337</v>
      </c>
      <c r="I442" s="36">
        <v>653.16666666666663</v>
      </c>
      <c r="J442" s="36">
        <v>664.5333333333333</v>
      </c>
      <c r="K442" s="31">
        <v>641.79999999999995</v>
      </c>
      <c r="L442" s="31">
        <v>612.1</v>
      </c>
      <c r="M442" s="31">
        <v>9.8408099999999994</v>
      </c>
      <c r="N442" s="1"/>
      <c r="O442" s="1"/>
    </row>
    <row r="443" spans="1:15" ht="12.75" customHeight="1">
      <c r="A443" s="33">
        <v>433</v>
      </c>
      <c r="B443" s="53" t="s">
        <v>877</v>
      </c>
      <c r="C443" s="31">
        <v>961.25</v>
      </c>
      <c r="D443" s="36">
        <v>964.9</v>
      </c>
      <c r="E443" s="36">
        <v>946.34999999999991</v>
      </c>
      <c r="F443" s="36">
        <v>931.44999999999993</v>
      </c>
      <c r="G443" s="36">
        <v>912.89999999999986</v>
      </c>
      <c r="H443" s="36">
        <v>979.8</v>
      </c>
      <c r="I443" s="36">
        <v>998.34999999999991</v>
      </c>
      <c r="J443" s="36">
        <v>1013.25</v>
      </c>
      <c r="K443" s="31">
        <v>983.45</v>
      </c>
      <c r="L443" s="31">
        <v>950</v>
      </c>
      <c r="M443" s="31">
        <v>1.4434100000000001</v>
      </c>
      <c r="N443" s="1"/>
      <c r="O443" s="1"/>
    </row>
    <row r="444" spans="1:15" ht="12.75" customHeight="1">
      <c r="A444" s="33">
        <v>434</v>
      </c>
      <c r="B444" s="53" t="s">
        <v>220</v>
      </c>
      <c r="C444" s="31">
        <v>708.65</v>
      </c>
      <c r="D444" s="36">
        <v>709.98333333333323</v>
      </c>
      <c r="E444" s="36">
        <v>703.91666666666652</v>
      </c>
      <c r="F444" s="36">
        <v>699.18333333333328</v>
      </c>
      <c r="G444" s="36">
        <v>693.11666666666656</v>
      </c>
      <c r="H444" s="36">
        <v>714.71666666666647</v>
      </c>
      <c r="I444" s="36">
        <v>720.7833333333333</v>
      </c>
      <c r="J444" s="36">
        <v>725.51666666666642</v>
      </c>
      <c r="K444" s="31">
        <v>716.05</v>
      </c>
      <c r="L444" s="31">
        <v>705.25</v>
      </c>
      <c r="M444" s="31">
        <v>7.7363200000000001</v>
      </c>
      <c r="N444" s="1"/>
      <c r="O444" s="1"/>
    </row>
    <row r="445" spans="1:15" ht="12.75" customHeight="1">
      <c r="A445" s="33">
        <v>435</v>
      </c>
      <c r="B445" s="53" t="s">
        <v>878</v>
      </c>
      <c r="C445" s="31">
        <v>473.15</v>
      </c>
      <c r="D445" s="36">
        <v>476.7</v>
      </c>
      <c r="E445" s="36">
        <v>468.45</v>
      </c>
      <c r="F445" s="36">
        <v>463.75</v>
      </c>
      <c r="G445" s="36">
        <v>455.5</v>
      </c>
      <c r="H445" s="36">
        <v>481.4</v>
      </c>
      <c r="I445" s="36">
        <v>489.65</v>
      </c>
      <c r="J445" s="36">
        <v>494.34999999999997</v>
      </c>
      <c r="K445" s="31">
        <v>484.95</v>
      </c>
      <c r="L445" s="31">
        <v>472</v>
      </c>
      <c r="M445" s="31">
        <v>2.0861499999999999</v>
      </c>
      <c r="N445" s="1"/>
      <c r="O445" s="1"/>
    </row>
    <row r="446" spans="1:15" ht="12.75" customHeight="1">
      <c r="A446" s="33">
        <v>436</v>
      </c>
      <c r="B446" s="53" t="s">
        <v>518</v>
      </c>
      <c r="C446" s="31">
        <v>686.15</v>
      </c>
      <c r="D446" s="36">
        <v>690.7166666666667</v>
      </c>
      <c r="E446" s="36">
        <v>679.43333333333339</v>
      </c>
      <c r="F446" s="36">
        <v>672.7166666666667</v>
      </c>
      <c r="G446" s="36">
        <v>661.43333333333339</v>
      </c>
      <c r="H446" s="36">
        <v>697.43333333333339</v>
      </c>
      <c r="I446" s="36">
        <v>708.7166666666667</v>
      </c>
      <c r="J446" s="36">
        <v>715.43333333333339</v>
      </c>
      <c r="K446" s="31">
        <v>702</v>
      </c>
      <c r="L446" s="31">
        <v>684</v>
      </c>
      <c r="M446" s="31">
        <v>0.86934999999999996</v>
      </c>
      <c r="N446" s="1"/>
      <c r="O446" s="1"/>
    </row>
    <row r="447" spans="1:15" ht="12.75" customHeight="1">
      <c r="A447" s="33">
        <v>437</v>
      </c>
      <c r="B447" s="53" t="s">
        <v>519</v>
      </c>
      <c r="C447" s="31">
        <v>47.15</v>
      </c>
      <c r="D447" s="36">
        <v>47.25</v>
      </c>
      <c r="E447" s="36">
        <v>46.65</v>
      </c>
      <c r="F447" s="36">
        <v>46.15</v>
      </c>
      <c r="G447" s="36">
        <v>45.55</v>
      </c>
      <c r="H447" s="36">
        <v>47.75</v>
      </c>
      <c r="I447" s="36">
        <v>48.349999999999994</v>
      </c>
      <c r="J447" s="36">
        <v>48.85</v>
      </c>
      <c r="K447" s="31">
        <v>47.85</v>
      </c>
      <c r="L447" s="31">
        <v>46.75</v>
      </c>
      <c r="M447" s="31">
        <v>35.689709999999998</v>
      </c>
      <c r="N447" s="1"/>
      <c r="O447" s="1"/>
    </row>
    <row r="448" spans="1:15" ht="12.75" customHeight="1">
      <c r="A448" s="33">
        <v>438</v>
      </c>
      <c r="B448" s="53" t="s">
        <v>232</v>
      </c>
      <c r="C448" s="31">
        <v>1940.7</v>
      </c>
      <c r="D448" s="36">
        <v>1952.2166666666665</v>
      </c>
      <c r="E448" s="36">
        <v>1915.9333333333329</v>
      </c>
      <c r="F448" s="36">
        <v>1891.1666666666665</v>
      </c>
      <c r="G448" s="36">
        <v>1854.883333333333</v>
      </c>
      <c r="H448" s="36">
        <v>1976.9833333333329</v>
      </c>
      <c r="I448" s="36">
        <v>2013.2666666666662</v>
      </c>
      <c r="J448" s="36">
        <v>2038.0333333333328</v>
      </c>
      <c r="K448" s="31">
        <v>1988.5</v>
      </c>
      <c r="L448" s="31">
        <v>1927.45</v>
      </c>
      <c r="M448" s="31">
        <v>25.143609999999999</v>
      </c>
      <c r="N448" s="1"/>
      <c r="O448" s="1"/>
    </row>
    <row r="449" spans="1:15" ht="12.75" customHeight="1">
      <c r="A449" s="33">
        <v>439</v>
      </c>
      <c r="B449" s="53" t="s">
        <v>520</v>
      </c>
      <c r="C449" s="31">
        <v>931.95</v>
      </c>
      <c r="D449" s="36">
        <v>939.4</v>
      </c>
      <c r="E449" s="36">
        <v>918.84999999999991</v>
      </c>
      <c r="F449" s="36">
        <v>905.74999999999989</v>
      </c>
      <c r="G449" s="36">
        <v>885.19999999999982</v>
      </c>
      <c r="H449" s="36">
        <v>952.5</v>
      </c>
      <c r="I449" s="36">
        <v>973.05</v>
      </c>
      <c r="J449" s="36">
        <v>986.15000000000009</v>
      </c>
      <c r="K449" s="31">
        <v>959.95</v>
      </c>
      <c r="L449" s="31">
        <v>926.3</v>
      </c>
      <c r="M449" s="31">
        <v>6.0616599999999998</v>
      </c>
      <c r="N449" s="1"/>
      <c r="O449" s="1"/>
    </row>
    <row r="450" spans="1:15" ht="12.75" customHeight="1">
      <c r="A450" s="33">
        <v>440</v>
      </c>
      <c r="B450" s="53" t="s">
        <v>221</v>
      </c>
      <c r="C450" s="31">
        <v>1105.05</v>
      </c>
      <c r="D450" s="36">
        <v>1119.3</v>
      </c>
      <c r="E450" s="36">
        <v>1082.6499999999999</v>
      </c>
      <c r="F450" s="36">
        <v>1060.25</v>
      </c>
      <c r="G450" s="36">
        <v>1023.5999999999999</v>
      </c>
      <c r="H450" s="36">
        <v>1141.6999999999998</v>
      </c>
      <c r="I450" s="36">
        <v>1178.3499999999999</v>
      </c>
      <c r="J450" s="36">
        <v>1200.7499999999998</v>
      </c>
      <c r="K450" s="31">
        <v>1155.95</v>
      </c>
      <c r="L450" s="31">
        <v>1096.9000000000001</v>
      </c>
      <c r="M450" s="31">
        <v>27.044350000000001</v>
      </c>
      <c r="N450" s="1"/>
      <c r="O450" s="1"/>
    </row>
    <row r="451" spans="1:15" ht="12.75" customHeight="1">
      <c r="A451" s="33">
        <v>441</v>
      </c>
      <c r="B451" s="53" t="s">
        <v>222</v>
      </c>
      <c r="C451" s="31">
        <v>1854.1</v>
      </c>
      <c r="D451" s="36">
        <v>1871.9166666666667</v>
      </c>
      <c r="E451" s="36">
        <v>1819.5333333333335</v>
      </c>
      <c r="F451" s="36">
        <v>1784.9666666666667</v>
      </c>
      <c r="G451" s="36">
        <v>1732.5833333333335</v>
      </c>
      <c r="H451" s="36">
        <v>1906.4833333333336</v>
      </c>
      <c r="I451" s="36">
        <v>1958.8666666666668</v>
      </c>
      <c r="J451" s="36">
        <v>1993.4333333333336</v>
      </c>
      <c r="K451" s="31">
        <v>1924.3</v>
      </c>
      <c r="L451" s="31">
        <v>1837.35</v>
      </c>
      <c r="M451" s="31">
        <v>20.78642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3862</v>
      </c>
      <c r="D452" s="36">
        <v>3882.6666666666665</v>
      </c>
      <c r="E452" s="36">
        <v>3829.333333333333</v>
      </c>
      <c r="F452" s="36">
        <v>3796.6666666666665</v>
      </c>
      <c r="G452" s="36">
        <v>3743.333333333333</v>
      </c>
      <c r="H452" s="36">
        <v>3915.333333333333</v>
      </c>
      <c r="I452" s="36">
        <v>3968.6666666666661</v>
      </c>
      <c r="J452" s="36">
        <v>4001.333333333333</v>
      </c>
      <c r="K452" s="31">
        <v>3936</v>
      </c>
      <c r="L452" s="31">
        <v>3850</v>
      </c>
      <c r="M452" s="31">
        <v>34.762839999999997</v>
      </c>
      <c r="N452" s="1"/>
      <c r="O452" s="1"/>
    </row>
    <row r="453" spans="1:15" ht="12.75" customHeight="1">
      <c r="A453" s="33">
        <v>443</v>
      </c>
      <c r="B453" s="53" t="s">
        <v>223</v>
      </c>
      <c r="C453" s="31">
        <v>1134.55</v>
      </c>
      <c r="D453" s="36">
        <v>1140.3666666666668</v>
      </c>
      <c r="E453" s="36">
        <v>1121.7333333333336</v>
      </c>
      <c r="F453" s="36">
        <v>1108.9166666666667</v>
      </c>
      <c r="G453" s="36">
        <v>1090.2833333333335</v>
      </c>
      <c r="H453" s="36">
        <v>1153.1833333333336</v>
      </c>
      <c r="I453" s="36">
        <v>1171.8166666666668</v>
      </c>
      <c r="J453" s="36">
        <v>1184.6333333333337</v>
      </c>
      <c r="K453" s="31">
        <v>1159</v>
      </c>
      <c r="L453" s="31">
        <v>1127.55</v>
      </c>
      <c r="M453" s="31">
        <v>25.735489999999999</v>
      </c>
      <c r="N453" s="1"/>
      <c r="O453" s="1"/>
    </row>
    <row r="454" spans="1:15" ht="12.75" customHeight="1">
      <c r="A454" s="33">
        <v>444</v>
      </c>
      <c r="B454" s="53" t="s">
        <v>295</v>
      </c>
      <c r="C454" s="31">
        <v>7493.35</v>
      </c>
      <c r="D454" s="36">
        <v>7518.2166666666672</v>
      </c>
      <c r="E454" s="36">
        <v>7452.1333333333341</v>
      </c>
      <c r="F454" s="36">
        <v>7410.916666666667</v>
      </c>
      <c r="G454" s="36">
        <v>7344.8333333333339</v>
      </c>
      <c r="H454" s="36">
        <v>7559.4333333333343</v>
      </c>
      <c r="I454" s="36">
        <v>7625.5166666666664</v>
      </c>
      <c r="J454" s="36">
        <v>7666.7333333333345</v>
      </c>
      <c r="K454" s="31">
        <v>7584.3</v>
      </c>
      <c r="L454" s="31">
        <v>7477</v>
      </c>
      <c r="M454" s="31">
        <v>1.3816999999999999</v>
      </c>
      <c r="N454" s="1"/>
      <c r="O454" s="1"/>
    </row>
    <row r="455" spans="1:15" ht="12.75" customHeight="1">
      <c r="A455" s="33">
        <v>445</v>
      </c>
      <c r="B455" s="53" t="s">
        <v>521</v>
      </c>
      <c r="C455" s="31">
        <v>6965.65</v>
      </c>
      <c r="D455" s="36">
        <v>6966.8166666666666</v>
      </c>
      <c r="E455" s="36">
        <v>6888.833333333333</v>
      </c>
      <c r="F455" s="36">
        <v>6812.0166666666664</v>
      </c>
      <c r="G455" s="36">
        <v>6734.0333333333328</v>
      </c>
      <c r="H455" s="36">
        <v>7043.6333333333332</v>
      </c>
      <c r="I455" s="36">
        <v>7121.6166666666668</v>
      </c>
      <c r="J455" s="36">
        <v>7198.4333333333334</v>
      </c>
      <c r="K455" s="31">
        <v>7044.8</v>
      </c>
      <c r="L455" s="31">
        <v>6890</v>
      </c>
      <c r="M455" s="31">
        <v>0.37962000000000001</v>
      </c>
      <c r="N455" s="1"/>
      <c r="O455" s="1"/>
    </row>
    <row r="456" spans="1:15" ht="12.75" customHeight="1">
      <c r="A456" s="33">
        <v>446</v>
      </c>
      <c r="B456" s="53" t="s">
        <v>522</v>
      </c>
      <c r="C456" s="31">
        <v>639.75</v>
      </c>
      <c r="D456" s="36">
        <v>647.91666666666663</v>
      </c>
      <c r="E456" s="36">
        <v>629.38333333333321</v>
      </c>
      <c r="F456" s="36">
        <v>619.01666666666654</v>
      </c>
      <c r="G456" s="36">
        <v>600.48333333333312</v>
      </c>
      <c r="H456" s="36">
        <v>658.2833333333333</v>
      </c>
      <c r="I456" s="36">
        <v>676.81666666666683</v>
      </c>
      <c r="J456" s="36">
        <v>687.18333333333339</v>
      </c>
      <c r="K456" s="31">
        <v>666.45</v>
      </c>
      <c r="L456" s="31">
        <v>637.54999999999995</v>
      </c>
      <c r="M456" s="31">
        <v>20.170339999999999</v>
      </c>
      <c r="N456" s="1"/>
      <c r="O456" s="1"/>
    </row>
    <row r="457" spans="1:15" ht="12.75" customHeight="1">
      <c r="A457" s="33">
        <v>447</v>
      </c>
      <c r="B457" s="53" t="s">
        <v>224</v>
      </c>
      <c r="C457" s="31">
        <v>971.35</v>
      </c>
      <c r="D457" s="36">
        <v>980.23333333333323</v>
      </c>
      <c r="E457" s="36">
        <v>957.36666666666645</v>
      </c>
      <c r="F457" s="36">
        <v>943.38333333333321</v>
      </c>
      <c r="G457" s="36">
        <v>920.51666666666642</v>
      </c>
      <c r="H457" s="36">
        <v>994.21666666666647</v>
      </c>
      <c r="I457" s="36">
        <v>1017.0833333333333</v>
      </c>
      <c r="J457" s="36">
        <v>1031.0666666666666</v>
      </c>
      <c r="K457" s="31">
        <v>1003.1</v>
      </c>
      <c r="L457" s="31">
        <v>966.25</v>
      </c>
      <c r="M457" s="31">
        <v>135.4049</v>
      </c>
      <c r="N457" s="1"/>
      <c r="O457" s="1"/>
    </row>
    <row r="458" spans="1:15" ht="12.75" customHeight="1">
      <c r="A458" s="33">
        <v>448</v>
      </c>
      <c r="B458" s="53" t="s">
        <v>225</v>
      </c>
      <c r="C458" s="31">
        <v>429.75</v>
      </c>
      <c r="D458" s="36">
        <v>433.2</v>
      </c>
      <c r="E458" s="36">
        <v>423.59999999999997</v>
      </c>
      <c r="F458" s="36">
        <v>417.45</v>
      </c>
      <c r="G458" s="36">
        <v>407.84999999999997</v>
      </c>
      <c r="H458" s="36">
        <v>439.34999999999997</v>
      </c>
      <c r="I458" s="36">
        <v>448.95</v>
      </c>
      <c r="J458" s="36">
        <v>455.09999999999997</v>
      </c>
      <c r="K458" s="31">
        <v>442.8</v>
      </c>
      <c r="L458" s="31">
        <v>427.05</v>
      </c>
      <c r="M458" s="31">
        <v>209.97006999999999</v>
      </c>
      <c r="N458" s="1"/>
      <c r="O458" s="1"/>
    </row>
    <row r="459" spans="1:15" ht="12.75" customHeight="1">
      <c r="A459" s="33">
        <v>449</v>
      </c>
      <c r="B459" s="53" t="s">
        <v>226</v>
      </c>
      <c r="C459" s="31">
        <v>160.05000000000001</v>
      </c>
      <c r="D459" s="36">
        <v>161.06666666666669</v>
      </c>
      <c r="E459" s="36">
        <v>158.13333333333338</v>
      </c>
      <c r="F459" s="36">
        <v>156.2166666666667</v>
      </c>
      <c r="G459" s="36">
        <v>153.28333333333339</v>
      </c>
      <c r="H459" s="36">
        <v>162.98333333333338</v>
      </c>
      <c r="I459" s="36">
        <v>165.91666666666671</v>
      </c>
      <c r="J459" s="36">
        <v>167.83333333333337</v>
      </c>
      <c r="K459" s="31">
        <v>164</v>
      </c>
      <c r="L459" s="31">
        <v>159.15</v>
      </c>
      <c r="M459" s="31">
        <v>680.93672000000004</v>
      </c>
      <c r="N459" s="1"/>
      <c r="O459" s="1"/>
    </row>
    <row r="460" spans="1:15" ht="12.75" customHeight="1">
      <c r="A460" s="33">
        <v>450</v>
      </c>
      <c r="B460" s="53" t="s">
        <v>296</v>
      </c>
      <c r="C460" s="31">
        <v>76.3</v>
      </c>
      <c r="D460" s="36">
        <v>76.833333333333329</v>
      </c>
      <c r="E460" s="36">
        <v>75.466666666666654</v>
      </c>
      <c r="F460" s="36">
        <v>74.633333333333326</v>
      </c>
      <c r="G460" s="36">
        <v>73.266666666666652</v>
      </c>
      <c r="H460" s="36">
        <v>77.666666666666657</v>
      </c>
      <c r="I460" s="36">
        <v>79.033333333333331</v>
      </c>
      <c r="J460" s="36">
        <v>79.86666666666666</v>
      </c>
      <c r="K460" s="31">
        <v>78.2</v>
      </c>
      <c r="L460" s="31">
        <v>76</v>
      </c>
      <c r="M460" s="31">
        <v>20.07657</v>
      </c>
      <c r="N460" s="1"/>
      <c r="O460" s="1"/>
    </row>
    <row r="461" spans="1:15" ht="12.75" customHeight="1">
      <c r="A461" s="33">
        <v>451</v>
      </c>
      <c r="B461" s="53" t="s">
        <v>523</v>
      </c>
      <c r="C461" s="31">
        <v>3339</v>
      </c>
      <c r="D461" s="36">
        <v>3313.3833333333332</v>
      </c>
      <c r="E461" s="36">
        <v>3271.7666666666664</v>
      </c>
      <c r="F461" s="36">
        <v>3204.5333333333333</v>
      </c>
      <c r="G461" s="36">
        <v>3162.9166666666665</v>
      </c>
      <c r="H461" s="36">
        <v>3380.6166666666663</v>
      </c>
      <c r="I461" s="36">
        <v>3422.2333333333331</v>
      </c>
      <c r="J461" s="36">
        <v>3489.4666666666662</v>
      </c>
      <c r="K461" s="31">
        <v>3355</v>
      </c>
      <c r="L461" s="31">
        <v>3246.15</v>
      </c>
      <c r="M461" s="31">
        <v>0.21018999999999999</v>
      </c>
      <c r="N461" s="1"/>
      <c r="O461" s="1"/>
    </row>
    <row r="462" spans="1:15" ht="12.75" customHeight="1">
      <c r="A462" s="33">
        <v>452</v>
      </c>
      <c r="B462" s="53" t="s">
        <v>228</v>
      </c>
      <c r="C462" s="31">
        <v>1179.6500000000001</v>
      </c>
      <c r="D462" s="36">
        <v>1187.8500000000001</v>
      </c>
      <c r="E462" s="36">
        <v>1167.8500000000004</v>
      </c>
      <c r="F462" s="36">
        <v>1156.0500000000002</v>
      </c>
      <c r="G462" s="36">
        <v>1136.0500000000004</v>
      </c>
      <c r="H462" s="36">
        <v>1199.6500000000003</v>
      </c>
      <c r="I462" s="36">
        <v>1219.6499999999999</v>
      </c>
      <c r="J462" s="36">
        <v>1231.4500000000003</v>
      </c>
      <c r="K462" s="31">
        <v>1207.8499999999999</v>
      </c>
      <c r="L462" s="31">
        <v>1176.05</v>
      </c>
      <c r="M462" s="31">
        <v>32.423569999999998</v>
      </c>
      <c r="N462" s="1"/>
      <c r="O462" s="1"/>
    </row>
    <row r="463" spans="1:15" ht="12.75" customHeight="1">
      <c r="A463" s="33">
        <v>453</v>
      </c>
      <c r="B463" s="53" t="s">
        <v>524</v>
      </c>
      <c r="C463" s="31">
        <v>796.25</v>
      </c>
      <c r="D463" s="36">
        <v>799.5333333333333</v>
      </c>
      <c r="E463" s="36">
        <v>787.06666666666661</v>
      </c>
      <c r="F463" s="36">
        <v>777.88333333333333</v>
      </c>
      <c r="G463" s="36">
        <v>765.41666666666663</v>
      </c>
      <c r="H463" s="36">
        <v>808.71666666666658</v>
      </c>
      <c r="I463" s="36">
        <v>821.18333333333328</v>
      </c>
      <c r="J463" s="36">
        <v>830.36666666666656</v>
      </c>
      <c r="K463" s="31">
        <v>812</v>
      </c>
      <c r="L463" s="31">
        <v>790.35</v>
      </c>
      <c r="M463" s="31">
        <v>5.0564099999999996</v>
      </c>
      <c r="N463" s="1"/>
      <c r="O463" s="1"/>
    </row>
    <row r="464" spans="1:15" ht="12.75" customHeight="1">
      <c r="A464" s="33">
        <v>454</v>
      </c>
      <c r="B464" s="53" t="s">
        <v>525</v>
      </c>
      <c r="C464" s="31">
        <v>220.3</v>
      </c>
      <c r="D464" s="36">
        <v>222.06666666666669</v>
      </c>
      <c r="E464" s="36">
        <v>217.13333333333338</v>
      </c>
      <c r="F464" s="36">
        <v>213.9666666666667</v>
      </c>
      <c r="G464" s="36">
        <v>209.03333333333339</v>
      </c>
      <c r="H464" s="36">
        <v>225.23333333333338</v>
      </c>
      <c r="I464" s="36">
        <v>230.16666666666671</v>
      </c>
      <c r="J464" s="36">
        <v>233.33333333333337</v>
      </c>
      <c r="K464" s="31">
        <v>227</v>
      </c>
      <c r="L464" s="31">
        <v>218.9</v>
      </c>
      <c r="M464" s="31">
        <v>7.0857400000000004</v>
      </c>
      <c r="N464" s="1"/>
      <c r="O464" s="1"/>
    </row>
    <row r="465" spans="1:15" ht="12.75" customHeight="1">
      <c r="A465" s="33">
        <v>455</v>
      </c>
      <c r="B465" s="53" t="s">
        <v>206</v>
      </c>
      <c r="C465" s="31">
        <v>799.45</v>
      </c>
      <c r="D465" s="36">
        <v>802.94999999999993</v>
      </c>
      <c r="E465" s="36">
        <v>790.89999999999986</v>
      </c>
      <c r="F465" s="36">
        <v>782.34999999999991</v>
      </c>
      <c r="G465" s="36">
        <v>770.29999999999984</v>
      </c>
      <c r="H465" s="36">
        <v>811.49999999999989</v>
      </c>
      <c r="I465" s="36">
        <v>823.54999999999984</v>
      </c>
      <c r="J465" s="36">
        <v>832.09999999999991</v>
      </c>
      <c r="K465" s="31">
        <v>815</v>
      </c>
      <c r="L465" s="31">
        <v>794.4</v>
      </c>
      <c r="M465" s="31">
        <v>4.8231599999999997</v>
      </c>
      <c r="N465" s="1"/>
      <c r="O465" s="1"/>
    </row>
    <row r="466" spans="1:15" ht="12.75" customHeight="1">
      <c r="A466" s="33">
        <v>456</v>
      </c>
      <c r="B466" s="53" t="s">
        <v>526</v>
      </c>
      <c r="C466" s="31">
        <v>4742.7</v>
      </c>
      <c r="D466" s="36">
        <v>4721.25</v>
      </c>
      <c r="E466" s="36">
        <v>4662.5</v>
      </c>
      <c r="F466" s="36">
        <v>4582.3</v>
      </c>
      <c r="G466" s="36">
        <v>4523.55</v>
      </c>
      <c r="H466" s="36">
        <v>4801.45</v>
      </c>
      <c r="I466" s="36">
        <v>4860.2</v>
      </c>
      <c r="J466" s="36">
        <v>4940.3999999999996</v>
      </c>
      <c r="K466" s="31">
        <v>4780</v>
      </c>
      <c r="L466" s="31">
        <v>4641.05</v>
      </c>
      <c r="M466" s="31">
        <v>1.99247</v>
      </c>
      <c r="N466" s="1"/>
      <c r="O466" s="1"/>
    </row>
    <row r="467" spans="1:15" ht="12.75" customHeight="1">
      <c r="A467" s="33">
        <v>457</v>
      </c>
      <c r="B467" s="53" t="s">
        <v>527</v>
      </c>
      <c r="C467" s="31">
        <v>3044.5</v>
      </c>
      <c r="D467" s="36">
        <v>3049.6</v>
      </c>
      <c r="E467" s="36">
        <v>2935.2999999999997</v>
      </c>
      <c r="F467" s="36">
        <v>2826.1</v>
      </c>
      <c r="G467" s="36">
        <v>2711.7999999999997</v>
      </c>
      <c r="H467" s="36">
        <v>3158.7999999999997</v>
      </c>
      <c r="I467" s="36">
        <v>3273.1</v>
      </c>
      <c r="J467" s="36">
        <v>3382.2999999999997</v>
      </c>
      <c r="K467" s="31">
        <v>3163.9</v>
      </c>
      <c r="L467" s="31">
        <v>2940.4</v>
      </c>
      <c r="M467" s="31">
        <v>2.1198800000000002</v>
      </c>
      <c r="N467" s="1"/>
      <c r="O467" s="1"/>
    </row>
    <row r="468" spans="1:15" ht="12.75" customHeight="1">
      <c r="A468" s="33">
        <v>458</v>
      </c>
      <c r="B468" s="53" t="s">
        <v>229</v>
      </c>
      <c r="C468" s="31">
        <v>3525.1</v>
      </c>
      <c r="D468" s="36">
        <v>3562.0333333333333</v>
      </c>
      <c r="E468" s="36">
        <v>3464.0666666666666</v>
      </c>
      <c r="F468" s="36">
        <v>3403.0333333333333</v>
      </c>
      <c r="G468" s="36">
        <v>3305.0666666666666</v>
      </c>
      <c r="H468" s="36">
        <v>3623.0666666666666</v>
      </c>
      <c r="I468" s="36">
        <v>3721.0333333333328</v>
      </c>
      <c r="J468" s="36">
        <v>3782.0666666666666</v>
      </c>
      <c r="K468" s="31">
        <v>3660</v>
      </c>
      <c r="L468" s="31">
        <v>3501</v>
      </c>
      <c r="M468" s="31">
        <v>16.77946</v>
      </c>
      <c r="N468" s="1"/>
      <c r="O468" s="1"/>
    </row>
    <row r="469" spans="1:15" ht="12.75" customHeight="1">
      <c r="A469" s="33">
        <v>459</v>
      </c>
      <c r="B469" s="53" t="s">
        <v>230</v>
      </c>
      <c r="C469" s="31">
        <v>2546.85</v>
      </c>
      <c r="D469" s="36">
        <v>2554.7833333333333</v>
      </c>
      <c r="E469" s="36">
        <v>2524.0666666666666</v>
      </c>
      <c r="F469" s="36">
        <v>2501.2833333333333</v>
      </c>
      <c r="G469" s="36">
        <v>2470.5666666666666</v>
      </c>
      <c r="H469" s="36">
        <v>2577.5666666666666</v>
      </c>
      <c r="I469" s="36">
        <v>2608.2833333333328</v>
      </c>
      <c r="J469" s="36">
        <v>2631.0666666666666</v>
      </c>
      <c r="K469" s="31">
        <v>2585.5</v>
      </c>
      <c r="L469" s="31">
        <v>2532</v>
      </c>
      <c r="M469" s="31">
        <v>2.6443400000000001</v>
      </c>
      <c r="N469" s="1"/>
      <c r="O469" s="1"/>
    </row>
    <row r="470" spans="1:15" ht="12.75" customHeight="1">
      <c r="A470" s="33">
        <v>460</v>
      </c>
      <c r="B470" s="53" t="s">
        <v>297</v>
      </c>
      <c r="C470" s="31">
        <v>1511.35</v>
      </c>
      <c r="D470" s="36">
        <v>1527.6166666666668</v>
      </c>
      <c r="E470" s="36">
        <v>1463.7333333333336</v>
      </c>
      <c r="F470" s="36">
        <v>1416.1166666666668</v>
      </c>
      <c r="G470" s="36">
        <v>1352.2333333333336</v>
      </c>
      <c r="H470" s="36">
        <v>1575.2333333333336</v>
      </c>
      <c r="I470" s="36">
        <v>1639.1166666666668</v>
      </c>
      <c r="J470" s="36">
        <v>1686.7333333333336</v>
      </c>
      <c r="K470" s="31">
        <v>1591.5</v>
      </c>
      <c r="L470" s="31">
        <v>1480</v>
      </c>
      <c r="M470" s="31">
        <v>13.81297</v>
      </c>
      <c r="N470" s="1"/>
      <c r="O470" s="1"/>
    </row>
    <row r="471" spans="1:15" ht="12.75" customHeight="1">
      <c r="A471" s="33">
        <v>461</v>
      </c>
      <c r="B471" s="53" t="s">
        <v>231</v>
      </c>
      <c r="C471" s="31">
        <v>4087.1</v>
      </c>
      <c r="D471" s="36">
        <v>4080.5333333333333</v>
      </c>
      <c r="E471" s="36">
        <v>3983.166666666667</v>
      </c>
      <c r="F471" s="36">
        <v>3879.2333333333336</v>
      </c>
      <c r="G471" s="36">
        <v>3781.8666666666672</v>
      </c>
      <c r="H471" s="36">
        <v>4184.4666666666672</v>
      </c>
      <c r="I471" s="36">
        <v>4281.8333333333321</v>
      </c>
      <c r="J471" s="36">
        <v>4385.7666666666664</v>
      </c>
      <c r="K471" s="31">
        <v>4177.8999999999996</v>
      </c>
      <c r="L471" s="31">
        <v>3976.6</v>
      </c>
      <c r="M471" s="31">
        <v>14.84951</v>
      </c>
      <c r="N471" s="1"/>
      <c r="O471" s="1"/>
    </row>
    <row r="472" spans="1:15" ht="12.75" customHeight="1">
      <c r="A472" s="33">
        <v>462</v>
      </c>
      <c r="B472" s="53" t="s">
        <v>298</v>
      </c>
      <c r="C472" s="31">
        <v>38.700000000000003</v>
      </c>
      <c r="D472" s="36">
        <v>38.966666666666669</v>
      </c>
      <c r="E472" s="36">
        <v>38.233333333333334</v>
      </c>
      <c r="F472" s="36">
        <v>37.766666666666666</v>
      </c>
      <c r="G472" s="36">
        <v>37.033333333333331</v>
      </c>
      <c r="H472" s="36">
        <v>39.433333333333337</v>
      </c>
      <c r="I472" s="36">
        <v>40.166666666666671</v>
      </c>
      <c r="J472" s="36">
        <v>40.63333333333334</v>
      </c>
      <c r="K472" s="31">
        <v>39.700000000000003</v>
      </c>
      <c r="L472" s="31">
        <v>38.5</v>
      </c>
      <c r="M472" s="31">
        <v>84.047910000000002</v>
      </c>
      <c r="N472" s="1"/>
      <c r="O472" s="1"/>
    </row>
    <row r="473" spans="1:15" ht="12.75" customHeight="1">
      <c r="A473" s="33">
        <v>463</v>
      </c>
      <c r="B473" s="53" t="s">
        <v>529</v>
      </c>
      <c r="C473" s="31">
        <v>329</v>
      </c>
      <c r="D473" s="36">
        <v>329.75</v>
      </c>
      <c r="E473" s="36">
        <v>326.75</v>
      </c>
      <c r="F473" s="36">
        <v>324.5</v>
      </c>
      <c r="G473" s="36">
        <v>321.5</v>
      </c>
      <c r="H473" s="36">
        <v>332</v>
      </c>
      <c r="I473" s="36">
        <v>335</v>
      </c>
      <c r="J473" s="36">
        <v>337.25</v>
      </c>
      <c r="K473" s="31">
        <v>332.75</v>
      </c>
      <c r="L473" s="31">
        <v>327.5</v>
      </c>
      <c r="M473" s="31">
        <v>2.3810099999999998</v>
      </c>
      <c r="N473" s="1"/>
      <c r="O473" s="1"/>
    </row>
    <row r="474" spans="1:15" ht="12.75" customHeight="1">
      <c r="A474" s="33">
        <v>464</v>
      </c>
      <c r="B474" s="53" t="s">
        <v>530</v>
      </c>
      <c r="C474" s="31">
        <v>519.15</v>
      </c>
      <c r="D474" s="36">
        <v>517.48333333333323</v>
      </c>
      <c r="E474" s="36">
        <v>503.16666666666652</v>
      </c>
      <c r="F474" s="36">
        <v>487.18333333333328</v>
      </c>
      <c r="G474" s="36">
        <v>472.86666666666656</v>
      </c>
      <c r="H474" s="36">
        <v>533.46666666666647</v>
      </c>
      <c r="I474" s="36">
        <v>547.7833333333333</v>
      </c>
      <c r="J474" s="36">
        <v>563.76666666666642</v>
      </c>
      <c r="K474" s="31">
        <v>531.79999999999995</v>
      </c>
      <c r="L474" s="31">
        <v>501.5</v>
      </c>
      <c r="M474" s="31">
        <v>12.693099999999999</v>
      </c>
      <c r="N474" s="1"/>
      <c r="O474" s="1"/>
    </row>
    <row r="475" spans="1:15" ht="12.75" customHeight="1">
      <c r="A475" s="33">
        <v>465</v>
      </c>
      <c r="B475" s="53" t="s">
        <v>299</v>
      </c>
      <c r="C475" s="31">
        <v>3516.6</v>
      </c>
      <c r="D475" s="36">
        <v>3525.2333333333331</v>
      </c>
      <c r="E475" s="36">
        <v>3487.0166666666664</v>
      </c>
      <c r="F475" s="36">
        <v>3457.4333333333334</v>
      </c>
      <c r="G475" s="36">
        <v>3419.2166666666667</v>
      </c>
      <c r="H475" s="36">
        <v>3554.8166666666662</v>
      </c>
      <c r="I475" s="36">
        <v>3593.0333333333324</v>
      </c>
      <c r="J475" s="36">
        <v>3622.6166666666659</v>
      </c>
      <c r="K475" s="31">
        <v>3563.45</v>
      </c>
      <c r="L475" s="31">
        <v>3495.65</v>
      </c>
      <c r="M475" s="31">
        <v>2.5918399999999999</v>
      </c>
      <c r="N475" s="1"/>
      <c r="O475" s="1"/>
    </row>
    <row r="476" spans="1:15" ht="12.75" customHeight="1">
      <c r="A476" s="33">
        <v>466</v>
      </c>
      <c r="B476" s="53" t="s">
        <v>531</v>
      </c>
      <c r="C476" s="31">
        <v>53.55</v>
      </c>
      <c r="D476" s="36">
        <v>54</v>
      </c>
      <c r="E476" s="36">
        <v>52.95</v>
      </c>
      <c r="F476" s="36">
        <v>52.35</v>
      </c>
      <c r="G476" s="36">
        <v>51.300000000000004</v>
      </c>
      <c r="H476" s="36">
        <v>54.6</v>
      </c>
      <c r="I476" s="36">
        <v>55.65</v>
      </c>
      <c r="J476" s="36">
        <v>56.25</v>
      </c>
      <c r="K476" s="31">
        <v>55.05</v>
      </c>
      <c r="L476" s="31">
        <v>53.4</v>
      </c>
      <c r="M476" s="31">
        <v>70.327839999999995</v>
      </c>
      <c r="N476" s="1"/>
      <c r="O476" s="1"/>
    </row>
    <row r="477" spans="1:15" ht="12.75" customHeight="1">
      <c r="A477" s="33">
        <v>467</v>
      </c>
      <c r="B477" s="53" t="s">
        <v>532</v>
      </c>
      <c r="C477" s="31">
        <v>719.75</v>
      </c>
      <c r="D477" s="36">
        <v>726.25</v>
      </c>
      <c r="E477" s="36">
        <v>709.25</v>
      </c>
      <c r="F477" s="36">
        <v>698.75</v>
      </c>
      <c r="G477" s="36">
        <v>681.75</v>
      </c>
      <c r="H477" s="36">
        <v>736.75</v>
      </c>
      <c r="I477" s="36">
        <v>753.75</v>
      </c>
      <c r="J477" s="36">
        <v>764.25</v>
      </c>
      <c r="K477" s="31">
        <v>743.25</v>
      </c>
      <c r="L477" s="31">
        <v>715.75</v>
      </c>
      <c r="M477" s="31">
        <v>5.04277</v>
      </c>
      <c r="N477" s="1"/>
      <c r="O477" s="1"/>
    </row>
    <row r="478" spans="1:15" ht="12.75" customHeight="1">
      <c r="A478" s="33">
        <v>468</v>
      </c>
      <c r="B478" s="53" t="s">
        <v>235</v>
      </c>
      <c r="C478" s="31">
        <v>478.4</v>
      </c>
      <c r="D478" s="36">
        <v>482.48333333333335</v>
      </c>
      <c r="E478" s="36">
        <v>472.11666666666667</v>
      </c>
      <c r="F478" s="36">
        <v>465.83333333333331</v>
      </c>
      <c r="G478" s="36">
        <v>455.46666666666664</v>
      </c>
      <c r="H478" s="36">
        <v>488.76666666666671</v>
      </c>
      <c r="I478" s="36">
        <v>499.13333333333338</v>
      </c>
      <c r="J478" s="36">
        <v>505.41666666666674</v>
      </c>
      <c r="K478" s="31">
        <v>492.85</v>
      </c>
      <c r="L478" s="31">
        <v>476.2</v>
      </c>
      <c r="M478" s="31">
        <v>27.066089999999999</v>
      </c>
      <c r="N478" s="1"/>
      <c r="O478" s="1"/>
    </row>
    <row r="479" spans="1:15" ht="12.75" customHeight="1">
      <c r="A479" s="33">
        <v>469</v>
      </c>
      <c r="B479" s="53" t="s">
        <v>533</v>
      </c>
      <c r="C479" s="31">
        <v>902.45</v>
      </c>
      <c r="D479" s="36">
        <v>910.9</v>
      </c>
      <c r="E479" s="36">
        <v>891.8</v>
      </c>
      <c r="F479" s="36">
        <v>881.15</v>
      </c>
      <c r="G479" s="36">
        <v>862.05</v>
      </c>
      <c r="H479" s="36">
        <v>921.55</v>
      </c>
      <c r="I479" s="36">
        <v>940.65000000000009</v>
      </c>
      <c r="J479" s="36">
        <v>951.3</v>
      </c>
      <c r="K479" s="31">
        <v>930</v>
      </c>
      <c r="L479" s="31">
        <v>900.25</v>
      </c>
      <c r="M479" s="31">
        <v>0.89178000000000002</v>
      </c>
      <c r="N479" s="1"/>
      <c r="O479" s="1"/>
    </row>
    <row r="480" spans="1:15" ht="12.75" customHeight="1">
      <c r="A480" s="33">
        <v>470</v>
      </c>
      <c r="B480" s="53" t="s">
        <v>879</v>
      </c>
      <c r="C480" s="31">
        <v>52.55</v>
      </c>
      <c r="D480" s="36">
        <v>52.699999999999996</v>
      </c>
      <c r="E480" s="36">
        <v>51.949999999999989</v>
      </c>
      <c r="F480" s="36">
        <v>51.349999999999994</v>
      </c>
      <c r="G480" s="36">
        <v>50.599999999999987</v>
      </c>
      <c r="H480" s="36">
        <v>53.29999999999999</v>
      </c>
      <c r="I480" s="36">
        <v>54.050000000000004</v>
      </c>
      <c r="J480" s="36">
        <v>54.649999999999991</v>
      </c>
      <c r="K480" s="31">
        <v>53.45</v>
      </c>
      <c r="L480" s="31">
        <v>52.1</v>
      </c>
      <c r="M480" s="31">
        <v>44.518430000000002</v>
      </c>
      <c r="N480" s="1"/>
      <c r="O480" s="1"/>
    </row>
    <row r="481" spans="1:15" ht="12.75" customHeight="1">
      <c r="A481" s="33">
        <v>471</v>
      </c>
      <c r="B481" s="31" t="s">
        <v>234</v>
      </c>
      <c r="C481" s="36">
        <v>9382.75</v>
      </c>
      <c r="D481" s="36">
        <v>9416.7833333333328</v>
      </c>
      <c r="E481" s="36">
        <v>9306.7666666666664</v>
      </c>
      <c r="F481" s="36">
        <v>9230.7833333333328</v>
      </c>
      <c r="G481" s="36">
        <v>9120.7666666666664</v>
      </c>
      <c r="H481" s="36">
        <v>9492.7666666666664</v>
      </c>
      <c r="I481" s="36">
        <v>9602.7833333333328</v>
      </c>
      <c r="J481" s="31">
        <v>9678.7666666666664</v>
      </c>
      <c r="K481" s="31">
        <v>9526.7999999999993</v>
      </c>
      <c r="L481" s="31">
        <v>9340.7999999999993</v>
      </c>
      <c r="M481" s="53">
        <v>5.8426999999999998</v>
      </c>
      <c r="N481" s="1"/>
      <c r="O481" s="1"/>
    </row>
    <row r="482" spans="1:15" ht="12.75" customHeight="1">
      <c r="A482" s="33">
        <v>472</v>
      </c>
      <c r="B482" s="31" t="s">
        <v>300</v>
      </c>
      <c r="C482" s="36">
        <v>142.55000000000001</v>
      </c>
      <c r="D482" s="36">
        <v>143.60000000000002</v>
      </c>
      <c r="E482" s="36">
        <v>140.30000000000004</v>
      </c>
      <c r="F482" s="36">
        <v>138.05000000000001</v>
      </c>
      <c r="G482" s="36">
        <v>134.75000000000003</v>
      </c>
      <c r="H482" s="36">
        <v>145.85000000000005</v>
      </c>
      <c r="I482" s="36">
        <v>149.15</v>
      </c>
      <c r="J482" s="31">
        <v>151.40000000000006</v>
      </c>
      <c r="K482" s="31">
        <v>146.9</v>
      </c>
      <c r="L482" s="31">
        <v>141.35</v>
      </c>
      <c r="M482" s="53">
        <v>116.59345999999999</v>
      </c>
      <c r="N482" s="1"/>
      <c r="O482" s="1"/>
    </row>
    <row r="483" spans="1:15" ht="12.75" customHeight="1">
      <c r="A483" s="33">
        <v>473</v>
      </c>
      <c r="B483" s="31" t="s">
        <v>233</v>
      </c>
      <c r="C483" s="31">
        <v>1840.75</v>
      </c>
      <c r="D483" s="36">
        <v>1845.0833333333333</v>
      </c>
      <c r="E483" s="36">
        <v>1825.6666666666665</v>
      </c>
      <c r="F483" s="36">
        <v>1810.5833333333333</v>
      </c>
      <c r="G483" s="36">
        <v>1791.1666666666665</v>
      </c>
      <c r="H483" s="36">
        <v>1860.1666666666665</v>
      </c>
      <c r="I483" s="36">
        <v>1879.583333333333</v>
      </c>
      <c r="J483" s="36">
        <v>1894.6666666666665</v>
      </c>
      <c r="K483" s="31">
        <v>1864.5</v>
      </c>
      <c r="L483" s="31">
        <v>1830</v>
      </c>
      <c r="M483" s="31">
        <v>1.5276799999999999</v>
      </c>
      <c r="N483" s="1"/>
      <c r="O483" s="1"/>
    </row>
    <row r="484" spans="1:15" ht="12.75" customHeight="1">
      <c r="A484" s="33">
        <v>474</v>
      </c>
      <c r="B484" s="31" t="s">
        <v>174</v>
      </c>
      <c r="C484" s="36">
        <v>1148.9000000000001</v>
      </c>
      <c r="D484" s="36">
        <v>1152.9333333333334</v>
      </c>
      <c r="E484" s="36">
        <v>1140.1166666666668</v>
      </c>
      <c r="F484" s="36">
        <v>1131.3333333333335</v>
      </c>
      <c r="G484" s="36">
        <v>1118.5166666666669</v>
      </c>
      <c r="H484" s="36">
        <v>1161.7166666666667</v>
      </c>
      <c r="I484" s="36">
        <v>1174.5333333333333</v>
      </c>
      <c r="J484" s="31">
        <v>1183.3166666666666</v>
      </c>
      <c r="K484" s="31">
        <v>1165.75</v>
      </c>
      <c r="L484" s="31">
        <v>1144.1500000000001</v>
      </c>
      <c r="M484" s="53">
        <v>10.271089999999999</v>
      </c>
      <c r="N484" s="1"/>
      <c r="O484" s="1"/>
    </row>
    <row r="485" spans="1:15" ht="12.75" customHeight="1">
      <c r="A485" s="33">
        <v>475</v>
      </c>
      <c r="B485" s="31" t="s">
        <v>880</v>
      </c>
      <c r="C485" s="31">
        <v>364.3</v>
      </c>
      <c r="D485" s="36">
        <v>360.43333333333334</v>
      </c>
      <c r="E485" s="36">
        <v>351.86666666666667</v>
      </c>
      <c r="F485" s="36">
        <v>339.43333333333334</v>
      </c>
      <c r="G485" s="36">
        <v>330.86666666666667</v>
      </c>
      <c r="H485" s="36">
        <v>372.86666666666667</v>
      </c>
      <c r="I485" s="36">
        <v>381.43333333333339</v>
      </c>
      <c r="J485" s="36">
        <v>393.86666666666667</v>
      </c>
      <c r="K485" s="31">
        <v>369</v>
      </c>
      <c r="L485" s="31">
        <v>348</v>
      </c>
      <c r="M485" s="31">
        <v>29.06747</v>
      </c>
      <c r="N485" s="1"/>
      <c r="O485" s="1"/>
    </row>
    <row r="486" spans="1:15" ht="12.75" customHeight="1">
      <c r="A486" s="33">
        <v>476</v>
      </c>
      <c r="B486" s="31" t="s">
        <v>534</v>
      </c>
      <c r="C486" s="36">
        <v>345.15</v>
      </c>
      <c r="D486" s="36">
        <v>343.88333333333338</v>
      </c>
      <c r="E486" s="36">
        <v>338.76666666666677</v>
      </c>
      <c r="F486" s="36">
        <v>332.38333333333338</v>
      </c>
      <c r="G486" s="36">
        <v>327.26666666666677</v>
      </c>
      <c r="H486" s="36">
        <v>350.26666666666677</v>
      </c>
      <c r="I486" s="36">
        <v>355.38333333333344</v>
      </c>
      <c r="J486" s="36">
        <v>361.76666666666677</v>
      </c>
      <c r="K486" s="31">
        <v>349</v>
      </c>
      <c r="L486" s="31">
        <v>337.5</v>
      </c>
      <c r="M486" s="31">
        <v>4.3508500000000003</v>
      </c>
      <c r="N486" s="1"/>
      <c r="O486" s="1"/>
    </row>
    <row r="487" spans="1:15" ht="12.75" customHeight="1">
      <c r="A487" s="33">
        <v>477</v>
      </c>
      <c r="B487" s="31" t="s">
        <v>535</v>
      </c>
      <c r="C487" s="31">
        <v>2077.5500000000002</v>
      </c>
      <c r="D487" s="36">
        <v>2080.0166666666669</v>
      </c>
      <c r="E487" s="36">
        <v>2047.5333333333338</v>
      </c>
      <c r="F487" s="36">
        <v>2017.5166666666669</v>
      </c>
      <c r="G487" s="36">
        <v>1985.0333333333338</v>
      </c>
      <c r="H487" s="36">
        <v>2110.0333333333338</v>
      </c>
      <c r="I487" s="36">
        <v>2142.5166666666664</v>
      </c>
      <c r="J487" s="36">
        <v>2172.5333333333338</v>
      </c>
      <c r="K487" s="31">
        <v>2112.5</v>
      </c>
      <c r="L487" s="31">
        <v>2050</v>
      </c>
      <c r="M487" s="31">
        <v>7.8509999999999996E-2</v>
      </c>
      <c r="N487" s="1"/>
      <c r="O487" s="1"/>
    </row>
    <row r="488" spans="1:15" ht="12.75" customHeight="1">
      <c r="A488" s="33">
        <v>478</v>
      </c>
      <c r="B488" s="31" t="s">
        <v>536</v>
      </c>
      <c r="C488" s="36">
        <v>521.20000000000005</v>
      </c>
      <c r="D488" s="36">
        <v>524.63333333333333</v>
      </c>
      <c r="E488" s="36">
        <v>514.26666666666665</v>
      </c>
      <c r="F488" s="36">
        <v>507.33333333333337</v>
      </c>
      <c r="G488" s="36">
        <v>496.9666666666667</v>
      </c>
      <c r="H488" s="36">
        <v>531.56666666666661</v>
      </c>
      <c r="I488" s="36">
        <v>541.93333333333317</v>
      </c>
      <c r="J488" s="36">
        <v>548.86666666666656</v>
      </c>
      <c r="K488" s="31">
        <v>535</v>
      </c>
      <c r="L488" s="31">
        <v>517.70000000000005</v>
      </c>
      <c r="M488" s="31">
        <v>3.3585799999999999</v>
      </c>
      <c r="N488" s="1"/>
      <c r="O488" s="1"/>
    </row>
    <row r="489" spans="1:15" ht="12.75" customHeight="1">
      <c r="A489" s="33">
        <v>479</v>
      </c>
      <c r="B489" s="53" t="s">
        <v>537</v>
      </c>
      <c r="C489" s="31">
        <v>380.25</v>
      </c>
      <c r="D489" s="36">
        <v>378.55</v>
      </c>
      <c r="E489" s="36">
        <v>368.70000000000005</v>
      </c>
      <c r="F489" s="36">
        <v>357.15000000000003</v>
      </c>
      <c r="G489" s="36">
        <v>347.30000000000007</v>
      </c>
      <c r="H489" s="36">
        <v>390.1</v>
      </c>
      <c r="I489" s="36">
        <v>399.95000000000005</v>
      </c>
      <c r="J489" s="36">
        <v>411.5</v>
      </c>
      <c r="K489" s="31">
        <v>388.4</v>
      </c>
      <c r="L489" s="31">
        <v>367</v>
      </c>
      <c r="M489" s="31">
        <v>10.429740000000001</v>
      </c>
      <c r="N489" s="1"/>
      <c r="O489" s="1"/>
    </row>
    <row r="490" spans="1:15" ht="12.75" customHeight="1">
      <c r="A490" s="33">
        <v>480</v>
      </c>
      <c r="B490" s="53" t="s">
        <v>538</v>
      </c>
      <c r="C490" s="36">
        <v>470.8</v>
      </c>
      <c r="D490" s="36">
        <v>467.84999999999997</v>
      </c>
      <c r="E490" s="36">
        <v>460.19999999999993</v>
      </c>
      <c r="F490" s="36">
        <v>449.59999999999997</v>
      </c>
      <c r="G490" s="36">
        <v>441.94999999999993</v>
      </c>
      <c r="H490" s="36">
        <v>478.44999999999993</v>
      </c>
      <c r="I490" s="36">
        <v>486.09999999999991</v>
      </c>
      <c r="J490" s="36">
        <v>496.69999999999993</v>
      </c>
      <c r="K490" s="31">
        <v>475.5</v>
      </c>
      <c r="L490" s="31">
        <v>457.25</v>
      </c>
      <c r="M490" s="31">
        <v>3.10669</v>
      </c>
      <c r="N490" s="1"/>
      <c r="O490" s="1"/>
    </row>
    <row r="491" spans="1:15" ht="12.75" customHeight="1">
      <c r="A491" s="33">
        <v>481</v>
      </c>
      <c r="B491" s="53" t="s">
        <v>539</v>
      </c>
      <c r="C491" s="31">
        <v>508.9</v>
      </c>
      <c r="D491" s="36">
        <v>512.4666666666667</v>
      </c>
      <c r="E491" s="36">
        <v>499.93333333333339</v>
      </c>
      <c r="F491" s="36">
        <v>490.9666666666667</v>
      </c>
      <c r="G491" s="36">
        <v>478.43333333333339</v>
      </c>
      <c r="H491" s="36">
        <v>521.43333333333339</v>
      </c>
      <c r="I491" s="36">
        <v>533.9666666666667</v>
      </c>
      <c r="J491" s="36">
        <v>542.93333333333339</v>
      </c>
      <c r="K491" s="31">
        <v>525</v>
      </c>
      <c r="L491" s="31">
        <v>503.5</v>
      </c>
      <c r="M491" s="31">
        <v>2.21549</v>
      </c>
      <c r="N491" s="1"/>
      <c r="O491" s="1"/>
    </row>
    <row r="492" spans="1:15" ht="12.75" customHeight="1">
      <c r="A492" s="33">
        <v>482</v>
      </c>
      <c r="B492" s="53" t="s">
        <v>301</v>
      </c>
      <c r="C492" s="36">
        <v>1397.95</v>
      </c>
      <c r="D492" s="36">
        <v>1403.6333333333332</v>
      </c>
      <c r="E492" s="36">
        <v>1384.4666666666665</v>
      </c>
      <c r="F492" s="36">
        <v>1370.9833333333333</v>
      </c>
      <c r="G492" s="36">
        <v>1351.8166666666666</v>
      </c>
      <c r="H492" s="36">
        <v>1417.1166666666663</v>
      </c>
      <c r="I492" s="36">
        <v>1436.2833333333333</v>
      </c>
      <c r="J492" s="36">
        <v>1449.7666666666662</v>
      </c>
      <c r="K492" s="31">
        <v>1422.8</v>
      </c>
      <c r="L492" s="31">
        <v>1390.15</v>
      </c>
      <c r="M492" s="31">
        <v>23.10493</v>
      </c>
      <c r="N492" s="1"/>
      <c r="O492" s="1"/>
    </row>
    <row r="493" spans="1:15" ht="12.75" customHeight="1">
      <c r="A493" s="33">
        <v>483</v>
      </c>
      <c r="B493" s="53" t="s">
        <v>540</v>
      </c>
      <c r="C493" s="36">
        <v>902.8</v>
      </c>
      <c r="D493" s="36">
        <v>904.9666666666667</v>
      </c>
      <c r="E493" s="36">
        <v>894.23333333333335</v>
      </c>
      <c r="F493" s="36">
        <v>885.66666666666663</v>
      </c>
      <c r="G493" s="36">
        <v>874.93333333333328</v>
      </c>
      <c r="H493" s="36">
        <v>913.53333333333342</v>
      </c>
      <c r="I493" s="36">
        <v>924.26666666666677</v>
      </c>
      <c r="J493" s="36">
        <v>932.83333333333348</v>
      </c>
      <c r="K493" s="31">
        <v>915.7</v>
      </c>
      <c r="L493" s="31">
        <v>896.4</v>
      </c>
      <c r="M493" s="31">
        <v>5.2994399999999997</v>
      </c>
      <c r="N493" s="1"/>
      <c r="O493" s="1"/>
    </row>
    <row r="494" spans="1:15" ht="12.75" customHeight="1">
      <c r="A494" s="33">
        <v>484</v>
      </c>
      <c r="B494" s="53" t="s">
        <v>236</v>
      </c>
      <c r="C494" s="36">
        <v>388.5</v>
      </c>
      <c r="D494" s="36">
        <v>388.76666666666665</v>
      </c>
      <c r="E494" s="36">
        <v>382.7833333333333</v>
      </c>
      <c r="F494" s="36">
        <v>377.06666666666666</v>
      </c>
      <c r="G494" s="36">
        <v>371.08333333333331</v>
      </c>
      <c r="H494" s="36">
        <v>394.48333333333329</v>
      </c>
      <c r="I494" s="36">
        <v>400.46666666666664</v>
      </c>
      <c r="J494" s="36">
        <v>406.18333333333328</v>
      </c>
      <c r="K494" s="31">
        <v>394.75</v>
      </c>
      <c r="L494" s="31">
        <v>383.05</v>
      </c>
      <c r="M494" s="31">
        <v>359.07411999999999</v>
      </c>
      <c r="N494" s="1"/>
      <c r="O494" s="1"/>
    </row>
    <row r="495" spans="1:15" ht="12.75" customHeight="1">
      <c r="A495" s="33">
        <v>485</v>
      </c>
      <c r="B495" s="53" t="s">
        <v>541</v>
      </c>
      <c r="C495" s="36">
        <v>676.35</v>
      </c>
      <c r="D495" s="36">
        <v>680.36666666666667</v>
      </c>
      <c r="E495" s="36">
        <v>661.0333333333333</v>
      </c>
      <c r="F495" s="36">
        <v>645.71666666666658</v>
      </c>
      <c r="G495" s="36">
        <v>626.38333333333321</v>
      </c>
      <c r="H495" s="36">
        <v>695.68333333333339</v>
      </c>
      <c r="I495" s="36">
        <v>715.01666666666665</v>
      </c>
      <c r="J495" s="36">
        <v>730.33333333333348</v>
      </c>
      <c r="K495" s="31">
        <v>699.7</v>
      </c>
      <c r="L495" s="31">
        <v>665.05</v>
      </c>
      <c r="M495" s="31">
        <v>4.01349</v>
      </c>
      <c r="N495" s="1"/>
      <c r="O495" s="1"/>
    </row>
    <row r="496" spans="1:15" ht="12.75" customHeight="1">
      <c r="A496" s="33">
        <v>486</v>
      </c>
      <c r="B496" s="53" t="s">
        <v>542</v>
      </c>
      <c r="C496" s="36">
        <v>1638.25</v>
      </c>
      <c r="D496" s="36">
        <v>1616.45</v>
      </c>
      <c r="E496" s="36">
        <v>1582.9</v>
      </c>
      <c r="F496" s="36">
        <v>1527.55</v>
      </c>
      <c r="G496" s="36">
        <v>1494</v>
      </c>
      <c r="H496" s="36">
        <v>1671.8000000000002</v>
      </c>
      <c r="I496" s="36">
        <v>1705.35</v>
      </c>
      <c r="J496" s="36">
        <v>1760.7000000000003</v>
      </c>
      <c r="K496" s="31">
        <v>1650</v>
      </c>
      <c r="L496" s="31">
        <v>1561.1</v>
      </c>
      <c r="M496" s="31">
        <v>3.3214199999999998</v>
      </c>
      <c r="N496" s="1"/>
      <c r="O496" s="1"/>
    </row>
    <row r="497" spans="1:15" ht="12.75" customHeight="1">
      <c r="A497" s="33">
        <v>487</v>
      </c>
      <c r="B497" s="53" t="s">
        <v>139</v>
      </c>
      <c r="C497" s="36">
        <v>13.2</v>
      </c>
      <c r="D497" s="36">
        <v>13.283333333333333</v>
      </c>
      <c r="E497" s="36">
        <v>13.016666666666666</v>
      </c>
      <c r="F497" s="36">
        <v>12.833333333333332</v>
      </c>
      <c r="G497" s="36">
        <v>12.566666666666665</v>
      </c>
      <c r="H497" s="36">
        <v>13.466666666666667</v>
      </c>
      <c r="I497" s="36">
        <v>13.733333333333336</v>
      </c>
      <c r="J497" s="36">
        <v>13.916666666666668</v>
      </c>
      <c r="K497" s="31">
        <v>13.55</v>
      </c>
      <c r="L497" s="31">
        <v>13.1</v>
      </c>
      <c r="M497" s="31">
        <v>7918.6851299999998</v>
      </c>
      <c r="N497" s="1"/>
      <c r="O497" s="1"/>
    </row>
    <row r="498" spans="1:15" ht="12.75" customHeight="1">
      <c r="A498" s="33">
        <v>488</v>
      </c>
      <c r="B498" s="53" t="s">
        <v>237</v>
      </c>
      <c r="C498" s="36">
        <v>1291.7</v>
      </c>
      <c r="D498" s="36">
        <v>1297.2333333333333</v>
      </c>
      <c r="E498" s="36">
        <v>1279.4666666666667</v>
      </c>
      <c r="F498" s="36">
        <v>1267.2333333333333</v>
      </c>
      <c r="G498" s="36">
        <v>1249.4666666666667</v>
      </c>
      <c r="H498" s="36">
        <v>1309.4666666666667</v>
      </c>
      <c r="I498" s="36">
        <v>1327.2333333333336</v>
      </c>
      <c r="J498" s="36">
        <v>1339.4666666666667</v>
      </c>
      <c r="K498" s="31">
        <v>1315</v>
      </c>
      <c r="L498" s="31">
        <v>1285</v>
      </c>
      <c r="M498" s="31">
        <v>12.452769999999999</v>
      </c>
      <c r="N498" s="1"/>
      <c r="O498" s="1"/>
    </row>
    <row r="499" spans="1:15" ht="12.75" customHeight="1">
      <c r="A499" s="33">
        <v>489</v>
      </c>
      <c r="B499" s="53" t="s">
        <v>543</v>
      </c>
      <c r="C499" s="53">
        <v>538.75</v>
      </c>
      <c r="D499" s="36">
        <v>542.88333333333333</v>
      </c>
      <c r="E499" s="36">
        <v>527.86666666666667</v>
      </c>
      <c r="F499" s="36">
        <v>516.98333333333335</v>
      </c>
      <c r="G499" s="36">
        <v>501.9666666666667</v>
      </c>
      <c r="H499" s="36">
        <v>553.76666666666665</v>
      </c>
      <c r="I499" s="36">
        <v>568.7833333333333</v>
      </c>
      <c r="J499" s="36">
        <v>579.66666666666663</v>
      </c>
      <c r="K499" s="31">
        <v>557.9</v>
      </c>
      <c r="L499" s="31">
        <v>532</v>
      </c>
      <c r="M499" s="31">
        <v>5.4321900000000003</v>
      </c>
      <c r="N499" s="1"/>
      <c r="O499" s="1"/>
    </row>
    <row r="500" spans="1:15" ht="12.75" customHeight="1">
      <c r="A500" s="33">
        <v>490</v>
      </c>
      <c r="B500" s="53" t="s">
        <v>881</v>
      </c>
      <c r="C500" s="53">
        <v>147.19999999999999</v>
      </c>
      <c r="D500" s="36">
        <v>147.54999999999998</v>
      </c>
      <c r="E500" s="36">
        <v>145.39999999999998</v>
      </c>
      <c r="F500" s="36">
        <v>143.6</v>
      </c>
      <c r="G500" s="36">
        <v>141.44999999999999</v>
      </c>
      <c r="H500" s="36">
        <v>149.34999999999997</v>
      </c>
      <c r="I500" s="36">
        <v>151.5</v>
      </c>
      <c r="J500" s="36">
        <v>153.29999999999995</v>
      </c>
      <c r="K500" s="31">
        <v>149.69999999999999</v>
      </c>
      <c r="L500" s="31">
        <v>145.75</v>
      </c>
      <c r="M500" s="31">
        <v>9.3688599999999997</v>
      </c>
      <c r="N500" s="1"/>
      <c r="O500" s="1"/>
    </row>
    <row r="501" spans="1:15" ht="12.75" customHeight="1">
      <c r="A501" s="33">
        <v>491</v>
      </c>
      <c r="B501" s="53" t="s">
        <v>544</v>
      </c>
      <c r="C501" s="53">
        <v>831.3</v>
      </c>
      <c r="D501" s="36">
        <v>828.94999999999993</v>
      </c>
      <c r="E501" s="36">
        <v>814.74999999999989</v>
      </c>
      <c r="F501" s="36">
        <v>798.19999999999993</v>
      </c>
      <c r="G501" s="36">
        <v>783.99999999999989</v>
      </c>
      <c r="H501" s="36">
        <v>845.49999999999989</v>
      </c>
      <c r="I501" s="36">
        <v>859.69999999999993</v>
      </c>
      <c r="J501" s="36">
        <v>876.24999999999989</v>
      </c>
      <c r="K501" s="31">
        <v>843.15</v>
      </c>
      <c r="L501" s="31">
        <v>812.4</v>
      </c>
      <c r="M501" s="31">
        <v>0.51705999999999996</v>
      </c>
      <c r="N501" s="1"/>
      <c r="O501" s="1"/>
    </row>
    <row r="502" spans="1:15" ht="12.75" customHeight="1">
      <c r="A502" s="33">
        <v>492</v>
      </c>
      <c r="B502" s="53" t="s">
        <v>302</v>
      </c>
      <c r="C502" s="53">
        <v>1414.5</v>
      </c>
      <c r="D502" s="36">
        <v>1413.7833333333335</v>
      </c>
      <c r="E502" s="36">
        <v>1390.0666666666671</v>
      </c>
      <c r="F502" s="36">
        <v>1365.6333333333334</v>
      </c>
      <c r="G502" s="36">
        <v>1341.916666666667</v>
      </c>
      <c r="H502" s="36">
        <v>1438.2166666666672</v>
      </c>
      <c r="I502" s="36">
        <v>1461.9333333333338</v>
      </c>
      <c r="J502" s="36">
        <v>1486.3666666666672</v>
      </c>
      <c r="K502" s="31">
        <v>1437.5</v>
      </c>
      <c r="L502" s="31">
        <v>1389.35</v>
      </c>
      <c r="M502" s="31">
        <v>0.99012</v>
      </c>
      <c r="N502" s="1"/>
      <c r="O502" s="1"/>
    </row>
    <row r="503" spans="1:15" ht="12.75" customHeight="1">
      <c r="A503" s="33">
        <v>493</v>
      </c>
      <c r="B503" s="53" t="s">
        <v>238</v>
      </c>
      <c r="C503" s="36">
        <v>444.35</v>
      </c>
      <c r="D503" s="36">
        <v>447.55</v>
      </c>
      <c r="E503" s="36">
        <v>439.65000000000003</v>
      </c>
      <c r="F503" s="36">
        <v>434.95000000000005</v>
      </c>
      <c r="G503" s="36">
        <v>427.05000000000007</v>
      </c>
      <c r="H503" s="36">
        <v>452.25</v>
      </c>
      <c r="I503" s="36">
        <v>460.15</v>
      </c>
      <c r="J503" s="31">
        <v>464.84999999999997</v>
      </c>
      <c r="K503" s="31">
        <v>455.45</v>
      </c>
      <c r="L503" s="31">
        <v>442.85</v>
      </c>
      <c r="M503" s="53">
        <v>109.93129</v>
      </c>
      <c r="N503" s="1"/>
      <c r="O503" s="1"/>
    </row>
    <row r="504" spans="1:15" ht="12.75" customHeight="1">
      <c r="A504" s="33">
        <v>494</v>
      </c>
      <c r="B504" s="53" t="s">
        <v>303</v>
      </c>
      <c r="C504" s="36">
        <v>23.9</v>
      </c>
      <c r="D504" s="36">
        <v>24.049999999999997</v>
      </c>
      <c r="E504" s="36">
        <v>23.649999999999995</v>
      </c>
      <c r="F504" s="36">
        <v>23.4</v>
      </c>
      <c r="G504" s="36">
        <v>22.999999999999996</v>
      </c>
      <c r="H504" s="36">
        <v>24.299999999999994</v>
      </c>
      <c r="I504" s="36">
        <v>24.7</v>
      </c>
      <c r="J504" s="31">
        <v>24.949999999999992</v>
      </c>
      <c r="K504" s="31">
        <v>24.45</v>
      </c>
      <c r="L504" s="31">
        <v>23.8</v>
      </c>
      <c r="M504" s="53">
        <v>1987.3021799999999</v>
      </c>
      <c r="N504" s="1"/>
      <c r="O504" s="1"/>
    </row>
    <row r="505" spans="1:15" ht="12.75" customHeight="1">
      <c r="A505" s="33">
        <v>495</v>
      </c>
      <c r="B505" s="53" t="s">
        <v>545</v>
      </c>
      <c r="C505" s="53">
        <v>13639.4</v>
      </c>
      <c r="D505" s="36">
        <v>13659.550000000001</v>
      </c>
      <c r="E505" s="36">
        <v>13449.100000000002</v>
      </c>
      <c r="F505" s="36">
        <v>13258.800000000001</v>
      </c>
      <c r="G505" s="36">
        <v>13048.350000000002</v>
      </c>
      <c r="H505" s="36">
        <v>13849.850000000002</v>
      </c>
      <c r="I505" s="36">
        <v>14060.300000000003</v>
      </c>
      <c r="J505" s="36">
        <v>14250.600000000002</v>
      </c>
      <c r="K505" s="31">
        <v>13870</v>
      </c>
      <c r="L505" s="31">
        <v>13469.25</v>
      </c>
      <c r="M505" s="31">
        <v>0.1424</v>
      </c>
      <c r="N505" s="1"/>
      <c r="O505" s="1"/>
    </row>
    <row r="506" spans="1:15" ht="12.75" customHeight="1">
      <c r="A506" s="33">
        <v>496</v>
      </c>
      <c r="B506" s="53" t="s">
        <v>239</v>
      </c>
      <c r="C506" s="53">
        <v>144.80000000000001</v>
      </c>
      <c r="D506" s="36">
        <v>146.18333333333334</v>
      </c>
      <c r="E506" s="36">
        <v>142.61666666666667</v>
      </c>
      <c r="F506" s="36">
        <v>140.43333333333334</v>
      </c>
      <c r="G506" s="36">
        <v>136.86666666666667</v>
      </c>
      <c r="H506" s="36">
        <v>148.36666666666667</v>
      </c>
      <c r="I506" s="36">
        <v>151.93333333333334</v>
      </c>
      <c r="J506" s="36">
        <v>154.11666666666667</v>
      </c>
      <c r="K506" s="31">
        <v>149.75</v>
      </c>
      <c r="L506" s="31">
        <v>144</v>
      </c>
      <c r="M506" s="31">
        <v>105.6896</v>
      </c>
      <c r="N506" s="1"/>
      <c r="O506" s="1"/>
    </row>
    <row r="507" spans="1:15" ht="12.75" customHeight="1">
      <c r="A507" s="33">
        <v>497</v>
      </c>
      <c r="B507" s="53" t="s">
        <v>546</v>
      </c>
      <c r="C507" s="36">
        <v>579.35</v>
      </c>
      <c r="D507" s="36">
        <v>585.7833333333333</v>
      </c>
      <c r="E507" s="36">
        <v>568.56666666666661</v>
      </c>
      <c r="F507" s="36">
        <v>557.7833333333333</v>
      </c>
      <c r="G507" s="36">
        <v>540.56666666666661</v>
      </c>
      <c r="H507" s="36">
        <v>596.56666666666661</v>
      </c>
      <c r="I507" s="36">
        <v>613.7833333333333</v>
      </c>
      <c r="J507" s="31">
        <v>624.56666666666661</v>
      </c>
      <c r="K507" s="31">
        <v>603</v>
      </c>
      <c r="L507" s="31">
        <v>575</v>
      </c>
      <c r="M507" s="53">
        <v>4.7436699999999998</v>
      </c>
      <c r="N507" s="1"/>
      <c r="O507" s="1"/>
    </row>
    <row r="508" spans="1:15" ht="12.75" customHeight="1">
      <c r="A508" s="33">
        <v>498</v>
      </c>
      <c r="B508" s="53" t="s">
        <v>304</v>
      </c>
      <c r="C508" s="53">
        <v>185.2</v>
      </c>
      <c r="D508" s="36">
        <v>185.81666666666669</v>
      </c>
      <c r="E508" s="36">
        <v>182.38333333333338</v>
      </c>
      <c r="F508" s="36">
        <v>179.56666666666669</v>
      </c>
      <c r="G508" s="36">
        <v>176.13333333333338</v>
      </c>
      <c r="H508" s="36">
        <v>188.63333333333338</v>
      </c>
      <c r="I508" s="36">
        <v>192.06666666666672</v>
      </c>
      <c r="J508" s="36">
        <v>194.88333333333338</v>
      </c>
      <c r="K508" s="31">
        <v>189.25</v>
      </c>
      <c r="L508" s="31">
        <v>183</v>
      </c>
      <c r="M508" s="31">
        <v>353.46377000000001</v>
      </c>
      <c r="N508" s="1"/>
      <c r="O508" s="1"/>
    </row>
    <row r="509" spans="1:15" ht="12.75" customHeight="1">
      <c r="A509" s="224">
        <v>499</v>
      </c>
      <c r="B509" s="225" t="s">
        <v>240</v>
      </c>
      <c r="C509" s="225">
        <v>937</v>
      </c>
      <c r="D509" s="226">
        <v>941.93333333333339</v>
      </c>
      <c r="E509" s="226">
        <v>929.06666666666683</v>
      </c>
      <c r="F509" s="226">
        <v>921.13333333333344</v>
      </c>
      <c r="G509" s="226">
        <v>908.26666666666688</v>
      </c>
      <c r="H509" s="226">
        <v>949.86666666666679</v>
      </c>
      <c r="I509" s="226">
        <v>962.73333333333335</v>
      </c>
      <c r="J509" s="226">
        <v>970.66666666666674</v>
      </c>
      <c r="K509" s="227">
        <v>954.8</v>
      </c>
      <c r="L509" s="227">
        <v>934</v>
      </c>
      <c r="M509" s="227">
        <v>13.767480000000001</v>
      </c>
      <c r="N509" s="1"/>
      <c r="O509" s="1"/>
    </row>
    <row r="510" spans="1:15" ht="12.75" customHeight="1">
      <c r="A510" s="239">
        <v>500</v>
      </c>
      <c r="B510" s="240" t="s">
        <v>547</v>
      </c>
      <c r="C510" s="240">
        <v>1628.5</v>
      </c>
      <c r="D510" s="241">
        <v>1631.2333333333333</v>
      </c>
      <c r="E510" s="241">
        <v>1614.4666666666667</v>
      </c>
      <c r="F510" s="241">
        <v>1600.4333333333334</v>
      </c>
      <c r="G510" s="241">
        <v>1583.6666666666667</v>
      </c>
      <c r="H510" s="241">
        <v>1645.2666666666667</v>
      </c>
      <c r="I510" s="241">
        <v>1662.0333333333335</v>
      </c>
      <c r="J510" s="241">
        <v>1676.0666666666666</v>
      </c>
      <c r="K510" s="239">
        <v>1648</v>
      </c>
      <c r="L510" s="239">
        <v>1617.2</v>
      </c>
      <c r="M510" s="239">
        <v>0.33556000000000002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548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241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242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248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252</v>
      </c>
      <c r="N527" s="1"/>
      <c r="O527" s="1"/>
    </row>
    <row r="528" spans="1:15" ht="12.75" customHeight="1">
      <c r="A528" s="64" t="s">
        <v>253</v>
      </c>
      <c r="N528" s="1"/>
      <c r="O528" s="1"/>
    </row>
    <row r="529" spans="1:15" ht="12.75" customHeight="1">
      <c r="A529" s="64" t="s">
        <v>254</v>
      </c>
      <c r="N529" s="1"/>
      <c r="O529" s="1"/>
    </row>
    <row r="530" spans="1:15" ht="12.75" customHeight="1">
      <c r="A530" s="64" t="s">
        <v>255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309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1"/>
      <c r="B5" s="372"/>
      <c r="C5" s="371"/>
      <c r="D5" s="372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308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549</v>
      </c>
      <c r="B7" s="373" t="s">
        <v>550</v>
      </c>
      <c r="C7" s="373"/>
      <c r="D7" s="7">
        <f>Main!B10</f>
        <v>45401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551</v>
      </c>
      <c r="B9" s="82" t="s">
        <v>552</v>
      </c>
      <c r="C9" s="82" t="s">
        <v>553</v>
      </c>
      <c r="D9" s="82" t="s">
        <v>554</v>
      </c>
      <c r="E9" s="82" t="s">
        <v>555</v>
      </c>
      <c r="F9" s="82" t="s">
        <v>556</v>
      </c>
      <c r="G9" s="82" t="s">
        <v>557</v>
      </c>
      <c r="H9" s="82" t="s">
        <v>558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45400</v>
      </c>
      <c r="B10" s="32">
        <v>526662</v>
      </c>
      <c r="C10" s="31" t="s">
        <v>1129</v>
      </c>
      <c r="D10" s="31" t="s">
        <v>1130</v>
      </c>
      <c r="E10" s="31" t="s">
        <v>560</v>
      </c>
      <c r="F10" s="84">
        <v>16500</v>
      </c>
      <c r="G10" s="32">
        <v>55.7</v>
      </c>
      <c r="H10" s="32" t="s">
        <v>330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45400</v>
      </c>
      <c r="B11" s="32">
        <v>537069</v>
      </c>
      <c r="C11" s="31" t="s">
        <v>1074</v>
      </c>
      <c r="D11" s="31" t="s">
        <v>1075</v>
      </c>
      <c r="E11" s="31" t="s">
        <v>560</v>
      </c>
      <c r="F11" s="84">
        <v>250000</v>
      </c>
      <c r="G11" s="32">
        <v>43.86</v>
      </c>
      <c r="H11" s="32" t="s">
        <v>330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45400</v>
      </c>
      <c r="B12" s="32">
        <v>537069</v>
      </c>
      <c r="C12" s="31" t="s">
        <v>1074</v>
      </c>
      <c r="D12" s="31" t="s">
        <v>1131</v>
      </c>
      <c r="E12" s="31" t="s">
        <v>560</v>
      </c>
      <c r="F12" s="84">
        <v>250000</v>
      </c>
      <c r="G12" s="32">
        <v>43.86</v>
      </c>
      <c r="H12" s="32" t="s">
        <v>330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45400</v>
      </c>
      <c r="B13" s="32">
        <v>512149</v>
      </c>
      <c r="C13" s="31" t="s">
        <v>1076</v>
      </c>
      <c r="D13" s="31" t="s">
        <v>1082</v>
      </c>
      <c r="E13" s="31" t="s">
        <v>560</v>
      </c>
      <c r="F13" s="84">
        <v>11702742</v>
      </c>
      <c r="G13" s="32">
        <v>1.05</v>
      </c>
      <c r="H13" s="32" t="s">
        <v>330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45400</v>
      </c>
      <c r="B14" s="32">
        <v>512149</v>
      </c>
      <c r="C14" s="31" t="s">
        <v>1076</v>
      </c>
      <c r="D14" s="31" t="s">
        <v>1082</v>
      </c>
      <c r="E14" s="31" t="s">
        <v>560</v>
      </c>
      <c r="F14" s="84">
        <v>8783041</v>
      </c>
      <c r="G14" s="32">
        <v>1.04</v>
      </c>
      <c r="H14" s="32" t="s">
        <v>330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45400</v>
      </c>
      <c r="B15" s="32">
        <v>512149</v>
      </c>
      <c r="C15" s="31" t="s">
        <v>1076</v>
      </c>
      <c r="D15" s="31" t="s">
        <v>892</v>
      </c>
      <c r="E15" s="31" t="s">
        <v>560</v>
      </c>
      <c r="F15" s="84">
        <v>14048040</v>
      </c>
      <c r="G15" s="32">
        <v>1</v>
      </c>
      <c r="H15" s="32" t="s">
        <v>330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45400</v>
      </c>
      <c r="B16" s="32">
        <v>539662</v>
      </c>
      <c r="C16" s="31" t="s">
        <v>1132</v>
      </c>
      <c r="D16" s="31" t="s">
        <v>1133</v>
      </c>
      <c r="E16" s="31" t="s">
        <v>560</v>
      </c>
      <c r="F16" s="84">
        <v>100000</v>
      </c>
      <c r="G16" s="32">
        <v>20.69</v>
      </c>
      <c r="H16" s="32" t="s">
        <v>330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45400</v>
      </c>
      <c r="B17" s="32">
        <v>539662</v>
      </c>
      <c r="C17" s="31" t="s">
        <v>1132</v>
      </c>
      <c r="D17" s="31" t="s">
        <v>1134</v>
      </c>
      <c r="E17" s="31" t="s">
        <v>560</v>
      </c>
      <c r="F17" s="84">
        <v>58000</v>
      </c>
      <c r="G17" s="32">
        <v>20.74</v>
      </c>
      <c r="H17" s="32" t="s">
        <v>330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45400</v>
      </c>
      <c r="B18" s="32">
        <v>539662</v>
      </c>
      <c r="C18" s="31" t="s">
        <v>1132</v>
      </c>
      <c r="D18" s="31" t="s">
        <v>1134</v>
      </c>
      <c r="E18" s="31" t="s">
        <v>560</v>
      </c>
      <c r="F18" s="84">
        <v>58000</v>
      </c>
      <c r="G18" s="32">
        <v>20.74</v>
      </c>
      <c r="H18" s="32" t="s">
        <v>330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45400</v>
      </c>
      <c r="B19" s="32">
        <v>539662</v>
      </c>
      <c r="C19" s="31" t="s">
        <v>1132</v>
      </c>
      <c r="D19" s="31" t="s">
        <v>1135</v>
      </c>
      <c r="E19" s="31" t="s">
        <v>560</v>
      </c>
      <c r="F19" s="84">
        <v>53810</v>
      </c>
      <c r="G19" s="32">
        <v>20.74</v>
      </c>
      <c r="H19" s="32" t="s">
        <v>330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45400</v>
      </c>
      <c r="B20" s="32">
        <v>543439</v>
      </c>
      <c r="C20" s="31" t="s">
        <v>1078</v>
      </c>
      <c r="D20" s="31" t="s">
        <v>1136</v>
      </c>
      <c r="E20" s="31" t="s">
        <v>560</v>
      </c>
      <c r="F20" s="84">
        <v>184000</v>
      </c>
      <c r="G20" s="32">
        <v>10.49</v>
      </c>
      <c r="H20" s="32" t="s">
        <v>330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45400</v>
      </c>
      <c r="B21" s="32">
        <v>543439</v>
      </c>
      <c r="C21" s="31" t="s">
        <v>1078</v>
      </c>
      <c r="D21" s="31" t="s">
        <v>1137</v>
      </c>
      <c r="E21" s="31" t="s">
        <v>560</v>
      </c>
      <c r="F21" s="84">
        <v>186000</v>
      </c>
      <c r="G21" s="32">
        <v>10.87</v>
      </c>
      <c r="H21" s="32" t="s">
        <v>330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45400</v>
      </c>
      <c r="B22" s="32">
        <v>543439</v>
      </c>
      <c r="C22" s="31" t="s">
        <v>1078</v>
      </c>
      <c r="D22" s="31" t="s">
        <v>1137</v>
      </c>
      <c r="E22" s="31" t="s">
        <v>560</v>
      </c>
      <c r="F22" s="84">
        <v>28000</v>
      </c>
      <c r="G22" s="32">
        <v>11.11</v>
      </c>
      <c r="H22" s="32" t="s">
        <v>330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45400</v>
      </c>
      <c r="B23" s="32">
        <v>538817</v>
      </c>
      <c r="C23" s="31" t="s">
        <v>1079</v>
      </c>
      <c r="D23" s="31" t="s">
        <v>1077</v>
      </c>
      <c r="E23" s="31" t="s">
        <v>560</v>
      </c>
      <c r="F23" s="84">
        <v>900000</v>
      </c>
      <c r="G23" s="32">
        <v>22.82</v>
      </c>
      <c r="H23" s="32" t="s">
        <v>330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45400</v>
      </c>
      <c r="B24" s="32">
        <v>538817</v>
      </c>
      <c r="C24" s="31" t="s">
        <v>1079</v>
      </c>
      <c r="D24" s="31" t="s">
        <v>1138</v>
      </c>
      <c r="E24" s="31" t="s">
        <v>560</v>
      </c>
      <c r="F24" s="84">
        <v>792843</v>
      </c>
      <c r="G24" s="32">
        <v>22.14</v>
      </c>
      <c r="H24" s="32" t="s">
        <v>330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45400</v>
      </c>
      <c r="B25" s="32">
        <v>538817</v>
      </c>
      <c r="C25" s="31" t="s">
        <v>1079</v>
      </c>
      <c r="D25" s="31" t="s">
        <v>1138</v>
      </c>
      <c r="E25" s="31" t="s">
        <v>560</v>
      </c>
      <c r="F25" s="84">
        <v>787787</v>
      </c>
      <c r="G25" s="32">
        <v>22.08</v>
      </c>
      <c r="H25" s="32" t="s">
        <v>330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45400</v>
      </c>
      <c r="B26" s="32">
        <v>544151</v>
      </c>
      <c r="C26" s="31" t="s">
        <v>1139</v>
      </c>
      <c r="D26" s="31" t="s">
        <v>1106</v>
      </c>
      <c r="E26" s="31" t="s">
        <v>560</v>
      </c>
      <c r="F26" s="84">
        <v>118000</v>
      </c>
      <c r="G26" s="32">
        <v>105.29</v>
      </c>
      <c r="H26" s="32" t="s">
        <v>330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45400</v>
      </c>
      <c r="B27" s="32">
        <v>504340</v>
      </c>
      <c r="C27" s="31" t="s">
        <v>1140</v>
      </c>
      <c r="D27" s="31" t="s">
        <v>1141</v>
      </c>
      <c r="E27" s="31" t="s">
        <v>560</v>
      </c>
      <c r="F27" s="84">
        <v>110315</v>
      </c>
      <c r="G27" s="32">
        <v>7.73</v>
      </c>
      <c r="H27" s="32" t="s">
        <v>330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45400</v>
      </c>
      <c r="B28" s="32">
        <v>504340</v>
      </c>
      <c r="C28" s="31" t="s">
        <v>1140</v>
      </c>
      <c r="D28" s="31" t="s">
        <v>1142</v>
      </c>
      <c r="E28" s="31" t="s">
        <v>560</v>
      </c>
      <c r="F28" s="84">
        <v>150000</v>
      </c>
      <c r="G28" s="32">
        <v>7.7</v>
      </c>
      <c r="H28" s="32" t="s">
        <v>330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45400</v>
      </c>
      <c r="B29" s="32">
        <v>542155</v>
      </c>
      <c r="C29" s="31" t="s">
        <v>1080</v>
      </c>
      <c r="D29" s="31" t="s">
        <v>1081</v>
      </c>
      <c r="E29" s="31" t="s">
        <v>560</v>
      </c>
      <c r="F29" s="84">
        <v>76000</v>
      </c>
      <c r="G29" s="32">
        <v>2.6</v>
      </c>
      <c r="H29" s="32" t="s">
        <v>330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45400</v>
      </c>
      <c r="B30" s="32">
        <v>543594</v>
      </c>
      <c r="C30" s="31" t="s">
        <v>1003</v>
      </c>
      <c r="D30" s="31" t="s">
        <v>1067</v>
      </c>
      <c r="E30" s="31" t="s">
        <v>560</v>
      </c>
      <c r="F30" s="84">
        <v>282000</v>
      </c>
      <c r="G30" s="32">
        <v>8.1</v>
      </c>
      <c r="H30" s="32" t="s">
        <v>330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45400</v>
      </c>
      <c r="B31" s="32">
        <v>531259</v>
      </c>
      <c r="C31" s="31" t="s">
        <v>1143</v>
      </c>
      <c r="D31" s="31" t="s">
        <v>1144</v>
      </c>
      <c r="E31" s="31" t="s">
        <v>560</v>
      </c>
      <c r="F31" s="84">
        <v>200000</v>
      </c>
      <c r="G31" s="32">
        <v>6.65</v>
      </c>
      <c r="H31" s="32" t="s">
        <v>330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45400</v>
      </c>
      <c r="B32" s="32">
        <v>531259</v>
      </c>
      <c r="C32" s="31" t="s">
        <v>1143</v>
      </c>
      <c r="D32" s="31" t="s">
        <v>1145</v>
      </c>
      <c r="E32" s="31" t="s">
        <v>560</v>
      </c>
      <c r="F32" s="84">
        <v>200000</v>
      </c>
      <c r="G32" s="32">
        <v>6.65</v>
      </c>
      <c r="H32" s="32" t="s">
        <v>330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45400</v>
      </c>
      <c r="B33" s="32">
        <v>531259</v>
      </c>
      <c r="C33" s="31" t="s">
        <v>1143</v>
      </c>
      <c r="D33" s="31" t="s">
        <v>1146</v>
      </c>
      <c r="E33" s="31" t="s">
        <v>560</v>
      </c>
      <c r="F33" s="84">
        <v>399751</v>
      </c>
      <c r="G33" s="32">
        <v>6.65</v>
      </c>
      <c r="H33" s="32" t="s">
        <v>330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45400</v>
      </c>
      <c r="B34" s="32">
        <v>523696</v>
      </c>
      <c r="C34" s="31" t="s">
        <v>1068</v>
      </c>
      <c r="D34" s="31" t="s">
        <v>1147</v>
      </c>
      <c r="E34" s="31" t="s">
        <v>560</v>
      </c>
      <c r="F34" s="84">
        <v>108000</v>
      </c>
      <c r="G34" s="32">
        <v>89.21</v>
      </c>
      <c r="H34" s="32" t="s">
        <v>330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45400</v>
      </c>
      <c r="B35" s="32">
        <v>544156</v>
      </c>
      <c r="C35" s="31" t="s">
        <v>1023</v>
      </c>
      <c r="D35" s="31" t="s">
        <v>1148</v>
      </c>
      <c r="E35" s="31" t="s">
        <v>560</v>
      </c>
      <c r="F35" s="84">
        <v>24000</v>
      </c>
      <c r="G35" s="32">
        <v>42.22</v>
      </c>
      <c r="H35" s="32" t="s">
        <v>330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45400</v>
      </c>
      <c r="B36" s="32">
        <v>544156</v>
      </c>
      <c r="C36" s="31" t="s">
        <v>1023</v>
      </c>
      <c r="D36" s="31" t="s">
        <v>1083</v>
      </c>
      <c r="E36" s="31" t="s">
        <v>560</v>
      </c>
      <c r="F36" s="84">
        <v>15000</v>
      </c>
      <c r="G36" s="32">
        <v>42.22</v>
      </c>
      <c r="H36" s="32" t="s">
        <v>330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45400</v>
      </c>
      <c r="B37" s="32">
        <v>544156</v>
      </c>
      <c r="C37" s="31" t="s">
        <v>1023</v>
      </c>
      <c r="D37" s="31" t="s">
        <v>1083</v>
      </c>
      <c r="E37" s="31" t="s">
        <v>560</v>
      </c>
      <c r="F37" s="84">
        <v>27000</v>
      </c>
      <c r="G37" s="32">
        <v>42.22</v>
      </c>
      <c r="H37" s="32" t="s">
        <v>330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45400</v>
      </c>
      <c r="B38" s="32">
        <v>544156</v>
      </c>
      <c r="C38" s="31" t="s">
        <v>1023</v>
      </c>
      <c r="D38" s="31" t="s">
        <v>1149</v>
      </c>
      <c r="E38" s="31" t="s">
        <v>560</v>
      </c>
      <c r="F38" s="84">
        <v>39000</v>
      </c>
      <c r="G38" s="32">
        <v>42.22</v>
      </c>
      <c r="H38" s="32" t="s">
        <v>330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45400</v>
      </c>
      <c r="B39" s="32">
        <v>542850</v>
      </c>
      <c r="C39" s="31" t="s">
        <v>1150</v>
      </c>
      <c r="D39" s="31" t="s">
        <v>1102</v>
      </c>
      <c r="E39" s="31" t="s">
        <v>560</v>
      </c>
      <c r="F39" s="84">
        <v>108000</v>
      </c>
      <c r="G39" s="32">
        <v>54.61</v>
      </c>
      <c r="H39" s="32" t="s">
        <v>330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45400</v>
      </c>
      <c r="B40" s="32">
        <v>542850</v>
      </c>
      <c r="C40" s="31" t="s">
        <v>1150</v>
      </c>
      <c r="D40" s="31" t="s">
        <v>1151</v>
      </c>
      <c r="E40" s="31" t="s">
        <v>560</v>
      </c>
      <c r="F40" s="84">
        <v>100000</v>
      </c>
      <c r="G40" s="32">
        <v>54.65</v>
      </c>
      <c r="H40" s="32" t="s">
        <v>330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45400</v>
      </c>
      <c r="B41" s="32">
        <v>532015</v>
      </c>
      <c r="C41" s="31" t="s">
        <v>1152</v>
      </c>
      <c r="D41" s="31" t="s">
        <v>1153</v>
      </c>
      <c r="E41" s="31" t="s">
        <v>560</v>
      </c>
      <c r="F41" s="84">
        <v>50500</v>
      </c>
      <c r="G41" s="32">
        <v>3.94</v>
      </c>
      <c r="H41" s="32" t="s">
        <v>330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45400</v>
      </c>
      <c r="B42" s="32">
        <v>513337</v>
      </c>
      <c r="C42" s="31" t="s">
        <v>1084</v>
      </c>
      <c r="D42" s="31" t="s">
        <v>1066</v>
      </c>
      <c r="E42" s="31" t="s">
        <v>560</v>
      </c>
      <c r="F42" s="84">
        <v>279870</v>
      </c>
      <c r="G42" s="32">
        <v>38.9</v>
      </c>
      <c r="H42" s="32" t="s">
        <v>330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45400</v>
      </c>
      <c r="B43" s="32">
        <v>543613</v>
      </c>
      <c r="C43" s="31" t="s">
        <v>1041</v>
      </c>
      <c r="D43" s="31" t="s">
        <v>1154</v>
      </c>
      <c r="E43" s="31" t="s">
        <v>560</v>
      </c>
      <c r="F43" s="84">
        <v>24000</v>
      </c>
      <c r="G43" s="32">
        <v>17.11</v>
      </c>
      <c r="H43" s="32" t="s">
        <v>330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45400</v>
      </c>
      <c r="B44" s="32">
        <v>543613</v>
      </c>
      <c r="C44" s="31" t="s">
        <v>1041</v>
      </c>
      <c r="D44" s="31" t="s">
        <v>1101</v>
      </c>
      <c r="E44" s="31" t="s">
        <v>560</v>
      </c>
      <c r="F44" s="84">
        <v>24000</v>
      </c>
      <c r="G44" s="32">
        <v>17.21</v>
      </c>
      <c r="H44" s="32" t="s">
        <v>330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45400</v>
      </c>
      <c r="B45" s="32">
        <v>543613</v>
      </c>
      <c r="C45" s="31" t="s">
        <v>1041</v>
      </c>
      <c r="D45" s="31" t="s">
        <v>1101</v>
      </c>
      <c r="E45" s="31" t="s">
        <v>560</v>
      </c>
      <c r="F45" s="84">
        <v>20000</v>
      </c>
      <c r="G45" s="32">
        <v>17.32</v>
      </c>
      <c r="H45" s="32" t="s">
        <v>330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45400</v>
      </c>
      <c r="B46" s="32">
        <v>531494</v>
      </c>
      <c r="C46" s="31" t="s">
        <v>1155</v>
      </c>
      <c r="D46" s="31" t="s">
        <v>1156</v>
      </c>
      <c r="E46" s="31" t="s">
        <v>560</v>
      </c>
      <c r="F46" s="84">
        <v>2951877</v>
      </c>
      <c r="G46" s="32">
        <v>8.43</v>
      </c>
      <c r="H46" s="32" t="s">
        <v>330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45400</v>
      </c>
      <c r="B47" s="32">
        <v>511535</v>
      </c>
      <c r="C47" s="31" t="s">
        <v>1157</v>
      </c>
      <c r="D47" s="31" t="s">
        <v>1069</v>
      </c>
      <c r="E47" s="31" t="s">
        <v>560</v>
      </c>
      <c r="F47" s="84">
        <v>30925</v>
      </c>
      <c r="G47" s="32">
        <v>56.06</v>
      </c>
      <c r="H47" s="32" t="s">
        <v>330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45400</v>
      </c>
      <c r="B48" s="32">
        <v>543924</v>
      </c>
      <c r="C48" s="31" t="s">
        <v>1086</v>
      </c>
      <c r="D48" s="31" t="s">
        <v>1158</v>
      </c>
      <c r="E48" s="31" t="s">
        <v>560</v>
      </c>
      <c r="F48" s="84">
        <v>12000</v>
      </c>
      <c r="G48" s="32">
        <v>42.87</v>
      </c>
      <c r="H48" s="32" t="s">
        <v>330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45400</v>
      </c>
      <c r="B49" s="32">
        <v>543924</v>
      </c>
      <c r="C49" s="31" t="s">
        <v>1086</v>
      </c>
      <c r="D49" s="31" t="s">
        <v>1159</v>
      </c>
      <c r="E49" s="31" t="s">
        <v>560</v>
      </c>
      <c r="F49" s="84">
        <v>38000</v>
      </c>
      <c r="G49" s="32">
        <v>42.87</v>
      </c>
      <c r="H49" s="32" t="s">
        <v>330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45400</v>
      </c>
      <c r="B50" s="32">
        <v>543924</v>
      </c>
      <c r="C50" s="31" t="s">
        <v>1086</v>
      </c>
      <c r="D50" s="31" t="s">
        <v>1160</v>
      </c>
      <c r="E50" s="31" t="s">
        <v>560</v>
      </c>
      <c r="F50" s="84">
        <v>20000</v>
      </c>
      <c r="G50" s="32">
        <v>42.87</v>
      </c>
      <c r="H50" s="32" t="s">
        <v>330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45400</v>
      </c>
      <c r="B51" s="32">
        <v>543924</v>
      </c>
      <c r="C51" s="31" t="s">
        <v>1086</v>
      </c>
      <c r="D51" s="31" t="s">
        <v>1161</v>
      </c>
      <c r="E51" s="31" t="s">
        <v>560</v>
      </c>
      <c r="F51" s="84">
        <v>20000</v>
      </c>
      <c r="G51" s="32">
        <v>42.87</v>
      </c>
      <c r="H51" s="32" t="s">
        <v>330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45400</v>
      </c>
      <c r="B52" s="32">
        <v>543924</v>
      </c>
      <c r="C52" s="31" t="s">
        <v>1086</v>
      </c>
      <c r="D52" s="31" t="s">
        <v>1162</v>
      </c>
      <c r="E52" s="31" t="s">
        <v>560</v>
      </c>
      <c r="F52" s="84">
        <v>24000</v>
      </c>
      <c r="G52" s="32">
        <v>42.87</v>
      </c>
      <c r="H52" s="32" t="s">
        <v>330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45400</v>
      </c>
      <c r="B53" s="32">
        <v>543924</v>
      </c>
      <c r="C53" s="31" t="s">
        <v>1086</v>
      </c>
      <c r="D53" s="31" t="s">
        <v>1163</v>
      </c>
      <c r="E53" s="31" t="s">
        <v>560</v>
      </c>
      <c r="F53" s="84">
        <v>10000</v>
      </c>
      <c r="G53" s="32">
        <v>42.87</v>
      </c>
      <c r="H53" s="32" t="s">
        <v>330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45400</v>
      </c>
      <c r="B54" s="32">
        <v>543924</v>
      </c>
      <c r="C54" s="31" t="s">
        <v>1086</v>
      </c>
      <c r="D54" s="31" t="s">
        <v>1164</v>
      </c>
      <c r="E54" s="31" t="s">
        <v>560</v>
      </c>
      <c r="F54" s="84">
        <v>20000</v>
      </c>
      <c r="G54" s="32">
        <v>42.87</v>
      </c>
      <c r="H54" s="32" t="s">
        <v>330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45400</v>
      </c>
      <c r="B55" s="32">
        <v>543924</v>
      </c>
      <c r="C55" s="31" t="s">
        <v>1086</v>
      </c>
      <c r="D55" s="31" t="s">
        <v>1165</v>
      </c>
      <c r="E55" s="31" t="s">
        <v>560</v>
      </c>
      <c r="F55" s="84">
        <v>10000</v>
      </c>
      <c r="G55" s="32">
        <v>42.87</v>
      </c>
      <c r="H55" s="32" t="s">
        <v>330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45400</v>
      </c>
      <c r="B56" s="32">
        <v>543924</v>
      </c>
      <c r="C56" s="31" t="s">
        <v>1086</v>
      </c>
      <c r="D56" s="31" t="s">
        <v>1166</v>
      </c>
      <c r="E56" s="31" t="s">
        <v>560</v>
      </c>
      <c r="F56" s="84">
        <v>10000</v>
      </c>
      <c r="G56" s="32">
        <v>42.87</v>
      </c>
      <c r="H56" s="32" t="s">
        <v>330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45400</v>
      </c>
      <c r="B57" s="32">
        <v>543924</v>
      </c>
      <c r="C57" s="31" t="s">
        <v>1086</v>
      </c>
      <c r="D57" s="31" t="s">
        <v>1167</v>
      </c>
      <c r="E57" s="31" t="s">
        <v>560</v>
      </c>
      <c r="F57" s="84">
        <v>34000</v>
      </c>
      <c r="G57" s="32">
        <v>42.87</v>
      </c>
      <c r="H57" s="32" t="s">
        <v>330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45400</v>
      </c>
      <c r="B58" s="32">
        <v>543924</v>
      </c>
      <c r="C58" s="31" t="s">
        <v>1086</v>
      </c>
      <c r="D58" s="31" t="s">
        <v>1168</v>
      </c>
      <c r="E58" s="31" t="s">
        <v>560</v>
      </c>
      <c r="F58" s="84">
        <v>14000</v>
      </c>
      <c r="G58" s="32">
        <v>42.87</v>
      </c>
      <c r="H58" s="32" t="s">
        <v>330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45400</v>
      </c>
      <c r="B59" s="32">
        <v>543924</v>
      </c>
      <c r="C59" s="31" t="s">
        <v>1086</v>
      </c>
      <c r="D59" s="31" t="s">
        <v>1169</v>
      </c>
      <c r="E59" s="31" t="s">
        <v>560</v>
      </c>
      <c r="F59" s="84">
        <v>60000</v>
      </c>
      <c r="G59" s="32">
        <v>42.87</v>
      </c>
      <c r="H59" s="32" t="s">
        <v>330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45400</v>
      </c>
      <c r="B60" s="32">
        <v>543924</v>
      </c>
      <c r="C60" s="31" t="s">
        <v>1086</v>
      </c>
      <c r="D60" s="31" t="s">
        <v>1170</v>
      </c>
      <c r="E60" s="31" t="s">
        <v>560</v>
      </c>
      <c r="F60" s="84">
        <v>16000</v>
      </c>
      <c r="G60" s="32">
        <v>42.87</v>
      </c>
      <c r="H60" s="32" t="s">
        <v>330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45400</v>
      </c>
      <c r="B61" s="32">
        <v>531652</v>
      </c>
      <c r="C61" s="31" t="s">
        <v>1171</v>
      </c>
      <c r="D61" s="31" t="s">
        <v>1172</v>
      </c>
      <c r="E61" s="31" t="s">
        <v>560</v>
      </c>
      <c r="F61" s="84">
        <v>15000</v>
      </c>
      <c r="G61" s="32">
        <v>114.01</v>
      </c>
      <c r="H61" s="32" t="s">
        <v>330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45400</v>
      </c>
      <c r="B62" s="32">
        <v>544002</v>
      </c>
      <c r="C62" s="31" t="s">
        <v>1173</v>
      </c>
      <c r="D62" s="31" t="s">
        <v>1174</v>
      </c>
      <c r="E62" s="31" t="s">
        <v>560</v>
      </c>
      <c r="F62" s="84">
        <v>20000</v>
      </c>
      <c r="G62" s="32">
        <v>31.5</v>
      </c>
      <c r="H62" s="32" t="s">
        <v>330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45400</v>
      </c>
      <c r="B63" s="32">
        <v>544002</v>
      </c>
      <c r="C63" s="31" t="s">
        <v>1173</v>
      </c>
      <c r="D63" s="31" t="s">
        <v>1175</v>
      </c>
      <c r="E63" s="31" t="s">
        <v>560</v>
      </c>
      <c r="F63" s="84">
        <v>20000</v>
      </c>
      <c r="G63" s="32">
        <v>31.5</v>
      </c>
      <c r="H63" s="32" t="s">
        <v>330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45400</v>
      </c>
      <c r="B64" s="32">
        <v>503675</v>
      </c>
      <c r="C64" s="31" t="s">
        <v>1070</v>
      </c>
      <c r="D64" s="31" t="s">
        <v>1088</v>
      </c>
      <c r="E64" s="31" t="s">
        <v>560</v>
      </c>
      <c r="F64" s="84">
        <v>488145</v>
      </c>
      <c r="G64" s="32">
        <v>1.34</v>
      </c>
      <c r="H64" s="32" t="s">
        <v>330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45400</v>
      </c>
      <c r="B65" s="32">
        <v>503675</v>
      </c>
      <c r="C65" s="31" t="s">
        <v>1070</v>
      </c>
      <c r="D65" s="31" t="s">
        <v>1088</v>
      </c>
      <c r="E65" s="31" t="s">
        <v>560</v>
      </c>
      <c r="F65" s="84">
        <v>488145</v>
      </c>
      <c r="G65" s="32">
        <v>1.3</v>
      </c>
      <c r="H65" s="32" t="s">
        <v>330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45400</v>
      </c>
      <c r="B66" s="32">
        <v>503675</v>
      </c>
      <c r="C66" s="31" t="s">
        <v>1070</v>
      </c>
      <c r="D66" s="31" t="s">
        <v>1089</v>
      </c>
      <c r="E66" s="31" t="s">
        <v>560</v>
      </c>
      <c r="F66" s="84">
        <v>300000</v>
      </c>
      <c r="G66" s="32">
        <v>1.28</v>
      </c>
      <c r="H66" s="32" t="s">
        <v>330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45400</v>
      </c>
      <c r="B67" s="32">
        <v>540550</v>
      </c>
      <c r="C67" s="31" t="s">
        <v>1176</v>
      </c>
      <c r="D67" s="31" t="s">
        <v>892</v>
      </c>
      <c r="E67" s="31" t="s">
        <v>560</v>
      </c>
      <c r="F67" s="84">
        <v>50600</v>
      </c>
      <c r="G67" s="32">
        <v>78.819999999999993</v>
      </c>
      <c r="H67" s="32" t="s">
        <v>330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45400</v>
      </c>
      <c r="B68" s="32" t="s">
        <v>1090</v>
      </c>
      <c r="C68" s="31" t="s">
        <v>1091</v>
      </c>
      <c r="D68" s="31" t="s">
        <v>1177</v>
      </c>
      <c r="E68" s="31" t="s">
        <v>559</v>
      </c>
      <c r="F68" s="84">
        <v>84067</v>
      </c>
      <c r="G68" s="32">
        <v>129.35</v>
      </c>
      <c r="H68" s="32" t="s">
        <v>883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45400</v>
      </c>
      <c r="B69" s="32" t="s">
        <v>1092</v>
      </c>
      <c r="C69" s="31" t="s">
        <v>1093</v>
      </c>
      <c r="D69" s="31" t="s">
        <v>1094</v>
      </c>
      <c r="E69" s="31" t="s">
        <v>559</v>
      </c>
      <c r="F69" s="84">
        <v>10000</v>
      </c>
      <c r="G69" s="32">
        <v>72</v>
      </c>
      <c r="H69" s="32" t="s">
        <v>883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45400</v>
      </c>
      <c r="B70" s="32" t="s">
        <v>1097</v>
      </c>
      <c r="C70" s="31" t="s">
        <v>1098</v>
      </c>
      <c r="D70" s="31" t="s">
        <v>900</v>
      </c>
      <c r="E70" s="31" t="s">
        <v>559</v>
      </c>
      <c r="F70" s="84">
        <v>5047517</v>
      </c>
      <c r="G70" s="32">
        <v>51.48</v>
      </c>
      <c r="H70" s="32" t="s">
        <v>883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45400</v>
      </c>
      <c r="B71" s="32" t="s">
        <v>1097</v>
      </c>
      <c r="C71" s="31" t="s">
        <v>1098</v>
      </c>
      <c r="D71" s="31" t="s">
        <v>953</v>
      </c>
      <c r="E71" s="31" t="s">
        <v>559</v>
      </c>
      <c r="F71" s="84">
        <v>4982043</v>
      </c>
      <c r="G71" s="32">
        <v>51.65</v>
      </c>
      <c r="H71" s="32" t="s">
        <v>883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45400</v>
      </c>
      <c r="B72" s="32" t="s">
        <v>1178</v>
      </c>
      <c r="C72" s="31" t="s">
        <v>1179</v>
      </c>
      <c r="D72" s="31" t="s">
        <v>953</v>
      </c>
      <c r="E72" s="31" t="s">
        <v>559</v>
      </c>
      <c r="F72" s="84">
        <v>86731</v>
      </c>
      <c r="G72" s="32">
        <v>1262.69</v>
      </c>
      <c r="H72" s="32" t="s">
        <v>883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45400</v>
      </c>
      <c r="B73" s="32" t="s">
        <v>1178</v>
      </c>
      <c r="C73" s="31" t="s">
        <v>1179</v>
      </c>
      <c r="D73" s="31" t="s">
        <v>900</v>
      </c>
      <c r="E73" s="31" t="s">
        <v>559</v>
      </c>
      <c r="F73" s="84">
        <v>87465</v>
      </c>
      <c r="G73" s="32">
        <v>1257.9000000000001</v>
      </c>
      <c r="H73" s="32" t="s">
        <v>883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45400</v>
      </c>
      <c r="B74" s="32" t="s">
        <v>1180</v>
      </c>
      <c r="C74" s="31" t="s">
        <v>1181</v>
      </c>
      <c r="D74" s="31" t="s">
        <v>1182</v>
      </c>
      <c r="E74" s="31" t="s">
        <v>559</v>
      </c>
      <c r="F74" s="84">
        <v>743347</v>
      </c>
      <c r="G74" s="32">
        <v>289.95</v>
      </c>
      <c r="H74" s="32" t="s">
        <v>883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45400</v>
      </c>
      <c r="B75" s="32" t="s">
        <v>1180</v>
      </c>
      <c r="C75" s="31" t="s">
        <v>1181</v>
      </c>
      <c r="D75" s="31" t="s">
        <v>953</v>
      </c>
      <c r="E75" s="31" t="s">
        <v>559</v>
      </c>
      <c r="F75" s="84">
        <v>605355</v>
      </c>
      <c r="G75" s="32">
        <v>289.54000000000002</v>
      </c>
      <c r="H75" s="32" t="s">
        <v>883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45400</v>
      </c>
      <c r="B76" s="32" t="s">
        <v>1180</v>
      </c>
      <c r="C76" s="31" t="s">
        <v>1181</v>
      </c>
      <c r="D76" s="31" t="s">
        <v>1042</v>
      </c>
      <c r="E76" s="31" t="s">
        <v>559</v>
      </c>
      <c r="F76" s="84">
        <v>1036233</v>
      </c>
      <c r="G76" s="32">
        <v>292.27999999999997</v>
      </c>
      <c r="H76" s="32" t="s">
        <v>883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45400</v>
      </c>
      <c r="B77" s="32" t="s">
        <v>1180</v>
      </c>
      <c r="C77" s="31" t="s">
        <v>1181</v>
      </c>
      <c r="D77" s="31" t="s">
        <v>900</v>
      </c>
      <c r="E77" s="31" t="s">
        <v>559</v>
      </c>
      <c r="F77" s="84">
        <v>887236</v>
      </c>
      <c r="G77" s="32">
        <v>285.68</v>
      </c>
      <c r="H77" s="32" t="s">
        <v>883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45400</v>
      </c>
      <c r="B78" s="32" t="s">
        <v>1183</v>
      </c>
      <c r="C78" s="31" t="s">
        <v>1184</v>
      </c>
      <c r="D78" s="31" t="s">
        <v>1185</v>
      </c>
      <c r="E78" s="31" t="s">
        <v>559</v>
      </c>
      <c r="F78" s="84">
        <v>323854</v>
      </c>
      <c r="G78" s="32">
        <v>169.6</v>
      </c>
      <c r="H78" s="32" t="s">
        <v>883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45400</v>
      </c>
      <c r="B79" s="32" t="s">
        <v>1186</v>
      </c>
      <c r="C79" s="31" t="s">
        <v>1187</v>
      </c>
      <c r="D79" s="31" t="s">
        <v>1188</v>
      </c>
      <c r="E79" s="31" t="s">
        <v>559</v>
      </c>
      <c r="F79" s="84">
        <v>4000000</v>
      </c>
      <c r="G79" s="32">
        <v>54.96</v>
      </c>
      <c r="H79" s="32" t="s">
        <v>883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45400</v>
      </c>
      <c r="B80" s="32" t="s">
        <v>424</v>
      </c>
      <c r="C80" s="31" t="s">
        <v>1189</v>
      </c>
      <c r="D80" s="31" t="s">
        <v>1177</v>
      </c>
      <c r="E80" s="31" t="s">
        <v>559</v>
      </c>
      <c r="F80" s="84">
        <v>458692</v>
      </c>
      <c r="G80" s="32">
        <v>1000.68</v>
      </c>
      <c r="H80" s="32" t="s">
        <v>883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45400</v>
      </c>
      <c r="B81" s="32" t="s">
        <v>424</v>
      </c>
      <c r="C81" s="31" t="s">
        <v>1189</v>
      </c>
      <c r="D81" s="31" t="s">
        <v>900</v>
      </c>
      <c r="E81" s="31" t="s">
        <v>559</v>
      </c>
      <c r="F81" s="84">
        <v>577603</v>
      </c>
      <c r="G81" s="32">
        <v>985.4</v>
      </c>
      <c r="H81" s="32" t="s">
        <v>883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45400</v>
      </c>
      <c r="B82" s="32" t="s">
        <v>424</v>
      </c>
      <c r="C82" s="31" t="s">
        <v>1189</v>
      </c>
      <c r="D82" s="31" t="s">
        <v>1042</v>
      </c>
      <c r="E82" s="31" t="s">
        <v>559</v>
      </c>
      <c r="F82" s="84">
        <v>774158</v>
      </c>
      <c r="G82" s="32">
        <v>999.23</v>
      </c>
      <c r="H82" s="32" t="s">
        <v>883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45400</v>
      </c>
      <c r="B83" s="32" t="s">
        <v>1071</v>
      </c>
      <c r="C83" s="31" t="s">
        <v>1072</v>
      </c>
      <c r="D83" s="31" t="s">
        <v>1073</v>
      </c>
      <c r="E83" s="31" t="s">
        <v>559</v>
      </c>
      <c r="F83" s="84">
        <v>1433424</v>
      </c>
      <c r="G83" s="32">
        <v>8.83</v>
      </c>
      <c r="H83" s="32" t="s">
        <v>883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45400</v>
      </c>
      <c r="B84" s="32" t="s">
        <v>1024</v>
      </c>
      <c r="C84" s="31" t="s">
        <v>1025</v>
      </c>
      <c r="D84" s="31" t="s">
        <v>900</v>
      </c>
      <c r="E84" s="31" t="s">
        <v>559</v>
      </c>
      <c r="F84" s="84">
        <v>108776</v>
      </c>
      <c r="G84" s="32">
        <v>912.14</v>
      </c>
      <c r="H84" s="32" t="s">
        <v>883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45400</v>
      </c>
      <c r="B85" s="32" t="s">
        <v>1024</v>
      </c>
      <c r="C85" s="31" t="s">
        <v>1025</v>
      </c>
      <c r="D85" s="31" t="s">
        <v>1190</v>
      </c>
      <c r="E85" s="31" t="s">
        <v>559</v>
      </c>
      <c r="F85" s="84">
        <v>70000</v>
      </c>
      <c r="G85" s="32">
        <v>860.71</v>
      </c>
      <c r="H85" s="32" t="s">
        <v>883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45400</v>
      </c>
      <c r="B86" s="32" t="s">
        <v>1024</v>
      </c>
      <c r="C86" s="31" t="s">
        <v>1025</v>
      </c>
      <c r="D86" s="31" t="s">
        <v>903</v>
      </c>
      <c r="E86" s="31" t="s">
        <v>559</v>
      </c>
      <c r="F86" s="84">
        <v>92326</v>
      </c>
      <c r="G86" s="32">
        <v>866.14</v>
      </c>
      <c r="H86" s="32" t="s">
        <v>883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45400</v>
      </c>
      <c r="B87" s="32" t="s">
        <v>1024</v>
      </c>
      <c r="C87" s="31" t="s">
        <v>1025</v>
      </c>
      <c r="D87" s="31" t="s">
        <v>1085</v>
      </c>
      <c r="E87" s="31" t="s">
        <v>559</v>
      </c>
      <c r="F87" s="84">
        <v>175000</v>
      </c>
      <c r="G87" s="32">
        <v>865.48</v>
      </c>
      <c r="H87" s="32" t="s">
        <v>883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45400</v>
      </c>
      <c r="B88" s="32" t="s">
        <v>1024</v>
      </c>
      <c r="C88" s="31" t="s">
        <v>1025</v>
      </c>
      <c r="D88" s="31" t="s">
        <v>953</v>
      </c>
      <c r="E88" s="31" t="s">
        <v>559</v>
      </c>
      <c r="F88" s="84">
        <v>187202</v>
      </c>
      <c r="G88" s="32">
        <v>893.57</v>
      </c>
      <c r="H88" s="32" t="s">
        <v>883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45400</v>
      </c>
      <c r="B89" s="32" t="s">
        <v>1024</v>
      </c>
      <c r="C89" s="31" t="s">
        <v>1025</v>
      </c>
      <c r="D89" s="31" t="s">
        <v>1191</v>
      </c>
      <c r="E89" s="31" t="s">
        <v>559</v>
      </c>
      <c r="F89" s="84">
        <v>119301</v>
      </c>
      <c r="G89" s="32">
        <v>909.68</v>
      </c>
      <c r="H89" s="32" t="s">
        <v>883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45400</v>
      </c>
      <c r="B90" s="32" t="s">
        <v>1024</v>
      </c>
      <c r="C90" s="31" t="s">
        <v>1025</v>
      </c>
      <c r="D90" s="31" t="s">
        <v>1026</v>
      </c>
      <c r="E90" s="31" t="s">
        <v>559</v>
      </c>
      <c r="F90" s="84">
        <v>224065</v>
      </c>
      <c r="G90" s="32">
        <v>884.84</v>
      </c>
      <c r="H90" s="32" t="s">
        <v>883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45400</v>
      </c>
      <c r="B91" s="32" t="s">
        <v>1024</v>
      </c>
      <c r="C91" s="31" t="s">
        <v>1025</v>
      </c>
      <c r="D91" s="31" t="s">
        <v>1042</v>
      </c>
      <c r="E91" s="31" t="s">
        <v>559</v>
      </c>
      <c r="F91" s="84">
        <v>133270</v>
      </c>
      <c r="G91" s="32">
        <v>890.91</v>
      </c>
      <c r="H91" s="32" t="s">
        <v>883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45400</v>
      </c>
      <c r="B92" s="32" t="s">
        <v>1192</v>
      </c>
      <c r="C92" s="31" t="s">
        <v>1193</v>
      </c>
      <c r="D92" s="31" t="s">
        <v>1042</v>
      </c>
      <c r="E92" s="31" t="s">
        <v>559</v>
      </c>
      <c r="F92" s="84">
        <v>196728</v>
      </c>
      <c r="G92" s="32">
        <v>308.82</v>
      </c>
      <c r="H92" s="32" t="s">
        <v>883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45400</v>
      </c>
      <c r="B93" s="32" t="s">
        <v>1192</v>
      </c>
      <c r="C93" s="31" t="s">
        <v>1193</v>
      </c>
      <c r="D93" s="31" t="s">
        <v>900</v>
      </c>
      <c r="E93" s="31" t="s">
        <v>559</v>
      </c>
      <c r="F93" s="84">
        <v>337656</v>
      </c>
      <c r="G93" s="32">
        <v>307.73</v>
      </c>
      <c r="H93" s="32" t="s">
        <v>883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45400</v>
      </c>
      <c r="B94" s="32" t="s">
        <v>1194</v>
      </c>
      <c r="C94" s="31" t="s">
        <v>1195</v>
      </c>
      <c r="D94" s="31" t="s">
        <v>1196</v>
      </c>
      <c r="E94" s="31" t="s">
        <v>559</v>
      </c>
      <c r="F94" s="84">
        <v>511000</v>
      </c>
      <c r="G94" s="32">
        <v>47.52</v>
      </c>
      <c r="H94" s="32" t="s">
        <v>883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45400</v>
      </c>
      <c r="B95" s="32" t="s">
        <v>1197</v>
      </c>
      <c r="C95" s="31" t="s">
        <v>1198</v>
      </c>
      <c r="D95" s="31" t="s">
        <v>1199</v>
      </c>
      <c r="E95" s="31" t="s">
        <v>559</v>
      </c>
      <c r="F95" s="84">
        <v>54400</v>
      </c>
      <c r="G95" s="32">
        <v>133.35</v>
      </c>
      <c r="H95" s="32" t="s">
        <v>883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45400</v>
      </c>
      <c r="B96" s="32" t="s">
        <v>1200</v>
      </c>
      <c r="C96" s="31" t="s">
        <v>1201</v>
      </c>
      <c r="D96" s="31" t="s">
        <v>892</v>
      </c>
      <c r="E96" s="31" t="s">
        <v>559</v>
      </c>
      <c r="F96" s="84">
        <v>200000</v>
      </c>
      <c r="G96" s="32">
        <v>19.05</v>
      </c>
      <c r="H96" s="32" t="s">
        <v>883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45400</v>
      </c>
      <c r="B97" s="32" t="s">
        <v>1202</v>
      </c>
      <c r="C97" s="31" t="s">
        <v>1203</v>
      </c>
      <c r="D97" s="31" t="s">
        <v>1204</v>
      </c>
      <c r="E97" s="31" t="s">
        <v>559</v>
      </c>
      <c r="F97" s="84">
        <v>90000</v>
      </c>
      <c r="G97" s="32">
        <v>19.5</v>
      </c>
      <c r="H97" s="32" t="s">
        <v>883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45400</v>
      </c>
      <c r="B98" s="32" t="s">
        <v>1205</v>
      </c>
      <c r="C98" s="31" t="s">
        <v>1206</v>
      </c>
      <c r="D98" s="31" t="s">
        <v>1043</v>
      </c>
      <c r="E98" s="31" t="s">
        <v>559</v>
      </c>
      <c r="F98" s="84">
        <v>733009</v>
      </c>
      <c r="G98" s="32">
        <v>31.71</v>
      </c>
      <c r="H98" s="32" t="s">
        <v>883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45400</v>
      </c>
      <c r="B99" s="32" t="s">
        <v>1207</v>
      </c>
      <c r="C99" s="31" t="s">
        <v>1208</v>
      </c>
      <c r="D99" s="31" t="s">
        <v>900</v>
      </c>
      <c r="E99" s="31" t="s">
        <v>559</v>
      </c>
      <c r="F99" s="84">
        <v>254733</v>
      </c>
      <c r="G99" s="32">
        <v>476.51</v>
      </c>
      <c r="H99" s="32" t="s">
        <v>883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45400</v>
      </c>
      <c r="B100" s="32" t="s">
        <v>1207</v>
      </c>
      <c r="C100" s="31" t="s">
        <v>1208</v>
      </c>
      <c r="D100" s="31" t="s">
        <v>1042</v>
      </c>
      <c r="E100" s="31" t="s">
        <v>559</v>
      </c>
      <c r="F100" s="84">
        <v>192144</v>
      </c>
      <c r="G100" s="32">
        <v>483.28</v>
      </c>
      <c r="H100" s="32" t="s">
        <v>883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45400</v>
      </c>
      <c r="B101" s="32" t="s">
        <v>1209</v>
      </c>
      <c r="C101" s="31" t="s">
        <v>1210</v>
      </c>
      <c r="D101" s="31" t="s">
        <v>900</v>
      </c>
      <c r="E101" s="31" t="s">
        <v>559</v>
      </c>
      <c r="F101" s="84">
        <v>259334</v>
      </c>
      <c r="G101" s="32">
        <v>372.05</v>
      </c>
      <c r="H101" s="32" t="s">
        <v>883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45400</v>
      </c>
      <c r="B102" s="32" t="s">
        <v>1211</v>
      </c>
      <c r="C102" s="31" t="s">
        <v>1212</v>
      </c>
      <c r="D102" s="31" t="s">
        <v>1213</v>
      </c>
      <c r="E102" s="31" t="s">
        <v>559</v>
      </c>
      <c r="F102" s="84">
        <v>270850</v>
      </c>
      <c r="G102" s="32">
        <v>369.33</v>
      </c>
      <c r="H102" s="32" t="s">
        <v>883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45400</v>
      </c>
      <c r="B103" s="32" t="s">
        <v>1099</v>
      </c>
      <c r="C103" s="31" t="s">
        <v>1100</v>
      </c>
      <c r="D103" s="31" t="s">
        <v>903</v>
      </c>
      <c r="E103" s="31" t="s">
        <v>559</v>
      </c>
      <c r="F103" s="84">
        <v>67200</v>
      </c>
      <c r="G103" s="32">
        <v>137.80000000000001</v>
      </c>
      <c r="H103" s="32" t="s">
        <v>883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45400</v>
      </c>
      <c r="B104" s="32" t="s">
        <v>1214</v>
      </c>
      <c r="C104" s="31" t="s">
        <v>1215</v>
      </c>
      <c r="D104" s="31" t="s">
        <v>1216</v>
      </c>
      <c r="E104" s="31" t="s">
        <v>559</v>
      </c>
      <c r="F104" s="84">
        <v>701673</v>
      </c>
      <c r="G104" s="32">
        <v>36.21</v>
      </c>
      <c r="H104" s="32" t="s">
        <v>883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45400</v>
      </c>
      <c r="B105" s="32" t="s">
        <v>1090</v>
      </c>
      <c r="C105" s="31" t="s">
        <v>1091</v>
      </c>
      <c r="D105" s="31" t="s">
        <v>1177</v>
      </c>
      <c r="E105" s="31" t="s">
        <v>560</v>
      </c>
      <c r="F105" s="84">
        <v>84111</v>
      </c>
      <c r="G105" s="32">
        <v>129.63</v>
      </c>
      <c r="H105" s="32" t="s">
        <v>883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45400</v>
      </c>
      <c r="B106" s="32" t="s">
        <v>1217</v>
      </c>
      <c r="C106" s="31" t="s">
        <v>1218</v>
      </c>
      <c r="D106" s="31" t="s">
        <v>1219</v>
      </c>
      <c r="E106" s="31" t="s">
        <v>560</v>
      </c>
      <c r="F106" s="84">
        <v>66000</v>
      </c>
      <c r="G106" s="32">
        <v>58.3</v>
      </c>
      <c r="H106" s="32" t="s">
        <v>883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45400</v>
      </c>
      <c r="B107" s="32" t="s">
        <v>1103</v>
      </c>
      <c r="C107" s="31" t="s">
        <v>1104</v>
      </c>
      <c r="D107" s="31" t="s">
        <v>1087</v>
      </c>
      <c r="E107" s="31" t="s">
        <v>560</v>
      </c>
      <c r="F107" s="84">
        <v>651962</v>
      </c>
      <c r="G107" s="32">
        <v>13.81</v>
      </c>
      <c r="H107" s="32" t="s">
        <v>883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45400</v>
      </c>
      <c r="B108" s="32" t="s">
        <v>1092</v>
      </c>
      <c r="C108" s="31" t="s">
        <v>1093</v>
      </c>
      <c r="D108" s="31" t="s">
        <v>1094</v>
      </c>
      <c r="E108" s="31" t="s">
        <v>560</v>
      </c>
      <c r="F108" s="84">
        <v>3767492</v>
      </c>
      <c r="G108" s="32">
        <v>67.37</v>
      </c>
      <c r="H108" s="32" t="s">
        <v>883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45400</v>
      </c>
      <c r="B109" s="32" t="s">
        <v>1095</v>
      </c>
      <c r="C109" s="31" t="s">
        <v>1096</v>
      </c>
      <c r="D109" s="31" t="s">
        <v>1105</v>
      </c>
      <c r="E109" s="31" t="s">
        <v>560</v>
      </c>
      <c r="F109" s="84">
        <v>106800</v>
      </c>
      <c r="G109" s="32">
        <v>81.599999999999994</v>
      </c>
      <c r="H109" s="32" t="s">
        <v>883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45400</v>
      </c>
      <c r="B110" s="32" t="s">
        <v>1097</v>
      </c>
      <c r="C110" s="31" t="s">
        <v>1098</v>
      </c>
      <c r="D110" s="31" t="s">
        <v>953</v>
      </c>
      <c r="E110" s="31" t="s">
        <v>560</v>
      </c>
      <c r="F110" s="84">
        <v>5371036</v>
      </c>
      <c r="G110" s="32">
        <v>51.46</v>
      </c>
      <c r="H110" s="32" t="s">
        <v>883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45400</v>
      </c>
      <c r="B111" s="32" t="s">
        <v>1097</v>
      </c>
      <c r="C111" s="31" t="s">
        <v>1098</v>
      </c>
      <c r="D111" s="31" t="s">
        <v>900</v>
      </c>
      <c r="E111" s="31" t="s">
        <v>560</v>
      </c>
      <c r="F111" s="84">
        <v>5047517</v>
      </c>
      <c r="G111" s="32">
        <v>51.45</v>
      </c>
      <c r="H111" s="32" t="s">
        <v>883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45400</v>
      </c>
      <c r="B112" s="32" t="s">
        <v>1178</v>
      </c>
      <c r="C112" s="31" t="s">
        <v>1179</v>
      </c>
      <c r="D112" s="31" t="s">
        <v>900</v>
      </c>
      <c r="E112" s="31" t="s">
        <v>560</v>
      </c>
      <c r="F112" s="84">
        <v>87404</v>
      </c>
      <c r="G112" s="32">
        <v>1257.92</v>
      </c>
      <c r="H112" s="32" t="s">
        <v>883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45400</v>
      </c>
      <c r="B113" s="32" t="s">
        <v>1178</v>
      </c>
      <c r="C113" s="31" t="s">
        <v>1179</v>
      </c>
      <c r="D113" s="31" t="s">
        <v>953</v>
      </c>
      <c r="E113" s="31" t="s">
        <v>560</v>
      </c>
      <c r="F113" s="84">
        <v>85643</v>
      </c>
      <c r="G113" s="32">
        <v>1265.28</v>
      </c>
      <c r="H113" s="32" t="s">
        <v>883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45400</v>
      </c>
      <c r="B114" s="32" t="s">
        <v>1180</v>
      </c>
      <c r="C114" s="31" t="s">
        <v>1181</v>
      </c>
      <c r="D114" s="31" t="s">
        <v>1182</v>
      </c>
      <c r="E114" s="31" t="s">
        <v>560</v>
      </c>
      <c r="F114" s="84">
        <v>743347</v>
      </c>
      <c r="G114" s="32">
        <v>290.2</v>
      </c>
      <c r="H114" s="32" t="s">
        <v>883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45400</v>
      </c>
      <c r="B115" s="32" t="s">
        <v>1180</v>
      </c>
      <c r="C115" s="31" t="s">
        <v>1181</v>
      </c>
      <c r="D115" s="31" t="s">
        <v>900</v>
      </c>
      <c r="E115" s="31" t="s">
        <v>560</v>
      </c>
      <c r="F115" s="84">
        <v>887236</v>
      </c>
      <c r="G115" s="32">
        <v>285.91000000000003</v>
      </c>
      <c r="H115" s="32" t="s">
        <v>883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45400</v>
      </c>
      <c r="B116" s="32" t="s">
        <v>1180</v>
      </c>
      <c r="C116" s="31" t="s">
        <v>1181</v>
      </c>
      <c r="D116" s="31" t="s">
        <v>1042</v>
      </c>
      <c r="E116" s="31" t="s">
        <v>560</v>
      </c>
      <c r="F116" s="84">
        <v>1104179</v>
      </c>
      <c r="G116" s="32">
        <v>291.43</v>
      </c>
      <c r="H116" s="32" t="s">
        <v>883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>
        <v>45400</v>
      </c>
      <c r="B117" s="32" t="s">
        <v>1180</v>
      </c>
      <c r="C117" s="31" t="s">
        <v>1181</v>
      </c>
      <c r="D117" s="31" t="s">
        <v>953</v>
      </c>
      <c r="E117" s="31" t="s">
        <v>560</v>
      </c>
      <c r="F117" s="84">
        <v>618888</v>
      </c>
      <c r="G117" s="32">
        <v>288.52</v>
      </c>
      <c r="H117" s="32" t="s">
        <v>883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>
        <v>45400</v>
      </c>
      <c r="B118" s="32" t="s">
        <v>1183</v>
      </c>
      <c r="C118" s="31" t="s">
        <v>1184</v>
      </c>
      <c r="D118" s="31" t="s">
        <v>1185</v>
      </c>
      <c r="E118" s="31" t="s">
        <v>560</v>
      </c>
      <c r="F118" s="84">
        <v>145323</v>
      </c>
      <c r="G118" s="32">
        <v>168.44</v>
      </c>
      <c r="H118" s="32" t="s">
        <v>883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>
        <v>45400</v>
      </c>
      <c r="B119" s="32" t="s">
        <v>1186</v>
      </c>
      <c r="C119" s="31" t="s">
        <v>1187</v>
      </c>
      <c r="D119" s="31" t="s">
        <v>1220</v>
      </c>
      <c r="E119" s="31" t="s">
        <v>560</v>
      </c>
      <c r="F119" s="84">
        <v>3450487</v>
      </c>
      <c r="G119" s="32">
        <v>54.97</v>
      </c>
      <c r="H119" s="32" t="s">
        <v>883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>
        <v>45400</v>
      </c>
      <c r="B120" s="32" t="s">
        <v>424</v>
      </c>
      <c r="C120" s="31" t="s">
        <v>1189</v>
      </c>
      <c r="D120" s="31" t="s">
        <v>1177</v>
      </c>
      <c r="E120" s="31" t="s">
        <v>560</v>
      </c>
      <c r="F120" s="84">
        <v>458692</v>
      </c>
      <c r="G120" s="32">
        <v>1001.2</v>
      </c>
      <c r="H120" s="32" t="s">
        <v>883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>
        <v>45400</v>
      </c>
      <c r="B121" s="32" t="s">
        <v>424</v>
      </c>
      <c r="C121" s="31" t="s">
        <v>1189</v>
      </c>
      <c r="D121" s="31" t="s">
        <v>1042</v>
      </c>
      <c r="E121" s="31" t="s">
        <v>560</v>
      </c>
      <c r="F121" s="84">
        <v>792272</v>
      </c>
      <c r="G121" s="32">
        <v>998.96</v>
      </c>
      <c r="H121" s="32" t="s">
        <v>883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>
        <v>45400</v>
      </c>
      <c r="B122" s="32" t="s">
        <v>424</v>
      </c>
      <c r="C122" s="31" t="s">
        <v>1189</v>
      </c>
      <c r="D122" s="31" t="s">
        <v>900</v>
      </c>
      <c r="E122" s="31" t="s">
        <v>560</v>
      </c>
      <c r="F122" s="84">
        <v>577603</v>
      </c>
      <c r="G122" s="32">
        <v>985.78</v>
      </c>
      <c r="H122" s="32" t="s">
        <v>883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>
        <v>45400</v>
      </c>
      <c r="B123" s="32" t="s">
        <v>1221</v>
      </c>
      <c r="C123" s="31" t="s">
        <v>1222</v>
      </c>
      <c r="D123" s="31" t="s">
        <v>1223</v>
      </c>
      <c r="E123" s="31" t="s">
        <v>560</v>
      </c>
      <c r="F123" s="84">
        <v>40000</v>
      </c>
      <c r="G123" s="32">
        <v>82.32</v>
      </c>
      <c r="H123" s="32" t="s">
        <v>883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>
        <v>45400</v>
      </c>
      <c r="B124" s="32" t="s">
        <v>1224</v>
      </c>
      <c r="C124" s="31" t="s">
        <v>1225</v>
      </c>
      <c r="D124" s="31" t="s">
        <v>1226</v>
      </c>
      <c r="E124" s="31" t="s">
        <v>560</v>
      </c>
      <c r="F124" s="84">
        <v>500040</v>
      </c>
      <c r="G124" s="32">
        <v>36.049999999999997</v>
      </c>
      <c r="H124" s="32" t="s">
        <v>883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1:28" ht="12.75" customHeight="1">
      <c r="A125" s="83">
        <v>45400</v>
      </c>
      <c r="B125" s="32" t="s">
        <v>1024</v>
      </c>
      <c r="C125" s="31" t="s">
        <v>1025</v>
      </c>
      <c r="D125" s="31" t="s">
        <v>1191</v>
      </c>
      <c r="E125" s="31" t="s">
        <v>560</v>
      </c>
      <c r="F125" s="84">
        <v>101823</v>
      </c>
      <c r="G125" s="32">
        <v>841.09</v>
      </c>
      <c r="H125" s="32" t="s">
        <v>883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1:28" ht="12.75" customHeight="1">
      <c r="A126" s="83">
        <v>45400</v>
      </c>
      <c r="B126" s="32" t="s">
        <v>1024</v>
      </c>
      <c r="C126" s="31" t="s">
        <v>1025</v>
      </c>
      <c r="D126" s="31" t="s">
        <v>1190</v>
      </c>
      <c r="E126" s="31" t="s">
        <v>560</v>
      </c>
      <c r="F126" s="84">
        <v>70000</v>
      </c>
      <c r="G126" s="32">
        <v>914.12</v>
      </c>
      <c r="H126" s="32" t="s">
        <v>883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1:28" ht="15" customHeight="1">
      <c r="A127" s="83">
        <v>45400</v>
      </c>
      <c r="B127" s="32" t="s">
        <v>1024</v>
      </c>
      <c r="C127" s="31" t="s">
        <v>1025</v>
      </c>
      <c r="D127" s="31" t="s">
        <v>903</v>
      </c>
      <c r="E127" s="31" t="s">
        <v>560</v>
      </c>
      <c r="F127" s="84">
        <v>92326</v>
      </c>
      <c r="G127" s="32">
        <v>844.13</v>
      </c>
      <c r="H127" s="32" t="s">
        <v>883</v>
      </c>
    </row>
    <row r="128" spans="1:28" ht="15" customHeight="1">
      <c r="A128" s="83">
        <v>45400</v>
      </c>
      <c r="B128" s="32" t="s">
        <v>1024</v>
      </c>
      <c r="C128" s="31" t="s">
        <v>1025</v>
      </c>
      <c r="D128" s="31" t="s">
        <v>1026</v>
      </c>
      <c r="E128" s="31" t="s">
        <v>560</v>
      </c>
      <c r="F128" s="84">
        <v>329065</v>
      </c>
      <c r="G128" s="32">
        <v>910.18</v>
      </c>
      <c r="H128" s="32" t="s">
        <v>883</v>
      </c>
    </row>
    <row r="129" spans="1:8" ht="15" customHeight="1">
      <c r="A129" s="83">
        <v>45400</v>
      </c>
      <c r="B129" s="32" t="s">
        <v>1024</v>
      </c>
      <c r="C129" s="31" t="s">
        <v>1025</v>
      </c>
      <c r="D129" s="31" t="s">
        <v>1085</v>
      </c>
      <c r="E129" s="31" t="s">
        <v>560</v>
      </c>
      <c r="F129" s="84">
        <v>170689</v>
      </c>
      <c r="G129" s="32">
        <v>871.24</v>
      </c>
      <c r="H129" s="32" t="s">
        <v>883</v>
      </c>
    </row>
    <row r="130" spans="1:8" ht="15" customHeight="1">
      <c r="A130" s="83">
        <v>45400</v>
      </c>
      <c r="B130" s="32" t="s">
        <v>1024</v>
      </c>
      <c r="C130" s="31" t="s">
        <v>1025</v>
      </c>
      <c r="D130" s="31" t="s">
        <v>953</v>
      </c>
      <c r="E130" s="31" t="s">
        <v>560</v>
      </c>
      <c r="F130" s="84">
        <v>177532</v>
      </c>
      <c r="G130" s="32">
        <v>859.54</v>
      </c>
      <c r="H130" s="32" t="s">
        <v>883</v>
      </c>
    </row>
    <row r="131" spans="1:8" ht="15" customHeight="1">
      <c r="A131" s="83">
        <v>45400</v>
      </c>
      <c r="B131" s="32" t="s">
        <v>1024</v>
      </c>
      <c r="C131" s="31" t="s">
        <v>1025</v>
      </c>
      <c r="D131" s="31" t="s">
        <v>1042</v>
      </c>
      <c r="E131" s="31" t="s">
        <v>560</v>
      </c>
      <c r="F131" s="84">
        <v>133422</v>
      </c>
      <c r="G131" s="32">
        <v>863.47</v>
      </c>
      <c r="H131" s="32" t="s">
        <v>883</v>
      </c>
    </row>
    <row r="132" spans="1:8" ht="15" customHeight="1">
      <c r="A132" s="83">
        <v>45400</v>
      </c>
      <c r="B132" s="32" t="s">
        <v>1024</v>
      </c>
      <c r="C132" s="31" t="s">
        <v>1025</v>
      </c>
      <c r="D132" s="31" t="s">
        <v>900</v>
      </c>
      <c r="E132" s="31" t="s">
        <v>560</v>
      </c>
      <c r="F132" s="84">
        <v>108776</v>
      </c>
      <c r="G132" s="32">
        <v>905.32</v>
      </c>
      <c r="H132" s="32" t="s">
        <v>883</v>
      </c>
    </row>
    <row r="133" spans="1:8" ht="15" customHeight="1">
      <c r="A133" s="83">
        <v>45400</v>
      </c>
      <c r="B133" s="32" t="s">
        <v>1192</v>
      </c>
      <c r="C133" s="31" t="s">
        <v>1193</v>
      </c>
      <c r="D133" s="31" t="s">
        <v>1042</v>
      </c>
      <c r="E133" s="31" t="s">
        <v>560</v>
      </c>
      <c r="F133" s="84">
        <v>219085</v>
      </c>
      <c r="G133" s="32">
        <v>309.02999999999997</v>
      </c>
      <c r="H133" s="32" t="s">
        <v>883</v>
      </c>
    </row>
    <row r="134" spans="1:8" ht="15" customHeight="1">
      <c r="A134" s="83">
        <v>45400</v>
      </c>
      <c r="B134" s="32" t="s">
        <v>1192</v>
      </c>
      <c r="C134" s="31" t="s">
        <v>1193</v>
      </c>
      <c r="D134" s="31" t="s">
        <v>900</v>
      </c>
      <c r="E134" s="31" t="s">
        <v>560</v>
      </c>
      <c r="F134" s="84">
        <v>338260</v>
      </c>
      <c r="G134" s="32">
        <v>307.69</v>
      </c>
      <c r="H134" s="32" t="s">
        <v>883</v>
      </c>
    </row>
    <row r="135" spans="1:8" ht="15" customHeight="1">
      <c r="A135" s="83">
        <v>45400</v>
      </c>
      <c r="B135" s="32" t="s">
        <v>1227</v>
      </c>
      <c r="C135" s="31" t="s">
        <v>1228</v>
      </c>
      <c r="D135" s="31" t="s">
        <v>1229</v>
      </c>
      <c r="E135" s="31" t="s">
        <v>560</v>
      </c>
      <c r="F135" s="84">
        <v>152000</v>
      </c>
      <c r="G135" s="32">
        <v>86.48</v>
      </c>
      <c r="H135" s="32" t="s">
        <v>883</v>
      </c>
    </row>
    <row r="136" spans="1:8" ht="15" customHeight="1">
      <c r="A136" s="83">
        <v>45400</v>
      </c>
      <c r="B136" s="32" t="s">
        <v>1194</v>
      </c>
      <c r="C136" s="31" t="s">
        <v>1195</v>
      </c>
      <c r="D136" s="31" t="s">
        <v>1230</v>
      </c>
      <c r="E136" s="31" t="s">
        <v>560</v>
      </c>
      <c r="F136" s="84">
        <v>500000</v>
      </c>
      <c r="G136" s="32">
        <v>47.5</v>
      </c>
      <c r="H136" s="32" t="s">
        <v>883</v>
      </c>
    </row>
    <row r="137" spans="1:8" ht="15" customHeight="1">
      <c r="A137" s="83">
        <v>45400</v>
      </c>
      <c r="B137" s="32" t="s">
        <v>1197</v>
      </c>
      <c r="C137" s="31" t="s">
        <v>1198</v>
      </c>
      <c r="D137" s="31" t="s">
        <v>1199</v>
      </c>
      <c r="E137" s="31" t="s">
        <v>560</v>
      </c>
      <c r="F137" s="84">
        <v>54400</v>
      </c>
      <c r="G137" s="32">
        <v>133.35</v>
      </c>
      <c r="H137" s="32" t="s">
        <v>883</v>
      </c>
    </row>
    <row r="138" spans="1:8" ht="15" customHeight="1">
      <c r="A138" s="83">
        <v>45400</v>
      </c>
      <c r="B138" s="32" t="s">
        <v>1200</v>
      </c>
      <c r="C138" s="31" t="s">
        <v>1201</v>
      </c>
      <c r="D138" s="31" t="s">
        <v>1231</v>
      </c>
      <c r="E138" s="31" t="s">
        <v>560</v>
      </c>
      <c r="F138" s="84">
        <v>152000</v>
      </c>
      <c r="G138" s="32">
        <v>19.05</v>
      </c>
      <c r="H138" s="32" t="s">
        <v>883</v>
      </c>
    </row>
    <row r="139" spans="1:8" ht="15" customHeight="1">
      <c r="A139" s="83">
        <v>45400</v>
      </c>
      <c r="B139" s="32" t="s">
        <v>1200</v>
      </c>
      <c r="C139" s="31" t="s">
        <v>1201</v>
      </c>
      <c r="D139" s="31" t="s">
        <v>1232</v>
      </c>
      <c r="E139" s="31" t="s">
        <v>560</v>
      </c>
      <c r="F139" s="84">
        <v>175100</v>
      </c>
      <c r="G139" s="32">
        <v>20.95</v>
      </c>
      <c r="H139" s="32" t="s">
        <v>883</v>
      </c>
    </row>
    <row r="140" spans="1:8" ht="15" customHeight="1">
      <c r="A140" s="83">
        <v>45400</v>
      </c>
      <c r="B140" s="32" t="s">
        <v>1233</v>
      </c>
      <c r="C140" s="31" t="s">
        <v>1234</v>
      </c>
      <c r="D140" s="31" t="s">
        <v>1235</v>
      </c>
      <c r="E140" s="31" t="s">
        <v>560</v>
      </c>
      <c r="F140" s="84">
        <v>300000</v>
      </c>
      <c r="G140" s="32">
        <v>26.75</v>
      </c>
      <c r="H140" s="32" t="s">
        <v>883</v>
      </c>
    </row>
    <row r="141" spans="1:8" ht="15" customHeight="1">
      <c r="A141" s="83">
        <v>45400</v>
      </c>
      <c r="B141" s="32" t="s">
        <v>1202</v>
      </c>
      <c r="C141" s="31" t="s">
        <v>1203</v>
      </c>
      <c r="D141" s="31" t="s">
        <v>1236</v>
      </c>
      <c r="E141" s="31" t="s">
        <v>560</v>
      </c>
      <c r="F141" s="84">
        <v>160000</v>
      </c>
      <c r="G141" s="32">
        <v>19.5</v>
      </c>
      <c r="H141" s="32" t="s">
        <v>883</v>
      </c>
    </row>
    <row r="142" spans="1:8" ht="15" customHeight="1">
      <c r="A142" s="83">
        <v>45400</v>
      </c>
      <c r="B142" s="32" t="s">
        <v>1205</v>
      </c>
      <c r="C142" s="31" t="s">
        <v>1206</v>
      </c>
      <c r="D142" s="31" t="s">
        <v>1043</v>
      </c>
      <c r="E142" s="31" t="s">
        <v>560</v>
      </c>
      <c r="F142" s="84">
        <v>1085295</v>
      </c>
      <c r="G142" s="32">
        <v>30.53</v>
      </c>
      <c r="H142" s="32" t="s">
        <v>883</v>
      </c>
    </row>
    <row r="143" spans="1:8" ht="15" customHeight="1">
      <c r="A143" s="83">
        <v>45400</v>
      </c>
      <c r="B143" s="32" t="s">
        <v>1207</v>
      </c>
      <c r="C143" s="31" t="s">
        <v>1208</v>
      </c>
      <c r="D143" s="31" t="s">
        <v>900</v>
      </c>
      <c r="E143" s="31" t="s">
        <v>560</v>
      </c>
      <c r="F143" s="84">
        <v>254858</v>
      </c>
      <c r="G143" s="32">
        <v>476.33</v>
      </c>
      <c r="H143" s="32" t="s">
        <v>883</v>
      </c>
    </row>
    <row r="144" spans="1:8" ht="15" customHeight="1">
      <c r="A144" s="83">
        <v>45400</v>
      </c>
      <c r="B144" s="32" t="s">
        <v>1207</v>
      </c>
      <c r="C144" s="31" t="s">
        <v>1208</v>
      </c>
      <c r="D144" s="31" t="s">
        <v>1042</v>
      </c>
      <c r="E144" s="31" t="s">
        <v>560</v>
      </c>
      <c r="F144" s="84">
        <v>197196</v>
      </c>
      <c r="G144" s="32">
        <v>481.61</v>
      </c>
      <c r="H144" s="32" t="s">
        <v>883</v>
      </c>
    </row>
    <row r="145" spans="1:8" ht="15" customHeight="1">
      <c r="A145" s="83">
        <v>45400</v>
      </c>
      <c r="B145" s="32" t="s">
        <v>1209</v>
      </c>
      <c r="C145" s="31" t="s">
        <v>1210</v>
      </c>
      <c r="D145" s="31" t="s">
        <v>900</v>
      </c>
      <c r="E145" s="31" t="s">
        <v>560</v>
      </c>
      <c r="F145" s="84">
        <v>259369</v>
      </c>
      <c r="G145" s="32">
        <v>372.53</v>
      </c>
      <c r="H145" s="32" t="s">
        <v>883</v>
      </c>
    </row>
    <row r="146" spans="1:8" ht="15" customHeight="1">
      <c r="A146" s="83">
        <v>45400</v>
      </c>
      <c r="B146" s="32" t="s">
        <v>1211</v>
      </c>
      <c r="C146" s="31" t="s">
        <v>1212</v>
      </c>
      <c r="D146" s="31" t="s">
        <v>1213</v>
      </c>
      <c r="E146" s="31" t="s">
        <v>560</v>
      </c>
      <c r="F146" s="84">
        <v>200</v>
      </c>
      <c r="G146" s="32">
        <v>370.22</v>
      </c>
      <c r="H146" s="32" t="s">
        <v>883</v>
      </c>
    </row>
    <row r="147" spans="1:8" ht="15" customHeight="1">
      <c r="A147" s="83">
        <v>45400</v>
      </c>
      <c r="B147" s="32" t="s">
        <v>1237</v>
      </c>
      <c r="C147" s="31" t="s">
        <v>1238</v>
      </c>
      <c r="D147" s="31" t="s">
        <v>1239</v>
      </c>
      <c r="E147" s="31" t="s">
        <v>560</v>
      </c>
      <c r="F147" s="84">
        <v>10000000</v>
      </c>
      <c r="G147" s="32">
        <v>1.4</v>
      </c>
      <c r="H147" s="32" t="s">
        <v>883</v>
      </c>
    </row>
    <row r="148" spans="1:8" ht="15" customHeight="1">
      <c r="A148" s="83">
        <v>45400</v>
      </c>
      <c r="B148" s="32" t="s">
        <v>1214</v>
      </c>
      <c r="C148" s="31" t="s">
        <v>1215</v>
      </c>
      <c r="D148" s="31" t="s">
        <v>1216</v>
      </c>
      <c r="E148" s="31" t="s">
        <v>560</v>
      </c>
      <c r="F148" s="84">
        <v>2000</v>
      </c>
      <c r="G148" s="32">
        <v>36.94</v>
      </c>
      <c r="H148" s="32" t="s">
        <v>883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7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2.7109375" hidden="1" customWidth="1"/>
    <col min="20" max="20" width="12.7109375" hidden="1" customWidth="1"/>
    <col min="21" max="21" width="8.28515625" hidden="1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308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923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45401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551</v>
      </c>
      <c r="C9" s="93"/>
      <c r="D9" s="94" t="s">
        <v>562</v>
      </c>
      <c r="E9" s="93" t="s">
        <v>563</v>
      </c>
      <c r="F9" s="93" t="s">
        <v>564</v>
      </c>
      <c r="G9" s="93" t="s">
        <v>565</v>
      </c>
      <c r="H9" s="93" t="s">
        <v>566</v>
      </c>
      <c r="I9" s="93" t="s">
        <v>567</v>
      </c>
      <c r="J9" s="92" t="s">
        <v>568</v>
      </c>
      <c r="K9" s="93" t="s">
        <v>569</v>
      </c>
      <c r="L9" s="95" t="s">
        <v>570</v>
      </c>
      <c r="M9" s="95" t="s">
        <v>571</v>
      </c>
      <c r="N9" s="93" t="s">
        <v>572</v>
      </c>
      <c r="O9" s="266" t="s">
        <v>573</v>
      </c>
      <c r="P9" s="217" t="s">
        <v>574</v>
      </c>
      <c r="Q9" s="217" t="s">
        <v>849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09">
        <v>1</v>
      </c>
      <c r="B10" s="206">
        <v>45362</v>
      </c>
      <c r="C10" s="210"/>
      <c r="D10" s="214" t="s">
        <v>186</v>
      </c>
      <c r="E10" s="211" t="s">
        <v>575</v>
      </c>
      <c r="F10" s="205" t="s">
        <v>888</v>
      </c>
      <c r="G10" s="207">
        <v>2390</v>
      </c>
      <c r="H10" s="205"/>
      <c r="I10" s="205" t="s">
        <v>889</v>
      </c>
      <c r="J10" s="207" t="s">
        <v>576</v>
      </c>
      <c r="K10" s="207"/>
      <c r="L10" s="208"/>
      <c r="M10" s="212"/>
      <c r="N10" s="207"/>
      <c r="O10" s="213"/>
      <c r="P10" s="208">
        <f>VLOOKUP(D10,'MidCap Intra'!$B$11:$C$568,2,0)</f>
        <v>2462.5500000000002</v>
      </c>
      <c r="Q10" s="254"/>
      <c r="S10" s="37" t="s">
        <v>577</v>
      </c>
    </row>
    <row r="11" spans="1:27" ht="15" customHeight="1">
      <c r="A11" s="311">
        <v>2</v>
      </c>
      <c r="B11" s="312">
        <v>45369</v>
      </c>
      <c r="C11" s="313"/>
      <c r="D11" s="314" t="s">
        <v>117</v>
      </c>
      <c r="E11" s="315" t="s">
        <v>575</v>
      </c>
      <c r="F11" s="304">
        <v>617.5</v>
      </c>
      <c r="G11" s="305">
        <v>590</v>
      </c>
      <c r="H11" s="304">
        <v>651</v>
      </c>
      <c r="I11" s="304" t="s">
        <v>890</v>
      </c>
      <c r="J11" s="298" t="s">
        <v>924</v>
      </c>
      <c r="K11" s="298">
        <f t="shared" ref="K11" si="0">H11-F11</f>
        <v>33.5</v>
      </c>
      <c r="L11" s="307">
        <f t="shared" ref="L11" si="1">(F11*-0.3)/100</f>
        <v>-1.8525</v>
      </c>
      <c r="M11" s="308">
        <f t="shared" ref="M11" si="2">(K11+L11)/F11</f>
        <v>5.1251012145748988E-2</v>
      </c>
      <c r="N11" s="298" t="s">
        <v>578</v>
      </c>
      <c r="O11" s="309">
        <v>45384</v>
      </c>
      <c r="P11" s="310"/>
      <c r="Q11" s="254"/>
      <c r="S11" s="37" t="s">
        <v>577</v>
      </c>
    </row>
    <row r="12" spans="1:27" ht="15" customHeight="1">
      <c r="A12" s="311">
        <v>3</v>
      </c>
      <c r="B12" s="312">
        <v>45371</v>
      </c>
      <c r="C12" s="313"/>
      <c r="D12" s="314" t="s">
        <v>112</v>
      </c>
      <c r="E12" s="315" t="s">
        <v>575</v>
      </c>
      <c r="F12" s="304">
        <v>147</v>
      </c>
      <c r="G12" s="305">
        <v>136</v>
      </c>
      <c r="H12" s="304">
        <v>155</v>
      </c>
      <c r="I12" s="304" t="s">
        <v>891</v>
      </c>
      <c r="J12" s="298" t="s">
        <v>956</v>
      </c>
      <c r="K12" s="298">
        <f t="shared" ref="K12" si="3">H12-F12</f>
        <v>8</v>
      </c>
      <c r="L12" s="307">
        <f t="shared" ref="L12" si="4">(F12*-0.3)/100</f>
        <v>-0.441</v>
      </c>
      <c r="M12" s="308">
        <f t="shared" ref="M12" si="5">(K12+L12)/F12</f>
        <v>5.1421768707482995E-2</v>
      </c>
      <c r="N12" s="298" t="s">
        <v>578</v>
      </c>
      <c r="O12" s="309">
        <v>45386</v>
      </c>
      <c r="P12" s="310"/>
      <c r="Q12" s="254"/>
      <c r="S12" s="37" t="s">
        <v>769</v>
      </c>
    </row>
    <row r="13" spans="1:27" ht="15" customHeight="1">
      <c r="A13" s="209">
        <v>4</v>
      </c>
      <c r="B13" s="206">
        <v>45373</v>
      </c>
      <c r="C13" s="210"/>
      <c r="D13" s="214" t="s">
        <v>227</v>
      </c>
      <c r="E13" s="211" t="s">
        <v>575</v>
      </c>
      <c r="F13" s="205" t="s">
        <v>894</v>
      </c>
      <c r="G13" s="207">
        <v>3640</v>
      </c>
      <c r="H13" s="205"/>
      <c r="I13" s="205" t="s">
        <v>895</v>
      </c>
      <c r="J13" s="207" t="s">
        <v>576</v>
      </c>
      <c r="K13" s="207"/>
      <c r="L13" s="208"/>
      <c r="M13" s="212"/>
      <c r="N13" s="207"/>
      <c r="O13" s="213"/>
      <c r="P13" s="208">
        <f>VLOOKUP(D13,'MidCap Intra'!$B$11:$C$568,2,0)</f>
        <v>3862</v>
      </c>
      <c r="Q13" s="254"/>
      <c r="S13" s="37" t="s">
        <v>577</v>
      </c>
    </row>
    <row r="14" spans="1:27" ht="15" customHeight="1">
      <c r="A14" s="209">
        <v>5</v>
      </c>
      <c r="B14" s="206">
        <v>45373</v>
      </c>
      <c r="C14" s="210"/>
      <c r="D14" s="214" t="s">
        <v>386</v>
      </c>
      <c r="E14" s="211" t="s">
        <v>575</v>
      </c>
      <c r="F14" s="205" t="s">
        <v>896</v>
      </c>
      <c r="G14" s="207">
        <v>1740</v>
      </c>
      <c r="H14" s="205"/>
      <c r="I14" s="205" t="s">
        <v>897</v>
      </c>
      <c r="J14" s="207" t="s">
        <v>576</v>
      </c>
      <c r="K14" s="207"/>
      <c r="L14" s="208"/>
      <c r="M14" s="212"/>
      <c r="N14" s="207"/>
      <c r="O14" s="213"/>
      <c r="P14" s="208">
        <f>VLOOKUP(D14,'MidCap Intra'!$B$11:$C$568,2,0)</f>
        <v>1888.15</v>
      </c>
      <c r="Q14" s="254"/>
      <c r="S14" s="37" t="s">
        <v>577</v>
      </c>
    </row>
    <row r="15" spans="1:27" ht="15" customHeight="1">
      <c r="A15" s="311">
        <v>6</v>
      </c>
      <c r="B15" s="312">
        <v>45377</v>
      </c>
      <c r="C15" s="313"/>
      <c r="D15" s="314" t="s">
        <v>231</v>
      </c>
      <c r="E15" s="315" t="s">
        <v>575</v>
      </c>
      <c r="F15" s="304">
        <v>3875</v>
      </c>
      <c r="G15" s="305">
        <v>3670</v>
      </c>
      <c r="H15" s="304">
        <v>4085</v>
      </c>
      <c r="I15" s="304" t="s">
        <v>901</v>
      </c>
      <c r="J15" s="298" t="s">
        <v>1016</v>
      </c>
      <c r="K15" s="298">
        <f t="shared" ref="K15" si="6">H15-F15</f>
        <v>210</v>
      </c>
      <c r="L15" s="307">
        <f t="shared" ref="L15" si="7">(F15*-0.3)/100</f>
        <v>-11.625</v>
      </c>
      <c r="M15" s="308">
        <f t="shared" ref="M15" si="8">(K15+L15)/F15</f>
        <v>5.1193548387096777E-2</v>
      </c>
      <c r="N15" s="298" t="s">
        <v>578</v>
      </c>
      <c r="O15" s="309">
        <v>45392</v>
      </c>
      <c r="P15" s="310"/>
      <c r="Q15" s="254"/>
      <c r="S15" s="37" t="s">
        <v>577</v>
      </c>
    </row>
    <row r="16" spans="1:27" ht="15" customHeight="1">
      <c r="A16" s="311">
        <v>7</v>
      </c>
      <c r="B16" s="312">
        <v>45378</v>
      </c>
      <c r="C16" s="313"/>
      <c r="D16" s="314" t="s">
        <v>354</v>
      </c>
      <c r="E16" s="315" t="s">
        <v>575</v>
      </c>
      <c r="F16" s="304">
        <v>1685</v>
      </c>
      <c r="G16" s="305">
        <v>1570</v>
      </c>
      <c r="H16" s="304">
        <v>1777</v>
      </c>
      <c r="I16" s="304" t="s">
        <v>902</v>
      </c>
      <c r="J16" s="298" t="s">
        <v>921</v>
      </c>
      <c r="K16" s="298">
        <f t="shared" ref="K16" si="9">H16-F16</f>
        <v>92</v>
      </c>
      <c r="L16" s="307">
        <f t="shared" ref="L16" si="10">(F16*-0.3)/100</f>
        <v>-5.0549999999999997</v>
      </c>
      <c r="M16" s="308">
        <f t="shared" ref="M16" si="11">(K16+L16)/F16</f>
        <v>5.1599406528189909E-2</v>
      </c>
      <c r="N16" s="298" t="s">
        <v>578</v>
      </c>
      <c r="O16" s="309">
        <v>45383</v>
      </c>
      <c r="P16" s="310"/>
      <c r="Q16" s="254"/>
      <c r="S16" s="37" t="s">
        <v>577</v>
      </c>
    </row>
    <row r="17" spans="1:39" ht="15" customHeight="1">
      <c r="A17" s="311">
        <v>8</v>
      </c>
      <c r="B17" s="312">
        <v>45379</v>
      </c>
      <c r="C17" s="313"/>
      <c r="D17" s="314" t="s">
        <v>301</v>
      </c>
      <c r="E17" s="315" t="s">
        <v>575</v>
      </c>
      <c r="F17" s="304">
        <v>1385</v>
      </c>
      <c r="G17" s="305">
        <v>1280</v>
      </c>
      <c r="H17" s="304">
        <v>1472</v>
      </c>
      <c r="I17" s="304" t="s">
        <v>904</v>
      </c>
      <c r="J17" s="298" t="s">
        <v>952</v>
      </c>
      <c r="K17" s="298">
        <f t="shared" ref="K17" si="12">H17-F17</f>
        <v>87</v>
      </c>
      <c r="L17" s="307">
        <f t="shared" ref="L17" si="13">(F17*-0.3)/100</f>
        <v>-4.1550000000000002</v>
      </c>
      <c r="M17" s="308">
        <f t="shared" ref="M17" si="14">(K17+L17)/F17</f>
        <v>5.9815884476534298E-2</v>
      </c>
      <c r="N17" s="298" t="s">
        <v>578</v>
      </c>
      <c r="O17" s="309">
        <v>45385</v>
      </c>
      <c r="P17" s="310"/>
      <c r="Q17" s="254"/>
      <c r="S17" s="37" t="s">
        <v>577</v>
      </c>
    </row>
    <row r="18" spans="1:39" ht="15" customHeight="1">
      <c r="A18" s="209">
        <v>9</v>
      </c>
      <c r="B18" s="206">
        <v>45379</v>
      </c>
      <c r="C18" s="210"/>
      <c r="D18" s="214" t="s">
        <v>64</v>
      </c>
      <c r="E18" s="211" t="s">
        <v>575</v>
      </c>
      <c r="F18" s="205" t="s">
        <v>905</v>
      </c>
      <c r="G18" s="207">
        <v>985</v>
      </c>
      <c r="H18" s="205"/>
      <c r="I18" s="205" t="s">
        <v>906</v>
      </c>
      <c r="J18" s="207" t="s">
        <v>576</v>
      </c>
      <c r="K18" s="207"/>
      <c r="L18" s="208"/>
      <c r="M18" s="212"/>
      <c r="N18" s="207"/>
      <c r="O18" s="213"/>
      <c r="P18" s="208">
        <f>VLOOKUP(D18,'MidCap Intra'!$B$11:$C$568,2,0)</f>
        <v>1024</v>
      </c>
      <c r="Q18" s="254"/>
      <c r="S18" s="37" t="s">
        <v>577</v>
      </c>
    </row>
    <row r="19" spans="1:39" ht="15" customHeight="1">
      <c r="A19" s="209">
        <v>10</v>
      </c>
      <c r="B19" s="206">
        <v>45384</v>
      </c>
      <c r="C19" s="210"/>
      <c r="D19" s="214" t="s">
        <v>848</v>
      </c>
      <c r="E19" s="211" t="s">
        <v>575</v>
      </c>
      <c r="F19" s="205" t="s">
        <v>929</v>
      </c>
      <c r="G19" s="207">
        <v>1220</v>
      </c>
      <c r="H19" s="205"/>
      <c r="I19" s="205" t="s">
        <v>930</v>
      </c>
      <c r="J19" s="207" t="s">
        <v>576</v>
      </c>
      <c r="K19" s="207"/>
      <c r="L19" s="208"/>
      <c r="M19" s="212"/>
      <c r="N19" s="207"/>
      <c r="O19" s="213"/>
      <c r="P19" s="208"/>
      <c r="Q19" s="254"/>
      <c r="S19" s="37" t="s">
        <v>577</v>
      </c>
    </row>
    <row r="20" spans="1:39" ht="15" customHeight="1">
      <c r="A20" s="209">
        <v>11</v>
      </c>
      <c r="B20" s="206">
        <v>45384</v>
      </c>
      <c r="C20" s="210"/>
      <c r="D20" s="214" t="s">
        <v>493</v>
      </c>
      <c r="E20" s="211" t="s">
        <v>575</v>
      </c>
      <c r="F20" s="205" t="s">
        <v>1055</v>
      </c>
      <c r="G20" s="207">
        <v>124</v>
      </c>
      <c r="H20" s="205"/>
      <c r="I20" s="205" t="s">
        <v>939</v>
      </c>
      <c r="J20" s="207" t="s">
        <v>576</v>
      </c>
      <c r="K20" s="207"/>
      <c r="L20" s="208"/>
      <c r="M20" s="212"/>
      <c r="N20" s="207"/>
      <c r="O20" s="213"/>
      <c r="P20" s="208">
        <f>VLOOKUP(D20,'MidCap Intra'!$B$11:$C$568,2,0)</f>
        <v>127.95</v>
      </c>
      <c r="Q20" s="254"/>
      <c r="S20" s="37" t="s">
        <v>577</v>
      </c>
    </row>
    <row r="21" spans="1:39" ht="15" customHeight="1">
      <c r="A21" s="209">
        <v>12</v>
      </c>
      <c r="B21" s="206">
        <v>45385</v>
      </c>
      <c r="C21" s="210"/>
      <c r="D21" s="214" t="s">
        <v>84</v>
      </c>
      <c r="E21" s="211" t="s">
        <v>575</v>
      </c>
      <c r="F21" s="205" t="s">
        <v>946</v>
      </c>
      <c r="G21" s="207">
        <v>4580</v>
      </c>
      <c r="H21" s="205"/>
      <c r="I21" s="205" t="s">
        <v>947</v>
      </c>
      <c r="J21" s="207" t="s">
        <v>576</v>
      </c>
      <c r="K21" s="207"/>
      <c r="L21" s="208"/>
      <c r="M21" s="212"/>
      <c r="N21" s="207"/>
      <c r="O21" s="213"/>
      <c r="P21" s="208">
        <f>VLOOKUP(D21,'MidCap Intra'!$B$11:$C$568,2,0)</f>
        <v>4695</v>
      </c>
      <c r="Q21" s="254"/>
      <c r="S21" s="37" t="s">
        <v>577</v>
      </c>
    </row>
    <row r="22" spans="1:39" ht="15" customHeight="1">
      <c r="A22" s="353">
        <v>13</v>
      </c>
      <c r="B22" s="354">
        <v>45386</v>
      </c>
      <c r="C22" s="355"/>
      <c r="D22" s="356" t="s">
        <v>965</v>
      </c>
      <c r="E22" s="357" t="s">
        <v>575</v>
      </c>
      <c r="F22" s="295">
        <v>37.299999999999997</v>
      </c>
      <c r="G22" s="296">
        <v>35.799999999999997</v>
      </c>
      <c r="H22" s="295">
        <v>35.700000000000003</v>
      </c>
      <c r="I22" s="295" t="s">
        <v>966</v>
      </c>
      <c r="J22" s="291" t="s">
        <v>1112</v>
      </c>
      <c r="K22" s="291">
        <f t="shared" ref="K22" si="15">H22-F22</f>
        <v>-1.5999999999999943</v>
      </c>
      <c r="L22" s="358">
        <f t="shared" ref="L22" si="16">(F22*-0.3)/100</f>
        <v>-0.1119</v>
      </c>
      <c r="M22" s="359">
        <f t="shared" ref="M22" si="17">(K22+L22)/F22</f>
        <v>-4.5895442359249181E-2</v>
      </c>
      <c r="N22" s="291" t="s">
        <v>588</v>
      </c>
      <c r="O22" s="360">
        <v>45398</v>
      </c>
      <c r="P22" s="361"/>
      <c r="Q22" s="254"/>
      <c r="S22" s="37" t="s">
        <v>577</v>
      </c>
    </row>
    <row r="23" spans="1:39" ht="15" customHeight="1">
      <c r="A23" s="209">
        <v>14</v>
      </c>
      <c r="B23" s="206">
        <v>45387</v>
      </c>
      <c r="C23" s="210"/>
      <c r="D23" s="214" t="s">
        <v>295</v>
      </c>
      <c r="E23" s="211" t="s">
        <v>575</v>
      </c>
      <c r="F23" s="205" t="s">
        <v>967</v>
      </c>
      <c r="G23" s="207">
        <v>7490</v>
      </c>
      <c r="H23" s="205"/>
      <c r="I23" s="205" t="s">
        <v>968</v>
      </c>
      <c r="J23" s="207" t="s">
        <v>576</v>
      </c>
      <c r="K23" s="207"/>
      <c r="L23" s="208"/>
      <c r="M23" s="212"/>
      <c r="N23" s="207"/>
      <c r="O23" s="213"/>
      <c r="P23" s="208">
        <f>VLOOKUP(D23,'MidCap Intra'!$B$11:$C$568,2,0)</f>
        <v>7493.35</v>
      </c>
      <c r="Q23" s="254"/>
      <c r="S23" s="37" t="s">
        <v>577</v>
      </c>
    </row>
    <row r="24" spans="1:39" ht="15" customHeight="1">
      <c r="A24" s="209">
        <v>15</v>
      </c>
      <c r="B24" s="206">
        <v>45390</v>
      </c>
      <c r="C24" s="210"/>
      <c r="D24" s="214" t="s">
        <v>301</v>
      </c>
      <c r="E24" s="211" t="s">
        <v>575</v>
      </c>
      <c r="F24" s="205" t="s">
        <v>979</v>
      </c>
      <c r="G24" s="207">
        <v>1370</v>
      </c>
      <c r="H24" s="205"/>
      <c r="I24" s="205" t="s">
        <v>980</v>
      </c>
      <c r="J24" s="207" t="s">
        <v>576</v>
      </c>
      <c r="K24" s="207"/>
      <c r="L24" s="208"/>
      <c r="M24" s="212"/>
      <c r="N24" s="207"/>
      <c r="O24" s="213"/>
      <c r="P24" s="208">
        <f>VLOOKUP(D24,'MidCap Intra'!$B$11:$C$568,2,0)</f>
        <v>1397.95</v>
      </c>
      <c r="Q24" s="254"/>
      <c r="S24" s="37" t="s">
        <v>577</v>
      </c>
    </row>
    <row r="25" spans="1:39" ht="15" customHeight="1">
      <c r="A25" s="209">
        <v>16</v>
      </c>
      <c r="B25" s="206">
        <v>45394</v>
      </c>
      <c r="C25" s="210"/>
      <c r="D25" s="214" t="s">
        <v>275</v>
      </c>
      <c r="E25" s="211" t="s">
        <v>575</v>
      </c>
      <c r="F25" s="205" t="s">
        <v>1027</v>
      </c>
      <c r="G25" s="207">
        <v>1625</v>
      </c>
      <c r="H25" s="205"/>
      <c r="I25" s="205" t="s">
        <v>1028</v>
      </c>
      <c r="J25" s="207" t="s">
        <v>576</v>
      </c>
      <c r="K25" s="207"/>
      <c r="L25" s="208"/>
      <c r="M25" s="212"/>
      <c r="N25" s="207"/>
      <c r="O25" s="213"/>
      <c r="P25" s="208">
        <f>VLOOKUP(D25,'MidCap Intra'!$B$11:$C$568,2,0)</f>
        <v>1764.4</v>
      </c>
      <c r="Q25" s="254"/>
      <c r="S25" s="37" t="s">
        <v>769</v>
      </c>
    </row>
    <row r="26" spans="1:39" ht="15" customHeight="1">
      <c r="A26" s="209">
        <v>17</v>
      </c>
      <c r="B26" s="206">
        <v>45397</v>
      </c>
      <c r="C26" s="210"/>
      <c r="D26" s="214" t="s">
        <v>127</v>
      </c>
      <c r="E26" s="211" t="s">
        <v>575</v>
      </c>
      <c r="F26" s="205" t="s">
        <v>1047</v>
      </c>
      <c r="G26" s="207">
        <v>1377</v>
      </c>
      <c r="H26" s="205"/>
      <c r="I26" s="205" t="s">
        <v>1048</v>
      </c>
      <c r="J26" s="207" t="s">
        <v>576</v>
      </c>
      <c r="K26" s="207"/>
      <c r="L26" s="208"/>
      <c r="M26" s="212"/>
      <c r="N26" s="207"/>
      <c r="O26" s="213"/>
      <c r="P26" s="208">
        <f>VLOOKUP(D26,'MidCap Intra'!$B$11:$C$568,2,0)</f>
        <v>1494.7</v>
      </c>
      <c r="Q26" s="254"/>
      <c r="S26" s="37"/>
    </row>
    <row r="27" spans="1:39" ht="15" customHeight="1">
      <c r="A27" s="209"/>
      <c r="B27" s="206"/>
      <c r="C27" s="210"/>
      <c r="D27" s="214"/>
      <c r="E27" s="211"/>
      <c r="F27" s="205"/>
      <c r="G27" s="207"/>
      <c r="H27" s="205"/>
      <c r="I27" s="205"/>
      <c r="J27" s="207"/>
      <c r="K27" s="207"/>
      <c r="L27" s="208"/>
      <c r="M27" s="212"/>
      <c r="N27" s="207"/>
      <c r="O27" s="213"/>
      <c r="P27" s="208"/>
      <c r="Q27" s="254"/>
      <c r="S27" s="37"/>
    </row>
    <row r="28" spans="1:39" ht="15" customHeight="1">
      <c r="A28" s="209"/>
      <c r="B28" s="206"/>
      <c r="C28" s="210"/>
      <c r="D28" s="214"/>
      <c r="E28" s="211"/>
      <c r="F28" s="205"/>
      <c r="G28" s="207"/>
      <c r="H28" s="205"/>
      <c r="I28" s="205"/>
      <c r="J28" s="207"/>
      <c r="K28" s="207"/>
      <c r="L28" s="208"/>
      <c r="M28" s="212"/>
      <c r="N28" s="207"/>
      <c r="O28" s="213"/>
      <c r="P28" s="208"/>
      <c r="Q28" s="254"/>
      <c r="S28" s="37"/>
    </row>
    <row r="30" spans="1:39" ht="14.25" customHeight="1">
      <c r="A30" s="99"/>
      <c r="B30" s="100"/>
      <c r="C30" s="101"/>
      <c r="D30" s="102"/>
      <c r="E30" s="103"/>
      <c r="F30" s="103"/>
      <c r="G30" s="99"/>
      <c r="H30" s="103"/>
      <c r="I30" s="104"/>
      <c r="J30" s="105"/>
      <c r="K30" s="105"/>
      <c r="L30" s="106"/>
      <c r="M30" s="107"/>
      <c r="N30" s="108"/>
      <c r="O30" s="109"/>
      <c r="P30" s="110"/>
      <c r="Q30" s="110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1" t="s">
        <v>579</v>
      </c>
      <c r="B31" s="112"/>
      <c r="C31" s="113"/>
      <c r="E31" s="114"/>
      <c r="F31" s="114"/>
      <c r="G31" s="114"/>
      <c r="H31" s="114"/>
      <c r="I31" s="114"/>
      <c r="J31" s="115"/>
      <c r="K31" s="114"/>
      <c r="L31" s="116"/>
      <c r="M31" s="54"/>
      <c r="N31" s="115"/>
      <c r="O31" s="113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7" t="s">
        <v>580</v>
      </c>
      <c r="B32" s="111"/>
      <c r="C32" s="111"/>
      <c r="D32" s="111"/>
      <c r="E32" s="37"/>
      <c r="F32" s="118" t="s">
        <v>581</v>
      </c>
      <c r="G32" s="6"/>
      <c r="H32" s="6"/>
      <c r="I32" s="6"/>
      <c r="J32" s="119"/>
      <c r="K32" s="120"/>
      <c r="L32" s="120"/>
      <c r="M32" s="121"/>
      <c r="N32" s="1"/>
      <c r="O32" s="122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11" t="s">
        <v>582</v>
      </c>
      <c r="B33" s="111"/>
      <c r="C33" s="111"/>
      <c r="D33" s="111" t="s">
        <v>583</v>
      </c>
      <c r="E33" s="6"/>
      <c r="F33" s="118" t="s">
        <v>584</v>
      </c>
      <c r="G33" s="6"/>
      <c r="H33" s="6"/>
      <c r="I33" s="6"/>
      <c r="J33" s="119"/>
      <c r="K33" s="120"/>
      <c r="L33" s="120"/>
      <c r="M33" s="121"/>
      <c r="N33" s="1"/>
      <c r="O33" s="122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1"/>
      <c r="B34" s="111"/>
      <c r="C34" s="111"/>
      <c r="D34" s="111"/>
      <c r="E34" s="6"/>
      <c r="F34" s="6"/>
      <c r="G34" s="6"/>
      <c r="H34" s="6"/>
      <c r="I34" s="6"/>
      <c r="J34" s="123"/>
      <c r="K34" s="120"/>
      <c r="L34" s="120"/>
      <c r="M34" s="6"/>
      <c r="N34" s="124"/>
      <c r="O34" s="1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218"/>
      <c r="B35" s="218"/>
      <c r="C35" s="218"/>
      <c r="D35" s="218"/>
      <c r="E35" s="219"/>
      <c r="F35" s="219"/>
      <c r="G35" s="219"/>
      <c r="H35" s="219"/>
      <c r="I35" s="219"/>
      <c r="J35" s="220"/>
      <c r="K35" s="221"/>
      <c r="L35" s="221"/>
      <c r="M35" s="219"/>
      <c r="N35" s="222"/>
      <c r="O35" s="223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4.25" customHeight="1">
      <c r="A36" s="111"/>
      <c r="B36" s="111"/>
      <c r="C36" s="111"/>
      <c r="D36" s="111"/>
      <c r="E36" s="6"/>
      <c r="F36" s="6"/>
      <c r="G36" s="6"/>
      <c r="H36" s="6"/>
      <c r="I36" s="6"/>
      <c r="J36" s="123"/>
      <c r="K36" s="120"/>
      <c r="L36" s="121"/>
      <c r="M36" s="6"/>
      <c r="N36" s="124"/>
      <c r="O36" s="1"/>
      <c r="P36" s="37"/>
      <c r="Q36" s="37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.75" customHeight="1">
      <c r="A37" s="134" t="s">
        <v>589</v>
      </c>
      <c r="B37" s="134"/>
      <c r="C37" s="134"/>
      <c r="D37" s="134"/>
      <c r="E37" s="6"/>
      <c r="F37" s="6"/>
      <c r="G37" s="6"/>
      <c r="H37" s="6"/>
      <c r="I37" s="6"/>
      <c r="J37" s="6"/>
      <c r="K37" s="6"/>
      <c r="L37" s="6"/>
      <c r="M37" s="6"/>
      <c r="N37" s="6"/>
      <c r="O37" s="24"/>
      <c r="R37" s="37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38.25" customHeight="1">
      <c r="A38" s="93" t="s">
        <v>16</v>
      </c>
      <c r="B38" s="93" t="s">
        <v>551</v>
      </c>
      <c r="C38" s="93"/>
      <c r="D38" s="94" t="s">
        <v>562</v>
      </c>
      <c r="E38" s="93" t="s">
        <v>563</v>
      </c>
      <c r="F38" s="93" t="s">
        <v>564</v>
      </c>
      <c r="G38" s="93" t="s">
        <v>585</v>
      </c>
      <c r="H38" s="93" t="s">
        <v>566</v>
      </c>
      <c r="I38" s="215" t="s">
        <v>567</v>
      </c>
      <c r="J38" s="217" t="s">
        <v>568</v>
      </c>
      <c r="K38" s="216" t="s">
        <v>590</v>
      </c>
      <c r="L38" s="95" t="s">
        <v>570</v>
      </c>
      <c r="M38" s="135" t="s">
        <v>591</v>
      </c>
      <c r="N38" s="93" t="s">
        <v>592</v>
      </c>
      <c r="O38" s="92" t="s">
        <v>572</v>
      </c>
      <c r="P38" s="94" t="s">
        <v>573</v>
      </c>
      <c r="Q38" s="257"/>
      <c r="R38" s="37"/>
      <c r="S38" s="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.75" customHeight="1">
      <c r="A39" s="295">
        <v>1</v>
      </c>
      <c r="B39" s="293">
        <v>45379</v>
      </c>
      <c r="C39" s="294"/>
      <c r="D39" s="294" t="s">
        <v>907</v>
      </c>
      <c r="E39" s="295" t="s">
        <v>587</v>
      </c>
      <c r="F39" s="295">
        <v>3842.5</v>
      </c>
      <c r="G39" s="295">
        <v>3785</v>
      </c>
      <c r="H39" s="295">
        <v>3785</v>
      </c>
      <c r="I39" s="296" t="s">
        <v>908</v>
      </c>
      <c r="J39" s="285" t="s">
        <v>922</v>
      </c>
      <c r="K39" s="286">
        <f t="shared" ref="K39:K45" si="18">H39-F39</f>
        <v>-57.5</v>
      </c>
      <c r="L39" s="287">
        <f t="shared" ref="L39" si="19">(H39*N39)*0.03%</f>
        <v>198.71249999999998</v>
      </c>
      <c r="M39" s="288">
        <f>(K39*N39)-L39</f>
        <v>-10261.2125</v>
      </c>
      <c r="N39" s="286">
        <v>175</v>
      </c>
      <c r="O39" s="289" t="s">
        <v>588</v>
      </c>
      <c r="P39" s="290">
        <v>45352</v>
      </c>
      <c r="Q39" s="252"/>
      <c r="R39" s="136"/>
      <c r="S39" s="54" t="s">
        <v>577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37"/>
      <c r="AH39" s="138"/>
      <c r="AI39" s="136"/>
      <c r="AJ39" s="136"/>
      <c r="AK39" s="137"/>
      <c r="AL39" s="137"/>
      <c r="AM39" s="137"/>
    </row>
    <row r="40" spans="1:39" ht="12.75" customHeight="1">
      <c r="A40" s="295">
        <v>2</v>
      </c>
      <c r="B40" s="293">
        <v>45383</v>
      </c>
      <c r="C40" s="294"/>
      <c r="D40" s="294" t="s">
        <v>916</v>
      </c>
      <c r="E40" s="295" t="s">
        <v>587</v>
      </c>
      <c r="F40" s="295">
        <v>12605</v>
      </c>
      <c r="G40" s="295">
        <v>12400</v>
      </c>
      <c r="H40" s="295">
        <v>12445</v>
      </c>
      <c r="I40" s="296" t="s">
        <v>917</v>
      </c>
      <c r="J40" s="285" t="s">
        <v>963</v>
      </c>
      <c r="K40" s="286">
        <f t="shared" si="18"/>
        <v>-160</v>
      </c>
      <c r="L40" s="287">
        <f t="shared" ref="L40" si="20">(H40*N40)*0.03%</f>
        <v>186.67499999999998</v>
      </c>
      <c r="M40" s="288">
        <f t="shared" ref="M40" si="21">(K40*N40)-L40</f>
        <v>-8186.6750000000002</v>
      </c>
      <c r="N40" s="286">
        <v>50</v>
      </c>
      <c r="O40" s="289" t="s">
        <v>588</v>
      </c>
      <c r="P40" s="290">
        <v>45386</v>
      </c>
      <c r="Q40" s="252"/>
      <c r="R40" s="136"/>
      <c r="S40" s="54" t="s">
        <v>769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37"/>
      <c r="AH40" s="138"/>
      <c r="AI40" s="136"/>
      <c r="AJ40" s="136"/>
      <c r="AK40" s="137"/>
      <c r="AL40" s="137"/>
      <c r="AM40" s="137"/>
    </row>
    <row r="41" spans="1:39" ht="12.75" customHeight="1">
      <c r="A41" s="304">
        <v>3</v>
      </c>
      <c r="B41" s="301">
        <v>45293</v>
      </c>
      <c r="C41" s="303"/>
      <c r="D41" s="303" t="s">
        <v>925</v>
      </c>
      <c r="E41" s="304" t="s">
        <v>587</v>
      </c>
      <c r="F41" s="304">
        <v>1501</v>
      </c>
      <c r="G41" s="304">
        <v>1480</v>
      </c>
      <c r="H41" s="304">
        <v>1527.5</v>
      </c>
      <c r="I41" s="305" t="s">
        <v>926</v>
      </c>
      <c r="J41" s="322" t="s">
        <v>954</v>
      </c>
      <c r="K41" s="323">
        <f t="shared" si="18"/>
        <v>26.5</v>
      </c>
      <c r="L41" s="324">
        <f t="shared" ref="L41:L42" si="22">(H41*N41)*0.03%</f>
        <v>252.03749999999997</v>
      </c>
      <c r="M41" s="325">
        <f t="shared" ref="M41:M42" si="23">(K41*N41)-L41</f>
        <v>14322.9625</v>
      </c>
      <c r="N41" s="323">
        <v>550</v>
      </c>
      <c r="O41" s="326" t="s">
        <v>578</v>
      </c>
      <c r="P41" s="327">
        <v>45386</v>
      </c>
      <c r="Q41" s="252"/>
      <c r="R41" s="136"/>
      <c r="S41" s="54" t="s">
        <v>577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37"/>
      <c r="AH41" s="138"/>
      <c r="AI41" s="136"/>
      <c r="AJ41" s="136"/>
      <c r="AK41" s="137"/>
      <c r="AL41" s="137"/>
      <c r="AM41" s="137"/>
    </row>
    <row r="42" spans="1:39" ht="12.75" customHeight="1">
      <c r="A42" s="295">
        <v>4</v>
      </c>
      <c r="B42" s="293">
        <v>45384</v>
      </c>
      <c r="C42" s="294"/>
      <c r="D42" s="294" t="s">
        <v>934</v>
      </c>
      <c r="E42" s="295" t="s">
        <v>587</v>
      </c>
      <c r="F42" s="295">
        <v>3176</v>
      </c>
      <c r="G42" s="295">
        <v>3104</v>
      </c>
      <c r="H42" s="295">
        <v>3104</v>
      </c>
      <c r="I42" s="296" t="s">
        <v>935</v>
      </c>
      <c r="J42" s="285" t="s">
        <v>989</v>
      </c>
      <c r="K42" s="286">
        <f t="shared" si="18"/>
        <v>-72</v>
      </c>
      <c r="L42" s="287">
        <f t="shared" si="22"/>
        <v>139.67999999999998</v>
      </c>
      <c r="M42" s="288">
        <f t="shared" si="23"/>
        <v>-10939.68</v>
      </c>
      <c r="N42" s="286">
        <v>150</v>
      </c>
      <c r="O42" s="289" t="s">
        <v>588</v>
      </c>
      <c r="P42" s="290">
        <v>45390</v>
      </c>
      <c r="Q42" s="252"/>
      <c r="R42" s="136"/>
      <c r="S42" s="54" t="s">
        <v>864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37"/>
      <c r="AH42" s="138"/>
      <c r="AI42" s="136"/>
      <c r="AJ42" s="136"/>
      <c r="AK42" s="137"/>
      <c r="AL42" s="137"/>
      <c r="AM42" s="137"/>
    </row>
    <row r="43" spans="1:39" ht="12.75" customHeight="1">
      <c r="A43" s="304">
        <v>5</v>
      </c>
      <c r="B43" s="301">
        <v>45384</v>
      </c>
      <c r="C43" s="303"/>
      <c r="D43" s="303" t="s">
        <v>940</v>
      </c>
      <c r="E43" s="304" t="s">
        <v>587</v>
      </c>
      <c r="F43" s="304">
        <v>2013</v>
      </c>
      <c r="G43" s="304">
        <v>1975</v>
      </c>
      <c r="H43" s="304">
        <v>2050</v>
      </c>
      <c r="I43" s="305" t="s">
        <v>941</v>
      </c>
      <c r="J43" s="322" t="s">
        <v>951</v>
      </c>
      <c r="K43" s="323">
        <f t="shared" si="18"/>
        <v>37</v>
      </c>
      <c r="L43" s="324">
        <f t="shared" ref="L43" si="24">(H43*N43)*0.03%</f>
        <v>153.75</v>
      </c>
      <c r="M43" s="325">
        <f t="shared" ref="M43" si="25">(K43*N43)-L43</f>
        <v>9096.25</v>
      </c>
      <c r="N43" s="323">
        <v>250</v>
      </c>
      <c r="O43" s="326" t="s">
        <v>578</v>
      </c>
      <c r="P43" s="327">
        <v>45385</v>
      </c>
      <c r="Q43" s="252"/>
      <c r="R43" s="136"/>
      <c r="S43" s="54" t="s">
        <v>864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7"/>
      <c r="AH43" s="138"/>
      <c r="AI43" s="136"/>
      <c r="AJ43" s="136"/>
      <c r="AK43" s="137"/>
      <c r="AL43" s="137"/>
      <c r="AM43" s="137"/>
    </row>
    <row r="44" spans="1:39" ht="12.75" customHeight="1">
      <c r="A44" s="304">
        <v>6</v>
      </c>
      <c r="B44" s="301">
        <v>45384</v>
      </c>
      <c r="C44" s="303"/>
      <c r="D44" s="303" t="s">
        <v>942</v>
      </c>
      <c r="E44" s="304" t="s">
        <v>587</v>
      </c>
      <c r="F44" s="304">
        <v>10120</v>
      </c>
      <c r="G44" s="304">
        <v>10000</v>
      </c>
      <c r="H44" s="304">
        <v>10290</v>
      </c>
      <c r="I44" s="305" t="s">
        <v>943</v>
      </c>
      <c r="J44" s="322" t="s">
        <v>804</v>
      </c>
      <c r="K44" s="323">
        <f t="shared" si="18"/>
        <v>170</v>
      </c>
      <c r="L44" s="324">
        <f t="shared" ref="L44:L45" si="26">(H44*N44)*0.03%</f>
        <v>308.7</v>
      </c>
      <c r="M44" s="325">
        <f t="shared" ref="M44:M45" si="27">(K44*N44)-L44</f>
        <v>16691.3</v>
      </c>
      <c r="N44" s="323">
        <v>100</v>
      </c>
      <c r="O44" s="326" t="s">
        <v>578</v>
      </c>
      <c r="P44" s="327">
        <v>45385</v>
      </c>
      <c r="Q44" s="252"/>
      <c r="R44" s="136"/>
      <c r="S44" s="54" t="s">
        <v>577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7"/>
      <c r="AH44" s="138"/>
      <c r="AI44" s="136"/>
      <c r="AJ44" s="136"/>
      <c r="AK44" s="137"/>
      <c r="AL44" s="137"/>
      <c r="AM44" s="137"/>
    </row>
    <row r="45" spans="1:39" ht="12.75" customHeight="1">
      <c r="A45" s="295">
        <v>7</v>
      </c>
      <c r="B45" s="293">
        <v>45385</v>
      </c>
      <c r="C45" s="294"/>
      <c r="D45" s="294" t="s">
        <v>942</v>
      </c>
      <c r="E45" s="295" t="s">
        <v>587</v>
      </c>
      <c r="F45" s="295">
        <v>10100</v>
      </c>
      <c r="G45" s="295">
        <v>10000</v>
      </c>
      <c r="H45" s="295">
        <v>10000</v>
      </c>
      <c r="I45" s="296" t="s">
        <v>943</v>
      </c>
      <c r="J45" s="285" t="s">
        <v>955</v>
      </c>
      <c r="K45" s="286">
        <f t="shared" si="18"/>
        <v>-100</v>
      </c>
      <c r="L45" s="287">
        <f t="shared" si="26"/>
        <v>300</v>
      </c>
      <c r="M45" s="288">
        <f t="shared" si="27"/>
        <v>-10300</v>
      </c>
      <c r="N45" s="286">
        <v>100</v>
      </c>
      <c r="O45" s="289" t="s">
        <v>588</v>
      </c>
      <c r="P45" s="290">
        <v>45386</v>
      </c>
      <c r="Q45" s="252"/>
      <c r="R45" s="136"/>
      <c r="S45" s="54" t="s">
        <v>577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7"/>
      <c r="AH45" s="138"/>
      <c r="AI45" s="136"/>
      <c r="AJ45" s="136"/>
      <c r="AK45" s="137"/>
      <c r="AL45" s="137"/>
      <c r="AM45" s="137"/>
    </row>
    <row r="46" spans="1:39" ht="12.75" customHeight="1">
      <c r="A46" s="304">
        <v>8</v>
      </c>
      <c r="B46" s="301">
        <v>45386</v>
      </c>
      <c r="C46" s="303"/>
      <c r="D46" s="303" t="s">
        <v>964</v>
      </c>
      <c r="E46" s="304" t="s">
        <v>587</v>
      </c>
      <c r="F46" s="304">
        <v>1497</v>
      </c>
      <c r="G46" s="304">
        <v>1470</v>
      </c>
      <c r="H46" s="304">
        <v>1519</v>
      </c>
      <c r="I46" s="305" t="s">
        <v>926</v>
      </c>
      <c r="J46" s="322" t="s">
        <v>997</v>
      </c>
      <c r="K46" s="323">
        <f t="shared" ref="K46" si="28">H46-F46</f>
        <v>22</v>
      </c>
      <c r="L46" s="324">
        <f t="shared" ref="L46" si="29">(H46*N46)*0.03%</f>
        <v>182.27999999999997</v>
      </c>
      <c r="M46" s="325">
        <f t="shared" ref="M46" si="30">(K46*N46)-L46</f>
        <v>8617.7199999999993</v>
      </c>
      <c r="N46" s="323">
        <v>400</v>
      </c>
      <c r="O46" s="326" t="s">
        <v>578</v>
      </c>
      <c r="P46" s="327">
        <v>45391</v>
      </c>
      <c r="Q46" s="252"/>
      <c r="R46" s="136"/>
      <c r="S46" s="54" t="s">
        <v>769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7"/>
      <c r="AH46" s="138"/>
      <c r="AI46" s="136"/>
      <c r="AJ46" s="136"/>
      <c r="AK46" s="137"/>
      <c r="AL46" s="137"/>
      <c r="AM46" s="137"/>
    </row>
    <row r="47" spans="1:39" ht="12.75" customHeight="1">
      <c r="A47" s="304">
        <v>9</v>
      </c>
      <c r="B47" s="301">
        <v>45387</v>
      </c>
      <c r="C47" s="303"/>
      <c r="D47" s="303" t="s">
        <v>970</v>
      </c>
      <c r="E47" s="304" t="s">
        <v>587</v>
      </c>
      <c r="F47" s="304">
        <v>1553</v>
      </c>
      <c r="G47" s="304">
        <v>1532</v>
      </c>
      <c r="H47" s="304">
        <v>1571.5</v>
      </c>
      <c r="I47" s="305" t="s">
        <v>971</v>
      </c>
      <c r="J47" s="322" t="s">
        <v>976</v>
      </c>
      <c r="K47" s="323">
        <f>H47-F47</f>
        <v>18.5</v>
      </c>
      <c r="L47" s="324">
        <f t="shared" ref="L47" si="31">(H47*N47)*0.03%</f>
        <v>235.72499999999997</v>
      </c>
      <c r="M47" s="325">
        <f t="shared" ref="M47" si="32">(K47*N47)-L47</f>
        <v>9014.2749999999996</v>
      </c>
      <c r="N47" s="323">
        <v>500</v>
      </c>
      <c r="O47" s="326" t="s">
        <v>578</v>
      </c>
      <c r="P47" s="327">
        <v>45390</v>
      </c>
      <c r="Q47" s="252"/>
      <c r="R47" s="136"/>
      <c r="S47" s="54" t="s">
        <v>864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7"/>
      <c r="AH47" s="138"/>
      <c r="AI47" s="136"/>
      <c r="AJ47" s="136"/>
      <c r="AK47" s="137"/>
      <c r="AL47" s="137"/>
      <c r="AM47" s="137"/>
    </row>
    <row r="48" spans="1:39" ht="12.75" customHeight="1">
      <c r="A48" s="304">
        <v>10</v>
      </c>
      <c r="B48" s="301">
        <v>45390</v>
      </c>
      <c r="C48" s="303"/>
      <c r="D48" s="303" t="s">
        <v>981</v>
      </c>
      <c r="E48" s="304" t="s">
        <v>587</v>
      </c>
      <c r="F48" s="304">
        <v>728</v>
      </c>
      <c r="G48" s="304">
        <v>716</v>
      </c>
      <c r="H48" s="304">
        <v>739</v>
      </c>
      <c r="I48" s="305" t="s">
        <v>982</v>
      </c>
      <c r="J48" s="322" t="s">
        <v>995</v>
      </c>
      <c r="K48" s="323">
        <f>H48-F48</f>
        <v>11</v>
      </c>
      <c r="L48" s="324">
        <f t="shared" ref="L48" si="33">(H48*N48)*0.03%</f>
        <v>177.35999999999999</v>
      </c>
      <c r="M48" s="325">
        <f t="shared" ref="M48" si="34">(K48*N48)-L48</f>
        <v>8622.64</v>
      </c>
      <c r="N48" s="323">
        <v>800</v>
      </c>
      <c r="O48" s="326" t="s">
        <v>578</v>
      </c>
      <c r="P48" s="327">
        <v>45391</v>
      </c>
      <c r="Q48" s="252"/>
      <c r="R48" s="136"/>
      <c r="S48" s="54" t="s">
        <v>577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7"/>
      <c r="AH48" s="138"/>
      <c r="AI48" s="136"/>
      <c r="AJ48" s="136"/>
      <c r="AK48" s="137"/>
      <c r="AL48" s="137"/>
      <c r="AM48" s="137"/>
    </row>
    <row r="49" spans="1:39" ht="12.75" customHeight="1">
      <c r="A49" s="295">
        <v>11</v>
      </c>
      <c r="B49" s="293">
        <v>45390</v>
      </c>
      <c r="C49" s="294"/>
      <c r="D49" s="294" t="s">
        <v>970</v>
      </c>
      <c r="E49" s="295" t="s">
        <v>587</v>
      </c>
      <c r="F49" s="295">
        <v>1555</v>
      </c>
      <c r="G49" s="295">
        <v>1534</v>
      </c>
      <c r="H49" s="295">
        <v>1534</v>
      </c>
      <c r="I49" s="296" t="s">
        <v>985</v>
      </c>
      <c r="J49" s="285" t="s">
        <v>986</v>
      </c>
      <c r="K49" s="286">
        <f>H49-F49</f>
        <v>-21</v>
      </c>
      <c r="L49" s="287">
        <f t="shared" ref="L49:L50" si="35">(H49*N49)*0.03%</f>
        <v>230.09999999999997</v>
      </c>
      <c r="M49" s="288">
        <f t="shared" ref="M49:M50" si="36">(K49*N49)-L49</f>
        <v>-10730.1</v>
      </c>
      <c r="N49" s="286">
        <v>500</v>
      </c>
      <c r="O49" s="289" t="s">
        <v>588</v>
      </c>
      <c r="P49" s="290">
        <v>45390</v>
      </c>
      <c r="Q49" s="252"/>
      <c r="R49" s="136"/>
      <c r="S49" s="54" t="s">
        <v>864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7"/>
      <c r="AH49" s="138"/>
      <c r="AI49" s="136"/>
      <c r="AJ49" s="136"/>
      <c r="AK49" s="137"/>
      <c r="AL49" s="137"/>
      <c r="AM49" s="137"/>
    </row>
    <row r="50" spans="1:39" ht="12.75" customHeight="1">
      <c r="A50" s="304">
        <v>12</v>
      </c>
      <c r="B50" s="301">
        <v>45391</v>
      </c>
      <c r="C50" s="303"/>
      <c r="D50" s="303" t="s">
        <v>993</v>
      </c>
      <c r="E50" s="304" t="s">
        <v>587</v>
      </c>
      <c r="F50" s="304">
        <v>26475</v>
      </c>
      <c r="G50" s="304">
        <v>26200</v>
      </c>
      <c r="H50" s="304">
        <v>26725</v>
      </c>
      <c r="I50" s="305" t="s">
        <v>994</v>
      </c>
      <c r="J50" s="322" t="s">
        <v>996</v>
      </c>
      <c r="K50" s="323">
        <f>H50-F50</f>
        <v>250</v>
      </c>
      <c r="L50" s="324">
        <f t="shared" si="35"/>
        <v>320.7</v>
      </c>
      <c r="M50" s="325">
        <f t="shared" si="36"/>
        <v>9679.2999999999993</v>
      </c>
      <c r="N50" s="323">
        <v>40</v>
      </c>
      <c r="O50" s="326" t="s">
        <v>578</v>
      </c>
      <c r="P50" s="327">
        <v>45391</v>
      </c>
      <c r="Q50" s="252"/>
      <c r="R50" s="136"/>
      <c r="S50" s="54" t="s">
        <v>769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7"/>
      <c r="AH50" s="138"/>
      <c r="AI50" s="136"/>
      <c r="AJ50" s="136"/>
      <c r="AK50" s="137"/>
      <c r="AL50" s="137"/>
      <c r="AM50" s="137"/>
    </row>
    <row r="51" spans="1:39" ht="12.75" customHeight="1">
      <c r="A51" s="295">
        <v>13</v>
      </c>
      <c r="B51" s="293">
        <v>45392</v>
      </c>
      <c r="C51" s="294"/>
      <c r="D51" s="294" t="s">
        <v>1004</v>
      </c>
      <c r="E51" s="295" t="s">
        <v>856</v>
      </c>
      <c r="F51" s="295">
        <v>2632.5</v>
      </c>
      <c r="G51" s="295">
        <v>2665</v>
      </c>
      <c r="H51" s="295">
        <v>2665</v>
      </c>
      <c r="I51" s="296" t="s">
        <v>1005</v>
      </c>
      <c r="J51" s="285" t="s">
        <v>1020</v>
      </c>
      <c r="K51" s="286">
        <f>F51-H51</f>
        <v>-32.5</v>
      </c>
      <c r="L51" s="287">
        <f t="shared" ref="L51" si="37">(H51*N51)*0.03%</f>
        <v>279.82499999999999</v>
      </c>
      <c r="M51" s="288">
        <f t="shared" ref="M51" si="38">(K51*N51)-L51</f>
        <v>-11654.825000000001</v>
      </c>
      <c r="N51" s="286">
        <v>350</v>
      </c>
      <c r="O51" s="289" t="s">
        <v>588</v>
      </c>
      <c r="P51" s="290">
        <v>45392</v>
      </c>
      <c r="Q51" s="252"/>
      <c r="R51" s="136"/>
      <c r="S51" s="54" t="s">
        <v>769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7"/>
      <c r="AH51" s="138"/>
      <c r="AI51" s="136"/>
      <c r="AJ51" s="136"/>
      <c r="AK51" s="137"/>
      <c r="AL51" s="137"/>
      <c r="AM51" s="137"/>
    </row>
    <row r="52" spans="1:39" ht="12.75" customHeight="1">
      <c r="A52" s="295">
        <v>14</v>
      </c>
      <c r="B52" s="293">
        <v>45392</v>
      </c>
      <c r="C52" s="294"/>
      <c r="D52" s="294" t="s">
        <v>1006</v>
      </c>
      <c r="E52" s="295" t="s">
        <v>856</v>
      </c>
      <c r="F52" s="295">
        <v>22790</v>
      </c>
      <c r="G52" s="295">
        <v>22890</v>
      </c>
      <c r="H52" s="295">
        <v>22810</v>
      </c>
      <c r="I52" s="295" t="s">
        <v>1007</v>
      </c>
      <c r="J52" s="285" t="s">
        <v>1019</v>
      </c>
      <c r="K52" s="286">
        <f>F52-H52</f>
        <v>-20</v>
      </c>
      <c r="L52" s="287">
        <f t="shared" ref="L52:L55" si="39">(H52*N52)*0.03%</f>
        <v>342.15</v>
      </c>
      <c r="M52" s="288">
        <f t="shared" ref="M52:M55" si="40">(K52*N52)-L52</f>
        <v>-1342.15</v>
      </c>
      <c r="N52" s="286">
        <v>50</v>
      </c>
      <c r="O52" s="289" t="s">
        <v>588</v>
      </c>
      <c r="P52" s="290">
        <v>45392</v>
      </c>
      <c r="Q52" s="252"/>
      <c r="R52" s="136"/>
      <c r="S52" s="54" t="s">
        <v>577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7"/>
      <c r="AH52" s="138"/>
      <c r="AI52" s="136"/>
      <c r="AJ52" s="136"/>
      <c r="AK52" s="137"/>
      <c r="AL52" s="137"/>
      <c r="AM52" s="137"/>
    </row>
    <row r="53" spans="1:39" ht="12.75" customHeight="1">
      <c r="A53" s="304">
        <v>15</v>
      </c>
      <c r="B53" s="301">
        <v>45392</v>
      </c>
      <c r="C53" s="303"/>
      <c r="D53" s="303" t="s">
        <v>1014</v>
      </c>
      <c r="E53" s="304" t="s">
        <v>587</v>
      </c>
      <c r="F53" s="304">
        <v>3882.5</v>
      </c>
      <c r="G53" s="304">
        <v>3840</v>
      </c>
      <c r="H53" s="304">
        <v>3920</v>
      </c>
      <c r="I53" s="304" t="s">
        <v>1015</v>
      </c>
      <c r="J53" s="322" t="s">
        <v>959</v>
      </c>
      <c r="K53" s="323">
        <f t="shared" ref="K53:K58" si="41">H53-F53</f>
        <v>37.5</v>
      </c>
      <c r="L53" s="324">
        <f t="shared" si="39"/>
        <v>294</v>
      </c>
      <c r="M53" s="325">
        <f t="shared" si="40"/>
        <v>9081</v>
      </c>
      <c r="N53" s="323">
        <v>250</v>
      </c>
      <c r="O53" s="326" t="s">
        <v>578</v>
      </c>
      <c r="P53" s="327">
        <v>45394</v>
      </c>
      <c r="Q53" s="252"/>
      <c r="R53" s="136"/>
      <c r="S53" s="54" t="s">
        <v>864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7"/>
      <c r="AH53" s="138"/>
      <c r="AI53" s="136"/>
      <c r="AJ53" s="136"/>
      <c r="AK53" s="137"/>
      <c r="AL53" s="137"/>
      <c r="AM53" s="137"/>
    </row>
    <row r="54" spans="1:39" ht="12.75" customHeight="1">
      <c r="A54" s="295">
        <v>16</v>
      </c>
      <c r="B54" s="293">
        <v>45392</v>
      </c>
      <c r="C54" s="294"/>
      <c r="D54" s="294" t="s">
        <v>1021</v>
      </c>
      <c r="E54" s="295" t="s">
        <v>587</v>
      </c>
      <c r="F54" s="295">
        <v>1546</v>
      </c>
      <c r="G54" s="295">
        <v>1530</v>
      </c>
      <c r="H54" s="295">
        <v>1531</v>
      </c>
      <c r="I54" s="295" t="s">
        <v>1022</v>
      </c>
      <c r="J54" s="285" t="s">
        <v>1002</v>
      </c>
      <c r="K54" s="286">
        <f t="shared" si="41"/>
        <v>-15</v>
      </c>
      <c r="L54" s="287">
        <f t="shared" si="39"/>
        <v>321.51</v>
      </c>
      <c r="M54" s="288">
        <f t="shared" si="40"/>
        <v>-10821.51</v>
      </c>
      <c r="N54" s="286">
        <v>700</v>
      </c>
      <c r="O54" s="289" t="s">
        <v>588</v>
      </c>
      <c r="P54" s="290">
        <v>45394</v>
      </c>
      <c r="Q54" s="252"/>
      <c r="R54" s="136"/>
      <c r="S54" s="54" t="s">
        <v>864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7"/>
      <c r="AH54" s="138"/>
      <c r="AI54" s="136"/>
      <c r="AJ54" s="136"/>
      <c r="AK54" s="137"/>
      <c r="AL54" s="137"/>
      <c r="AM54" s="137"/>
    </row>
    <row r="55" spans="1:39" ht="12.75" customHeight="1">
      <c r="A55" s="295">
        <v>17</v>
      </c>
      <c r="B55" s="293">
        <v>45394</v>
      </c>
      <c r="C55" s="294"/>
      <c r="D55" s="294" t="s">
        <v>916</v>
      </c>
      <c r="E55" s="295" t="s">
        <v>587</v>
      </c>
      <c r="F55" s="295">
        <v>12540</v>
      </c>
      <c r="G55" s="295">
        <v>12300</v>
      </c>
      <c r="H55" s="295">
        <v>12300</v>
      </c>
      <c r="I55" s="295" t="s">
        <v>1030</v>
      </c>
      <c r="J55" s="285" t="s">
        <v>1033</v>
      </c>
      <c r="K55" s="286">
        <f t="shared" si="41"/>
        <v>-240</v>
      </c>
      <c r="L55" s="287">
        <f t="shared" si="39"/>
        <v>184.49999999999997</v>
      </c>
      <c r="M55" s="288">
        <f t="shared" si="40"/>
        <v>-12184.5</v>
      </c>
      <c r="N55" s="286">
        <v>50</v>
      </c>
      <c r="O55" s="289" t="s">
        <v>588</v>
      </c>
      <c r="P55" s="290">
        <v>45394</v>
      </c>
      <c r="Q55" s="252"/>
      <c r="R55" s="136"/>
      <c r="S55" s="54" t="s">
        <v>769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7"/>
      <c r="AH55" s="138"/>
      <c r="AI55" s="136"/>
      <c r="AJ55" s="136"/>
      <c r="AK55" s="137"/>
      <c r="AL55" s="137"/>
      <c r="AM55" s="137"/>
    </row>
    <row r="56" spans="1:39" ht="12.75" customHeight="1">
      <c r="A56" s="295">
        <v>18</v>
      </c>
      <c r="B56" s="293">
        <v>45394</v>
      </c>
      <c r="C56" s="294"/>
      <c r="D56" s="294" t="s">
        <v>1031</v>
      </c>
      <c r="E56" s="295" t="s">
        <v>587</v>
      </c>
      <c r="F56" s="295">
        <v>441.25</v>
      </c>
      <c r="G56" s="295">
        <v>438</v>
      </c>
      <c r="H56" s="295">
        <v>438</v>
      </c>
      <c r="I56" s="295" t="s">
        <v>1032</v>
      </c>
      <c r="J56" s="285" t="s">
        <v>1040</v>
      </c>
      <c r="K56" s="286">
        <f t="shared" si="41"/>
        <v>-3.25</v>
      </c>
      <c r="L56" s="287">
        <f t="shared" ref="L56:L57" si="42">(H56*N56)*0.03%</f>
        <v>443.47499999999997</v>
      </c>
      <c r="M56" s="288">
        <f t="shared" ref="M56:M57" si="43">(K56*N56)-L56</f>
        <v>-11412.225</v>
      </c>
      <c r="N56" s="286">
        <v>3375</v>
      </c>
      <c r="O56" s="289" t="s">
        <v>588</v>
      </c>
      <c r="P56" s="290">
        <v>45394</v>
      </c>
      <c r="Q56" s="252"/>
      <c r="R56" s="136"/>
      <c r="S56" s="54" t="s">
        <v>769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7"/>
      <c r="AH56" s="138"/>
      <c r="AI56" s="136"/>
      <c r="AJ56" s="136"/>
      <c r="AK56" s="137"/>
      <c r="AL56" s="137"/>
      <c r="AM56" s="137"/>
    </row>
    <row r="57" spans="1:39" ht="12.75" customHeight="1">
      <c r="A57" s="317">
        <v>19</v>
      </c>
      <c r="B57" s="321">
        <v>45394</v>
      </c>
      <c r="C57" s="316"/>
      <c r="D57" s="316" t="s">
        <v>993</v>
      </c>
      <c r="E57" s="317" t="s">
        <v>587</v>
      </c>
      <c r="F57" s="317">
        <v>26470</v>
      </c>
      <c r="G57" s="317">
        <v>26200</v>
      </c>
      <c r="H57" s="317">
        <v>26490</v>
      </c>
      <c r="I57" s="317" t="s">
        <v>1038</v>
      </c>
      <c r="J57" s="345" t="s">
        <v>919</v>
      </c>
      <c r="K57" s="346">
        <f t="shared" si="41"/>
        <v>20</v>
      </c>
      <c r="L57" s="347">
        <f t="shared" si="42"/>
        <v>317.88</v>
      </c>
      <c r="M57" s="348">
        <f t="shared" si="43"/>
        <v>482.12</v>
      </c>
      <c r="N57" s="346">
        <v>40</v>
      </c>
      <c r="O57" s="349" t="s">
        <v>595</v>
      </c>
      <c r="P57" s="350">
        <v>45397</v>
      </c>
      <c r="Q57" s="252"/>
      <c r="R57" s="136"/>
      <c r="S57" s="54" t="s">
        <v>769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7"/>
      <c r="AH57" s="138"/>
      <c r="AI57" s="136"/>
      <c r="AJ57" s="136"/>
      <c r="AK57" s="137"/>
      <c r="AL57" s="137"/>
      <c r="AM57" s="137"/>
    </row>
    <row r="58" spans="1:39" ht="12.75" customHeight="1">
      <c r="A58" s="295">
        <v>20</v>
      </c>
      <c r="B58" s="293">
        <v>45394</v>
      </c>
      <c r="C58" s="294"/>
      <c r="D58" s="294" t="s">
        <v>1014</v>
      </c>
      <c r="E58" s="295" t="s">
        <v>587</v>
      </c>
      <c r="F58" s="295">
        <v>3862.5</v>
      </c>
      <c r="G58" s="295">
        <v>3820</v>
      </c>
      <c r="H58" s="295">
        <v>3817</v>
      </c>
      <c r="I58" s="295" t="s">
        <v>1039</v>
      </c>
      <c r="J58" s="285" t="s">
        <v>1045</v>
      </c>
      <c r="K58" s="286">
        <f t="shared" si="41"/>
        <v>-45.5</v>
      </c>
      <c r="L58" s="287">
        <f t="shared" ref="L58" si="44">(H58*N58)*0.03%</f>
        <v>286.27499999999998</v>
      </c>
      <c r="M58" s="288">
        <f t="shared" ref="M58" si="45">(K58*N58)-L58</f>
        <v>-11661.275</v>
      </c>
      <c r="N58" s="286">
        <v>250</v>
      </c>
      <c r="O58" s="289" t="s">
        <v>588</v>
      </c>
      <c r="P58" s="290">
        <v>45397</v>
      </c>
      <c r="Q58" s="252"/>
      <c r="R58" s="136"/>
      <c r="S58" s="54" t="s">
        <v>864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7"/>
      <c r="AH58" s="138"/>
      <c r="AI58" s="136"/>
      <c r="AJ58" s="136"/>
      <c r="AK58" s="137"/>
      <c r="AL58" s="137"/>
      <c r="AM58" s="137"/>
    </row>
    <row r="59" spans="1:39" ht="12.75" customHeight="1">
      <c r="A59" s="295">
        <v>21</v>
      </c>
      <c r="B59" s="293">
        <v>45397</v>
      </c>
      <c r="C59" s="294"/>
      <c r="D59" s="294" t="s">
        <v>907</v>
      </c>
      <c r="E59" s="295" t="s">
        <v>587</v>
      </c>
      <c r="F59" s="295">
        <v>3630</v>
      </c>
      <c r="G59" s="295">
        <v>3570</v>
      </c>
      <c r="H59" s="295">
        <v>3570</v>
      </c>
      <c r="I59" s="295" t="s">
        <v>1049</v>
      </c>
      <c r="J59" s="285" t="s">
        <v>1115</v>
      </c>
      <c r="K59" s="286">
        <f t="shared" ref="K59" si="46">H59-F59</f>
        <v>-60</v>
      </c>
      <c r="L59" s="287">
        <f t="shared" ref="L59" si="47">(H59*N59)*0.03%</f>
        <v>187.42499999999998</v>
      </c>
      <c r="M59" s="288">
        <f t="shared" ref="M59" si="48">(K59*N59)-L59</f>
        <v>-10687.424999999999</v>
      </c>
      <c r="N59" s="286">
        <v>175</v>
      </c>
      <c r="O59" s="289" t="s">
        <v>588</v>
      </c>
      <c r="P59" s="290">
        <v>45400</v>
      </c>
      <c r="Q59" s="252"/>
      <c r="R59" s="136"/>
      <c r="S59" s="5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7"/>
      <c r="AH59" s="138"/>
      <c r="AI59" s="136"/>
      <c r="AJ59" s="136"/>
      <c r="AK59" s="137"/>
      <c r="AL59" s="137"/>
      <c r="AM59" s="137"/>
    </row>
    <row r="60" spans="1:39" ht="12.75" customHeight="1">
      <c r="A60" s="295">
        <v>22</v>
      </c>
      <c r="B60" s="293">
        <v>45397</v>
      </c>
      <c r="C60" s="294"/>
      <c r="D60" s="294" t="s">
        <v>1050</v>
      </c>
      <c r="E60" s="295" t="s">
        <v>587</v>
      </c>
      <c r="F60" s="295">
        <v>1161</v>
      </c>
      <c r="G60" s="295">
        <v>1145</v>
      </c>
      <c r="H60" s="295">
        <v>1151</v>
      </c>
      <c r="I60" s="295" t="s">
        <v>1051</v>
      </c>
      <c r="J60" s="285" t="s">
        <v>1108</v>
      </c>
      <c r="K60" s="286">
        <f t="shared" ref="K60:K61" si="49">H60-F60</f>
        <v>-10</v>
      </c>
      <c r="L60" s="287">
        <f t="shared" ref="L60:L61" si="50">(H60*N60)*0.03%</f>
        <v>241.70999999999998</v>
      </c>
      <c r="M60" s="288">
        <f t="shared" ref="M60:M61" si="51">(K60*N60)-L60</f>
        <v>-7241.71</v>
      </c>
      <c r="N60" s="286">
        <v>700</v>
      </c>
      <c r="O60" s="289" t="s">
        <v>588</v>
      </c>
      <c r="P60" s="290">
        <v>45398</v>
      </c>
      <c r="Q60" s="252"/>
      <c r="R60" s="136"/>
      <c r="S60" s="5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7"/>
      <c r="AH60" s="138"/>
      <c r="AI60" s="136"/>
      <c r="AJ60" s="136"/>
      <c r="AK60" s="137"/>
      <c r="AL60" s="137"/>
      <c r="AM60" s="137"/>
    </row>
    <row r="61" spans="1:39" ht="12.75" customHeight="1">
      <c r="A61" s="295">
        <v>23</v>
      </c>
      <c r="B61" s="293">
        <v>45397</v>
      </c>
      <c r="C61" s="294"/>
      <c r="D61" s="294" t="s">
        <v>1053</v>
      </c>
      <c r="E61" s="295" t="s">
        <v>587</v>
      </c>
      <c r="F61" s="295">
        <v>1185</v>
      </c>
      <c r="G61" s="295">
        <v>1165</v>
      </c>
      <c r="H61" s="295">
        <v>1165</v>
      </c>
      <c r="I61" s="295" t="s">
        <v>1054</v>
      </c>
      <c r="J61" s="285" t="s">
        <v>1019</v>
      </c>
      <c r="K61" s="286">
        <f t="shared" si="49"/>
        <v>-20</v>
      </c>
      <c r="L61" s="287">
        <f t="shared" si="50"/>
        <v>174.74999999999997</v>
      </c>
      <c r="M61" s="288">
        <f t="shared" si="51"/>
        <v>-10174.75</v>
      </c>
      <c r="N61" s="286">
        <v>500</v>
      </c>
      <c r="O61" s="289" t="s">
        <v>588</v>
      </c>
      <c r="P61" s="290">
        <v>45400</v>
      </c>
      <c r="Q61" s="252"/>
      <c r="R61" s="136"/>
      <c r="S61" s="5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7"/>
      <c r="AH61" s="138"/>
      <c r="AI61" s="136"/>
      <c r="AJ61" s="136"/>
      <c r="AK61" s="137"/>
      <c r="AL61" s="137"/>
      <c r="AM61" s="137"/>
    </row>
    <row r="62" spans="1:39" ht="12.75" customHeight="1">
      <c r="A62" s="295">
        <v>24</v>
      </c>
      <c r="B62" s="293">
        <v>45400</v>
      </c>
      <c r="C62" s="294"/>
      <c r="D62" s="294" t="s">
        <v>1117</v>
      </c>
      <c r="E62" s="295" t="s">
        <v>587</v>
      </c>
      <c r="F62" s="295">
        <v>6090</v>
      </c>
      <c r="G62" s="295">
        <v>5990</v>
      </c>
      <c r="H62" s="295">
        <v>5990</v>
      </c>
      <c r="I62" s="295" t="s">
        <v>1118</v>
      </c>
      <c r="J62" s="285" t="s">
        <v>955</v>
      </c>
      <c r="K62" s="286">
        <f t="shared" ref="K62" si="52">H62-F62</f>
        <v>-100</v>
      </c>
      <c r="L62" s="287">
        <f t="shared" ref="L62" si="53">(H62*N62)*0.03%</f>
        <v>179.7</v>
      </c>
      <c r="M62" s="288">
        <f t="shared" ref="M62" si="54">(K62*N62)-L62</f>
        <v>-10179.700000000001</v>
      </c>
      <c r="N62" s="286">
        <v>100</v>
      </c>
      <c r="O62" s="289" t="s">
        <v>588</v>
      </c>
      <c r="P62" s="290">
        <v>45400</v>
      </c>
      <c r="Q62" s="252"/>
      <c r="R62" s="136"/>
      <c r="S62" s="5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7"/>
      <c r="AH62" s="138"/>
      <c r="AI62" s="136"/>
      <c r="AJ62" s="136"/>
      <c r="AK62" s="137"/>
      <c r="AL62" s="137"/>
      <c r="AM62" s="137"/>
    </row>
    <row r="63" spans="1:39" ht="12.75" customHeight="1">
      <c r="A63" s="205"/>
      <c r="B63" s="258"/>
      <c r="C63" s="253"/>
      <c r="D63" s="253"/>
      <c r="E63" s="205"/>
      <c r="F63" s="205"/>
      <c r="G63" s="205"/>
      <c r="H63" s="205"/>
      <c r="I63" s="207"/>
      <c r="J63" s="204"/>
      <c r="K63" s="96"/>
      <c r="L63" s="98"/>
      <c r="M63" s="255"/>
      <c r="N63" s="96"/>
      <c r="O63" s="97"/>
      <c r="P63" s="259"/>
      <c r="Q63" s="252"/>
      <c r="R63" s="136"/>
      <c r="S63" s="5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7"/>
      <c r="AH63" s="138"/>
      <c r="AI63" s="136"/>
      <c r="AJ63" s="136"/>
      <c r="AK63" s="137"/>
      <c r="AL63" s="137"/>
      <c r="AM63" s="137"/>
    </row>
    <row r="65" spans="1:39" ht="12.75" customHeight="1">
      <c r="A65" s="137"/>
      <c r="B65" s="139"/>
      <c r="C65" s="136"/>
      <c r="D65" s="136"/>
      <c r="E65" s="137"/>
      <c r="F65" s="137"/>
      <c r="G65" s="137"/>
      <c r="H65" s="140"/>
      <c r="I65" s="140"/>
      <c r="J65" s="140"/>
      <c r="K65" s="136"/>
      <c r="L65" s="137"/>
      <c r="M65" s="137"/>
      <c r="N65" s="137"/>
      <c r="O65" s="140"/>
      <c r="P65" s="140"/>
      <c r="Q65" s="140"/>
      <c r="R65" s="136"/>
      <c r="S65" s="5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37"/>
      <c r="AH65" s="138"/>
      <c r="AI65" s="136"/>
      <c r="AJ65" s="136"/>
      <c r="AK65" s="137"/>
      <c r="AL65" s="137"/>
      <c r="AM65" s="137"/>
    </row>
    <row r="66" spans="1:39">
      <c r="A66" s="141" t="s">
        <v>593</v>
      </c>
      <c r="B66" s="141"/>
      <c r="C66" s="141"/>
      <c r="D66" s="141"/>
      <c r="E66" s="142"/>
      <c r="F66" s="104"/>
      <c r="G66" s="104"/>
      <c r="H66" s="104"/>
      <c r="I66" s="104"/>
      <c r="J66" s="1"/>
      <c r="K66" s="6"/>
      <c r="L66" s="6"/>
      <c r="M66" s="6"/>
      <c r="N66" s="1"/>
      <c r="O66" s="1"/>
      <c r="P66" s="37"/>
      <c r="Q66" s="37"/>
      <c r="R66" s="37"/>
      <c r="S66" s="6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37"/>
      <c r="AH66" s="37"/>
      <c r="AI66" s="37"/>
      <c r="AJ66" s="37"/>
      <c r="AK66" s="37"/>
      <c r="AL66" s="37"/>
      <c r="AM66" s="37"/>
    </row>
    <row r="67" spans="1:39" ht="38.25">
      <c r="A67" s="93" t="s">
        <v>16</v>
      </c>
      <c r="B67" s="93" t="s">
        <v>551</v>
      </c>
      <c r="C67" s="93"/>
      <c r="D67" s="94" t="s">
        <v>562</v>
      </c>
      <c r="E67" s="93" t="s">
        <v>563</v>
      </c>
      <c r="F67" s="93" t="s">
        <v>564</v>
      </c>
      <c r="G67" s="93" t="s">
        <v>585</v>
      </c>
      <c r="H67" s="93" t="s">
        <v>566</v>
      </c>
      <c r="I67" s="93" t="s">
        <v>567</v>
      </c>
      <c r="J67" s="92" t="s">
        <v>568</v>
      </c>
      <c r="K67" s="92" t="s">
        <v>594</v>
      </c>
      <c r="L67" s="95" t="s">
        <v>570</v>
      </c>
      <c r="M67" s="135" t="s">
        <v>591</v>
      </c>
      <c r="N67" s="93" t="s">
        <v>592</v>
      </c>
      <c r="O67" s="93" t="s">
        <v>572</v>
      </c>
      <c r="P67" s="94" t="s">
        <v>573</v>
      </c>
      <c r="Q67" s="256"/>
      <c r="R67" s="37"/>
      <c r="S67" s="6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37"/>
      <c r="AH67" s="37"/>
      <c r="AI67" s="37"/>
      <c r="AJ67" s="37"/>
      <c r="AK67" s="37"/>
      <c r="AL67" s="37"/>
      <c r="AM67" s="37"/>
    </row>
    <row r="68" spans="1:39" ht="12.75" customHeight="1">
      <c r="A68" s="382">
        <v>1</v>
      </c>
      <c r="B68" s="380">
        <v>45373</v>
      </c>
      <c r="C68" s="303"/>
      <c r="D68" s="303" t="s">
        <v>898</v>
      </c>
      <c r="E68" s="304" t="s">
        <v>587</v>
      </c>
      <c r="F68" s="304">
        <v>49</v>
      </c>
      <c r="G68" s="304"/>
      <c r="H68" s="304">
        <v>57.5</v>
      </c>
      <c r="I68" s="305"/>
      <c r="J68" s="378" t="s">
        <v>931</v>
      </c>
      <c r="K68" s="298">
        <f>H68-F68</f>
        <v>8.5</v>
      </c>
      <c r="L68" s="299">
        <v>50</v>
      </c>
      <c r="M68" s="384">
        <v>1400</v>
      </c>
      <c r="N68" s="298">
        <v>200</v>
      </c>
      <c r="O68" s="378" t="s">
        <v>578</v>
      </c>
      <c r="P68" s="380">
        <v>45384</v>
      </c>
      <c r="Q68" s="252"/>
      <c r="R68" s="136"/>
      <c r="S68" s="54" t="s">
        <v>577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37"/>
      <c r="AH68" s="138"/>
      <c r="AI68" s="136"/>
      <c r="AJ68" s="136"/>
      <c r="AK68" s="137"/>
      <c r="AL68" s="137"/>
      <c r="AM68" s="137"/>
    </row>
    <row r="69" spans="1:39" ht="12.75" customHeight="1">
      <c r="A69" s="383"/>
      <c r="B69" s="381"/>
      <c r="C69" s="303"/>
      <c r="D69" s="303" t="s">
        <v>899</v>
      </c>
      <c r="E69" s="304" t="s">
        <v>856</v>
      </c>
      <c r="F69" s="304">
        <v>19.5</v>
      </c>
      <c r="G69" s="304"/>
      <c r="H69" s="304">
        <v>20.5</v>
      </c>
      <c r="I69" s="305"/>
      <c r="J69" s="379"/>
      <c r="K69" s="298">
        <f>F69-H69</f>
        <v>-1</v>
      </c>
      <c r="L69" s="299">
        <v>50</v>
      </c>
      <c r="M69" s="385"/>
      <c r="N69" s="298">
        <v>200</v>
      </c>
      <c r="O69" s="379"/>
      <c r="P69" s="381"/>
      <c r="Q69" s="252"/>
      <c r="R69" s="136"/>
      <c r="S69" s="5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37"/>
      <c r="AH69" s="138"/>
      <c r="AI69" s="136"/>
      <c r="AJ69" s="136"/>
      <c r="AK69" s="137"/>
      <c r="AL69" s="137"/>
      <c r="AM69" s="137"/>
    </row>
    <row r="70" spans="1:39" ht="12.75" customHeight="1">
      <c r="A70" s="382">
        <v>2</v>
      </c>
      <c r="B70" s="380">
        <v>45379</v>
      </c>
      <c r="C70" s="303"/>
      <c r="D70" s="303" t="s">
        <v>909</v>
      </c>
      <c r="E70" s="304" t="s">
        <v>587</v>
      </c>
      <c r="F70" s="304">
        <v>325</v>
      </c>
      <c r="G70" s="304"/>
      <c r="H70" s="304">
        <v>475</v>
      </c>
      <c r="I70" s="305"/>
      <c r="J70" s="378" t="s">
        <v>915</v>
      </c>
      <c r="K70" s="298">
        <f t="shared" ref="K70" si="55">H70-F70</f>
        <v>150</v>
      </c>
      <c r="L70" s="299">
        <v>50</v>
      </c>
      <c r="M70" s="384">
        <v>1175</v>
      </c>
      <c r="N70" s="298">
        <v>15</v>
      </c>
      <c r="O70" s="378" t="s">
        <v>578</v>
      </c>
      <c r="P70" s="380">
        <v>45383</v>
      </c>
      <c r="Q70" s="252"/>
      <c r="R70" s="136"/>
      <c r="S70" s="54" t="s">
        <v>577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37"/>
      <c r="AH70" s="138"/>
      <c r="AI70" s="136"/>
      <c r="AJ70" s="136"/>
      <c r="AK70" s="137"/>
      <c r="AL70" s="137"/>
      <c r="AM70" s="137"/>
    </row>
    <row r="71" spans="1:39" ht="12.75" customHeight="1">
      <c r="A71" s="383"/>
      <c r="B71" s="381"/>
      <c r="C71" s="303"/>
      <c r="D71" s="303" t="s">
        <v>910</v>
      </c>
      <c r="E71" s="304" t="s">
        <v>856</v>
      </c>
      <c r="F71" s="304">
        <v>130</v>
      </c>
      <c r="G71" s="304"/>
      <c r="H71" s="304">
        <v>195</v>
      </c>
      <c r="I71" s="305"/>
      <c r="J71" s="379"/>
      <c r="K71" s="298">
        <f>F71-H71</f>
        <v>-65</v>
      </c>
      <c r="L71" s="299">
        <v>50</v>
      </c>
      <c r="M71" s="385"/>
      <c r="N71" s="298">
        <v>15</v>
      </c>
      <c r="O71" s="379"/>
      <c r="P71" s="381"/>
      <c r="Q71" s="252"/>
      <c r="R71" s="136"/>
      <c r="S71" s="5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37"/>
      <c r="AH71" s="138"/>
      <c r="AI71" s="136"/>
      <c r="AJ71" s="136"/>
      <c r="AK71" s="137"/>
      <c r="AL71" s="137"/>
      <c r="AM71" s="137"/>
    </row>
    <row r="72" spans="1:39" ht="12.75" customHeight="1">
      <c r="A72" s="386">
        <v>3</v>
      </c>
      <c r="B72" s="376">
        <v>45379</v>
      </c>
      <c r="C72" s="294"/>
      <c r="D72" s="294" t="s">
        <v>911</v>
      </c>
      <c r="E72" s="295" t="s">
        <v>856</v>
      </c>
      <c r="F72" s="295">
        <v>46</v>
      </c>
      <c r="G72" s="295"/>
      <c r="H72" s="295">
        <v>11</v>
      </c>
      <c r="I72" s="296"/>
      <c r="J72" s="374" t="s">
        <v>914</v>
      </c>
      <c r="K72" s="291">
        <f>F72-H72</f>
        <v>35</v>
      </c>
      <c r="L72" s="292">
        <v>50</v>
      </c>
      <c r="M72" s="388">
        <v>-2460</v>
      </c>
      <c r="N72" s="291">
        <v>40</v>
      </c>
      <c r="O72" s="374" t="s">
        <v>588</v>
      </c>
      <c r="P72" s="376">
        <v>45383</v>
      </c>
      <c r="Q72" s="252"/>
      <c r="R72" s="136"/>
      <c r="S72" s="54" t="s">
        <v>864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37"/>
      <c r="AH72" s="138"/>
      <c r="AI72" s="136"/>
      <c r="AJ72" s="136"/>
      <c r="AK72" s="137"/>
      <c r="AL72" s="137"/>
      <c r="AM72" s="137"/>
    </row>
    <row r="73" spans="1:39" ht="12.75" customHeight="1">
      <c r="A73" s="387"/>
      <c r="B73" s="377"/>
      <c r="C73" s="294"/>
      <c r="D73" s="294" t="s">
        <v>912</v>
      </c>
      <c r="E73" s="295" t="s">
        <v>856</v>
      </c>
      <c r="F73" s="295">
        <v>53.5</v>
      </c>
      <c r="G73" s="295"/>
      <c r="H73" s="295">
        <v>147.5</v>
      </c>
      <c r="I73" s="296"/>
      <c r="J73" s="375"/>
      <c r="K73" s="291">
        <f>F73-H73</f>
        <v>-94</v>
      </c>
      <c r="L73" s="292">
        <v>50</v>
      </c>
      <c r="M73" s="389"/>
      <c r="N73" s="291">
        <v>40</v>
      </c>
      <c r="O73" s="375"/>
      <c r="P73" s="377"/>
      <c r="Q73" s="252"/>
      <c r="R73" s="136"/>
      <c r="S73" s="5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37"/>
      <c r="AH73" s="138"/>
      <c r="AI73" s="136"/>
      <c r="AJ73" s="136"/>
      <c r="AK73" s="137"/>
      <c r="AL73" s="137"/>
      <c r="AM73" s="137"/>
    </row>
    <row r="74" spans="1:39" ht="12.75" customHeight="1">
      <c r="A74" s="306">
        <v>4</v>
      </c>
      <c r="B74" s="302">
        <v>45383</v>
      </c>
      <c r="C74" s="303"/>
      <c r="D74" s="303" t="s">
        <v>920</v>
      </c>
      <c r="E74" s="304" t="s">
        <v>856</v>
      </c>
      <c r="F74" s="304">
        <v>124</v>
      </c>
      <c r="G74" s="304">
        <v>155</v>
      </c>
      <c r="H74" s="304">
        <v>104</v>
      </c>
      <c r="I74" s="305" t="s">
        <v>918</v>
      </c>
      <c r="J74" s="297" t="s">
        <v>919</v>
      </c>
      <c r="K74" s="298">
        <f>F74-H74</f>
        <v>20</v>
      </c>
      <c r="L74" s="299">
        <v>50</v>
      </c>
      <c r="M74" s="300">
        <f t="shared" ref="M74" si="56">(K74*N74)-L74</f>
        <v>950</v>
      </c>
      <c r="N74" s="298">
        <v>50</v>
      </c>
      <c r="O74" s="297" t="s">
        <v>578</v>
      </c>
      <c r="P74" s="301">
        <v>45383</v>
      </c>
      <c r="Q74" s="252"/>
      <c r="R74" s="136"/>
      <c r="S74" s="54" t="s">
        <v>577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37"/>
      <c r="AH74" s="138"/>
      <c r="AI74" s="136"/>
      <c r="AJ74" s="136"/>
      <c r="AK74" s="137"/>
      <c r="AL74" s="137"/>
      <c r="AM74" s="137"/>
    </row>
    <row r="75" spans="1:39" ht="12.75" customHeight="1">
      <c r="A75" s="306">
        <v>5</v>
      </c>
      <c r="B75" s="302">
        <v>45384</v>
      </c>
      <c r="C75" s="303"/>
      <c r="D75" s="303" t="s">
        <v>927</v>
      </c>
      <c r="E75" s="304" t="s">
        <v>587</v>
      </c>
      <c r="F75" s="304">
        <v>21.5</v>
      </c>
      <c r="G75" s="304">
        <v>0</v>
      </c>
      <c r="H75" s="304">
        <v>46.5</v>
      </c>
      <c r="I75" s="305" t="s">
        <v>928</v>
      </c>
      <c r="J75" s="297" t="s">
        <v>745</v>
      </c>
      <c r="K75" s="298">
        <f>H75-F75</f>
        <v>25</v>
      </c>
      <c r="L75" s="299">
        <v>50</v>
      </c>
      <c r="M75" s="300">
        <f t="shared" ref="M75" si="57">(K75*N75)-L75</f>
        <v>950</v>
      </c>
      <c r="N75" s="298">
        <v>40</v>
      </c>
      <c r="O75" s="297" t="s">
        <v>578</v>
      </c>
      <c r="P75" s="301">
        <v>45384</v>
      </c>
      <c r="Q75" s="252"/>
      <c r="R75" s="136"/>
      <c r="S75" s="54" t="s">
        <v>864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37"/>
      <c r="AH75" s="138"/>
      <c r="AI75" s="136"/>
      <c r="AJ75" s="136"/>
      <c r="AK75" s="137"/>
      <c r="AL75" s="137"/>
      <c r="AM75" s="137"/>
    </row>
    <row r="76" spans="1:39" ht="12.75" customHeight="1">
      <c r="A76" s="382">
        <v>6</v>
      </c>
      <c r="B76" s="380">
        <v>45384</v>
      </c>
      <c r="C76" s="303"/>
      <c r="D76" s="303" t="s">
        <v>932</v>
      </c>
      <c r="E76" s="304" t="s">
        <v>587</v>
      </c>
      <c r="F76" s="304">
        <v>24.5</v>
      </c>
      <c r="G76" s="304"/>
      <c r="H76" s="304">
        <v>40.5</v>
      </c>
      <c r="I76" s="305"/>
      <c r="J76" s="378" t="s">
        <v>936</v>
      </c>
      <c r="K76" s="298">
        <f>H76-F76</f>
        <v>16</v>
      </c>
      <c r="L76" s="299">
        <v>50</v>
      </c>
      <c r="M76" s="384">
        <v>4850</v>
      </c>
      <c r="N76" s="298">
        <v>900</v>
      </c>
      <c r="O76" s="378" t="s">
        <v>578</v>
      </c>
      <c r="P76" s="380">
        <v>45384</v>
      </c>
      <c r="Q76" s="252"/>
      <c r="R76" s="136"/>
      <c r="S76" s="54" t="s">
        <v>577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37"/>
      <c r="AH76" s="138"/>
      <c r="AI76" s="136"/>
      <c r="AJ76" s="136"/>
      <c r="AK76" s="137"/>
      <c r="AL76" s="137"/>
      <c r="AM76" s="137"/>
    </row>
    <row r="77" spans="1:39" ht="12.75" customHeight="1">
      <c r="A77" s="383"/>
      <c r="B77" s="381"/>
      <c r="C77" s="303"/>
      <c r="D77" s="303" t="s">
        <v>933</v>
      </c>
      <c r="E77" s="304" t="s">
        <v>856</v>
      </c>
      <c r="F77" s="304">
        <v>14</v>
      </c>
      <c r="G77" s="304"/>
      <c r="H77" s="304">
        <v>24.5</v>
      </c>
      <c r="I77" s="305"/>
      <c r="J77" s="379"/>
      <c r="K77" s="298">
        <f>F77-H77</f>
        <v>-10.5</v>
      </c>
      <c r="L77" s="299">
        <v>50</v>
      </c>
      <c r="M77" s="385"/>
      <c r="N77" s="298">
        <v>900</v>
      </c>
      <c r="O77" s="379"/>
      <c r="P77" s="381"/>
      <c r="Q77" s="252"/>
      <c r="R77" s="136"/>
      <c r="S77" s="5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37"/>
      <c r="AH77" s="138"/>
      <c r="AI77" s="136"/>
      <c r="AJ77" s="136"/>
      <c r="AK77" s="137"/>
      <c r="AL77" s="137"/>
      <c r="AM77" s="137"/>
    </row>
    <row r="78" spans="1:39" ht="12.75" customHeight="1">
      <c r="A78" s="331">
        <v>7</v>
      </c>
      <c r="B78" s="330">
        <v>45384</v>
      </c>
      <c r="C78" s="294"/>
      <c r="D78" s="294" t="s">
        <v>927</v>
      </c>
      <c r="E78" s="295" t="s">
        <v>587</v>
      </c>
      <c r="F78" s="295">
        <v>6</v>
      </c>
      <c r="G78" s="295">
        <v>0</v>
      </c>
      <c r="H78" s="295">
        <v>0</v>
      </c>
      <c r="I78" s="296" t="s">
        <v>937</v>
      </c>
      <c r="J78" s="332" t="s">
        <v>938</v>
      </c>
      <c r="K78" s="291">
        <f>H78-F78</f>
        <v>-6</v>
      </c>
      <c r="L78" s="292">
        <v>50</v>
      </c>
      <c r="M78" s="333">
        <f t="shared" ref="M78" si="58">(K78*N78)-L78</f>
        <v>-290</v>
      </c>
      <c r="N78" s="291">
        <v>40</v>
      </c>
      <c r="O78" s="332" t="s">
        <v>588</v>
      </c>
      <c r="P78" s="293">
        <v>45384</v>
      </c>
      <c r="Q78" s="252"/>
      <c r="R78" s="136"/>
      <c r="S78" s="54" t="s">
        <v>864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37"/>
      <c r="AH78" s="138"/>
      <c r="AI78" s="136"/>
      <c r="AJ78" s="136"/>
      <c r="AK78" s="137"/>
      <c r="AL78" s="137"/>
      <c r="AM78" s="137"/>
    </row>
    <row r="79" spans="1:39" ht="12.75" customHeight="1">
      <c r="A79" s="382">
        <v>8</v>
      </c>
      <c r="B79" s="380">
        <v>45385</v>
      </c>
      <c r="C79" s="303"/>
      <c r="D79" s="303" t="s">
        <v>944</v>
      </c>
      <c r="E79" s="304" t="s">
        <v>587</v>
      </c>
      <c r="F79" s="304">
        <v>345</v>
      </c>
      <c r="G79" s="304"/>
      <c r="H79" s="304">
        <v>505</v>
      </c>
      <c r="I79" s="305"/>
      <c r="J79" s="378" t="s">
        <v>948</v>
      </c>
      <c r="K79" s="298">
        <f>H79-F79</f>
        <v>160</v>
      </c>
      <c r="L79" s="299">
        <v>50</v>
      </c>
      <c r="M79" s="384">
        <v>1025</v>
      </c>
      <c r="N79" s="298">
        <v>15</v>
      </c>
      <c r="O79" s="378" t="s">
        <v>578</v>
      </c>
      <c r="P79" s="380">
        <v>45385</v>
      </c>
      <c r="Q79" s="252"/>
      <c r="R79" s="136"/>
      <c r="S79" s="54" t="s">
        <v>577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37"/>
      <c r="AH79" s="138"/>
      <c r="AI79" s="136"/>
      <c r="AJ79" s="136"/>
      <c r="AK79" s="137"/>
      <c r="AL79" s="137"/>
      <c r="AM79" s="137"/>
    </row>
    <row r="80" spans="1:39" ht="12.75" customHeight="1">
      <c r="A80" s="383"/>
      <c r="B80" s="381"/>
      <c r="C80" s="303"/>
      <c r="D80" s="303" t="s">
        <v>945</v>
      </c>
      <c r="E80" s="304" t="s">
        <v>856</v>
      </c>
      <c r="F80" s="304">
        <v>155</v>
      </c>
      <c r="G80" s="304"/>
      <c r="H80" s="304">
        <v>240</v>
      </c>
      <c r="I80" s="305"/>
      <c r="J80" s="379"/>
      <c r="K80" s="298">
        <f>F80-H80</f>
        <v>-85</v>
      </c>
      <c r="L80" s="299">
        <v>50</v>
      </c>
      <c r="M80" s="385"/>
      <c r="N80" s="298">
        <v>15</v>
      </c>
      <c r="O80" s="379"/>
      <c r="P80" s="381"/>
      <c r="Q80" s="252"/>
      <c r="R80" s="136"/>
      <c r="S80" s="5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37"/>
      <c r="AH80" s="138"/>
      <c r="AI80" s="136"/>
      <c r="AJ80" s="136"/>
      <c r="AK80" s="137"/>
      <c r="AL80" s="137"/>
      <c r="AM80" s="137"/>
    </row>
    <row r="81" spans="1:39" ht="12.75" customHeight="1">
      <c r="A81" s="306">
        <v>9</v>
      </c>
      <c r="B81" s="302">
        <v>45385</v>
      </c>
      <c r="C81" s="303"/>
      <c r="D81" s="303" t="s">
        <v>949</v>
      </c>
      <c r="E81" s="304" t="s">
        <v>587</v>
      </c>
      <c r="F81" s="304">
        <v>43</v>
      </c>
      <c r="G81" s="304">
        <v>17</v>
      </c>
      <c r="H81" s="304">
        <v>63</v>
      </c>
      <c r="I81" s="305" t="s">
        <v>950</v>
      </c>
      <c r="J81" s="297" t="s">
        <v>919</v>
      </c>
      <c r="K81" s="298">
        <f>H81-F81</f>
        <v>20</v>
      </c>
      <c r="L81" s="299">
        <v>50</v>
      </c>
      <c r="M81" s="300">
        <f t="shared" ref="M81" si="59">(K81*N81)-L81</f>
        <v>950</v>
      </c>
      <c r="N81" s="298">
        <v>50</v>
      </c>
      <c r="O81" s="297" t="s">
        <v>578</v>
      </c>
      <c r="P81" s="301">
        <v>45385</v>
      </c>
      <c r="Q81" s="252"/>
      <c r="R81" s="136"/>
      <c r="S81" s="54" t="s">
        <v>577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37"/>
      <c r="AH81" s="138"/>
      <c r="AI81" s="136"/>
      <c r="AJ81" s="136"/>
      <c r="AK81" s="137"/>
      <c r="AL81" s="137"/>
      <c r="AM81" s="137"/>
    </row>
    <row r="82" spans="1:39" ht="12.75" customHeight="1">
      <c r="A82" s="306">
        <v>10</v>
      </c>
      <c r="B82" s="302">
        <v>45386</v>
      </c>
      <c r="C82" s="303"/>
      <c r="D82" s="303" t="s">
        <v>957</v>
      </c>
      <c r="E82" s="304" t="s">
        <v>587</v>
      </c>
      <c r="F82" s="304">
        <v>39</v>
      </c>
      <c r="G82" s="304">
        <v>5</v>
      </c>
      <c r="H82" s="304">
        <v>76.5</v>
      </c>
      <c r="I82" s="305" t="s">
        <v>958</v>
      </c>
      <c r="J82" s="297" t="s">
        <v>959</v>
      </c>
      <c r="K82" s="298">
        <f>H82-F82</f>
        <v>37.5</v>
      </c>
      <c r="L82" s="299">
        <v>50</v>
      </c>
      <c r="M82" s="300">
        <f t="shared" ref="M82" si="60">(K82*N82)-L82</f>
        <v>1825</v>
      </c>
      <c r="N82" s="298">
        <v>50</v>
      </c>
      <c r="O82" s="297" t="s">
        <v>578</v>
      </c>
      <c r="P82" s="301">
        <v>45386</v>
      </c>
      <c r="Q82" s="252"/>
      <c r="R82" s="136"/>
      <c r="S82" s="54" t="s">
        <v>577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37"/>
      <c r="AH82" s="138"/>
      <c r="AI82" s="136"/>
      <c r="AJ82" s="136"/>
      <c r="AK82" s="137"/>
      <c r="AL82" s="137"/>
      <c r="AM82" s="137"/>
    </row>
    <row r="83" spans="1:39" ht="12.75" customHeight="1">
      <c r="A83" s="386">
        <v>11</v>
      </c>
      <c r="B83" s="376">
        <v>45386</v>
      </c>
      <c r="C83" s="294"/>
      <c r="D83" s="294" t="s">
        <v>960</v>
      </c>
      <c r="E83" s="295" t="s">
        <v>587</v>
      </c>
      <c r="F83" s="295">
        <v>23.5</v>
      </c>
      <c r="G83" s="295"/>
      <c r="H83" s="295">
        <v>15</v>
      </c>
      <c r="I83" s="296"/>
      <c r="J83" s="374" t="s">
        <v>973</v>
      </c>
      <c r="K83" s="291">
        <f>H83-F83</f>
        <v>-8.5</v>
      </c>
      <c r="L83" s="292">
        <v>50</v>
      </c>
      <c r="M83" s="388">
        <v>-4707</v>
      </c>
      <c r="N83" s="291">
        <v>950</v>
      </c>
      <c r="O83" s="374" t="s">
        <v>588</v>
      </c>
      <c r="P83" s="376">
        <v>45387</v>
      </c>
      <c r="Q83" s="252"/>
      <c r="R83" s="136"/>
      <c r="S83" s="54" t="s">
        <v>577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37"/>
      <c r="AH83" s="138"/>
      <c r="AI83" s="136"/>
      <c r="AJ83" s="136"/>
      <c r="AK83" s="137"/>
      <c r="AL83" s="137"/>
      <c r="AM83" s="137"/>
    </row>
    <row r="84" spans="1:39" ht="12.75" customHeight="1">
      <c r="A84" s="387"/>
      <c r="B84" s="377"/>
      <c r="C84" s="294"/>
      <c r="D84" s="294" t="s">
        <v>961</v>
      </c>
      <c r="E84" s="295" t="s">
        <v>856</v>
      </c>
      <c r="F84" s="328" t="s">
        <v>972</v>
      </c>
      <c r="G84" s="295"/>
      <c r="H84" s="295">
        <v>5.85</v>
      </c>
      <c r="I84" s="296"/>
      <c r="J84" s="375"/>
      <c r="K84" s="329">
        <f>F84-H84</f>
        <v>3.6500000000000004</v>
      </c>
      <c r="L84" s="292">
        <v>50</v>
      </c>
      <c r="M84" s="389"/>
      <c r="N84" s="291">
        <v>950</v>
      </c>
      <c r="O84" s="375"/>
      <c r="P84" s="377"/>
      <c r="Q84" s="252"/>
      <c r="R84" s="136"/>
      <c r="S84" s="5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37"/>
      <c r="AH84" s="138"/>
      <c r="AI84" s="136"/>
      <c r="AJ84" s="136"/>
      <c r="AK84" s="137"/>
      <c r="AL84" s="137"/>
      <c r="AM84" s="137"/>
    </row>
    <row r="85" spans="1:39" ht="12.75" customHeight="1">
      <c r="A85" s="382">
        <v>12</v>
      </c>
      <c r="B85" s="380">
        <v>45386</v>
      </c>
      <c r="C85" s="303"/>
      <c r="D85" s="303" t="s">
        <v>933</v>
      </c>
      <c r="E85" s="304" t="s">
        <v>587</v>
      </c>
      <c r="F85" s="304">
        <v>25</v>
      </c>
      <c r="G85" s="304"/>
      <c r="H85" s="304">
        <v>30.5</v>
      </c>
      <c r="I85" s="305"/>
      <c r="J85" s="378" t="s">
        <v>978</v>
      </c>
      <c r="K85" s="298">
        <f>H85-F85</f>
        <v>5.5</v>
      </c>
      <c r="L85" s="299">
        <v>50</v>
      </c>
      <c r="M85" s="384">
        <v>2600</v>
      </c>
      <c r="N85" s="298">
        <v>900</v>
      </c>
      <c r="O85" s="378" t="s">
        <v>578</v>
      </c>
      <c r="P85" s="380">
        <v>45390</v>
      </c>
      <c r="Q85" s="252"/>
      <c r="R85" s="136"/>
      <c r="S85" s="54" t="s">
        <v>577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37"/>
      <c r="AH85" s="138"/>
      <c r="AI85" s="136"/>
      <c r="AJ85" s="136"/>
      <c r="AK85" s="137"/>
      <c r="AL85" s="137"/>
      <c r="AM85" s="137"/>
    </row>
    <row r="86" spans="1:39" ht="12.75" customHeight="1">
      <c r="A86" s="383"/>
      <c r="B86" s="381"/>
      <c r="C86" s="303"/>
      <c r="D86" s="303" t="s">
        <v>962</v>
      </c>
      <c r="E86" s="304" t="s">
        <v>856</v>
      </c>
      <c r="F86" s="304">
        <v>15</v>
      </c>
      <c r="G86" s="304"/>
      <c r="H86" s="304">
        <v>17.5</v>
      </c>
      <c r="I86" s="305"/>
      <c r="J86" s="379"/>
      <c r="K86" s="298">
        <f>F86-H86</f>
        <v>-2.5</v>
      </c>
      <c r="L86" s="299">
        <v>50</v>
      </c>
      <c r="M86" s="385"/>
      <c r="N86" s="298">
        <v>900</v>
      </c>
      <c r="O86" s="379"/>
      <c r="P86" s="381"/>
      <c r="Q86" s="252"/>
      <c r="R86" s="136"/>
      <c r="S86" s="5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37"/>
      <c r="AH86" s="138"/>
      <c r="AI86" s="136"/>
      <c r="AJ86" s="136"/>
      <c r="AK86" s="137"/>
      <c r="AL86" s="137"/>
      <c r="AM86" s="137"/>
    </row>
    <row r="87" spans="1:39" ht="12.75" customHeight="1">
      <c r="A87" s="331">
        <v>13</v>
      </c>
      <c r="B87" s="330">
        <v>45387</v>
      </c>
      <c r="C87" s="294"/>
      <c r="D87" s="294" t="s">
        <v>969</v>
      </c>
      <c r="E87" s="295" t="s">
        <v>587</v>
      </c>
      <c r="F87" s="295">
        <v>81</v>
      </c>
      <c r="G87" s="295">
        <v>48</v>
      </c>
      <c r="H87" s="295">
        <v>48</v>
      </c>
      <c r="I87" s="296" t="s">
        <v>974</v>
      </c>
      <c r="J87" s="332" t="s">
        <v>975</v>
      </c>
      <c r="K87" s="291">
        <f>H87-F87</f>
        <v>-33</v>
      </c>
      <c r="L87" s="292">
        <v>50</v>
      </c>
      <c r="M87" s="333">
        <f t="shared" ref="M87" si="61">(K87*N87)-L87</f>
        <v>-1700</v>
      </c>
      <c r="N87" s="291">
        <v>50</v>
      </c>
      <c r="O87" s="332" t="s">
        <v>588</v>
      </c>
      <c r="P87" s="293">
        <v>45390</v>
      </c>
      <c r="Q87" s="252"/>
      <c r="R87" s="136"/>
      <c r="S87" s="54" t="s">
        <v>577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37"/>
      <c r="AH87" s="138"/>
      <c r="AI87" s="136"/>
      <c r="AJ87" s="136"/>
      <c r="AK87" s="137"/>
      <c r="AL87" s="137"/>
      <c r="AM87" s="137"/>
    </row>
    <row r="88" spans="1:39" ht="12.75" customHeight="1">
      <c r="A88" s="331">
        <v>14</v>
      </c>
      <c r="B88" s="330">
        <v>45390</v>
      </c>
      <c r="C88" s="294"/>
      <c r="D88" s="294" t="s">
        <v>987</v>
      </c>
      <c r="E88" s="295" t="s">
        <v>587</v>
      </c>
      <c r="F88" s="295">
        <v>295</v>
      </c>
      <c r="G88" s="295">
        <v>200</v>
      </c>
      <c r="H88" s="295">
        <v>200</v>
      </c>
      <c r="I88" s="296" t="s">
        <v>988</v>
      </c>
      <c r="J88" s="332" t="s">
        <v>699</v>
      </c>
      <c r="K88" s="291">
        <f>H88-F88</f>
        <v>-95</v>
      </c>
      <c r="L88" s="292">
        <v>50</v>
      </c>
      <c r="M88" s="333">
        <f t="shared" ref="M88" si="62">(K88*N88)-L88</f>
        <v>-1475</v>
      </c>
      <c r="N88" s="291">
        <v>15</v>
      </c>
      <c r="O88" s="332" t="s">
        <v>588</v>
      </c>
      <c r="P88" s="293">
        <v>45390</v>
      </c>
      <c r="Q88" s="252"/>
      <c r="R88" s="136"/>
      <c r="S88" s="54" t="s">
        <v>864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37"/>
      <c r="AH88" s="138"/>
      <c r="AI88" s="136"/>
      <c r="AJ88" s="136"/>
      <c r="AK88" s="137"/>
      <c r="AL88" s="137"/>
      <c r="AM88" s="137"/>
    </row>
    <row r="89" spans="1:39" ht="12.75" customHeight="1">
      <c r="A89" s="382">
        <v>15</v>
      </c>
      <c r="B89" s="380">
        <v>45390</v>
      </c>
      <c r="C89" s="303"/>
      <c r="D89" s="303" t="s">
        <v>990</v>
      </c>
      <c r="E89" s="304" t="s">
        <v>856</v>
      </c>
      <c r="F89" s="304">
        <v>25</v>
      </c>
      <c r="G89" s="304"/>
      <c r="H89" s="304">
        <v>26</v>
      </c>
      <c r="I89" s="305"/>
      <c r="J89" s="378" t="s">
        <v>992</v>
      </c>
      <c r="K89" s="298">
        <f>F89-H89</f>
        <v>-1</v>
      </c>
      <c r="L89" s="299">
        <v>50</v>
      </c>
      <c r="M89" s="384">
        <v>380</v>
      </c>
      <c r="N89" s="298">
        <v>40</v>
      </c>
      <c r="O89" s="378" t="s">
        <v>578</v>
      </c>
      <c r="P89" s="380">
        <v>45391</v>
      </c>
      <c r="Q89" s="252"/>
      <c r="R89" s="136"/>
      <c r="S89" s="54" t="s">
        <v>864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37"/>
      <c r="AH89" s="138"/>
      <c r="AI89" s="136"/>
      <c r="AJ89" s="136"/>
      <c r="AK89" s="137"/>
      <c r="AL89" s="137"/>
      <c r="AM89" s="137"/>
    </row>
    <row r="90" spans="1:39" ht="12.75" customHeight="1">
      <c r="A90" s="383"/>
      <c r="B90" s="381"/>
      <c r="C90" s="303"/>
      <c r="D90" s="303" t="s">
        <v>991</v>
      </c>
      <c r="E90" s="304" t="s">
        <v>856</v>
      </c>
      <c r="F90" s="304">
        <v>24</v>
      </c>
      <c r="G90" s="304"/>
      <c r="H90" s="304">
        <v>11</v>
      </c>
      <c r="I90" s="305"/>
      <c r="J90" s="379"/>
      <c r="K90" s="298">
        <f>F90-H90</f>
        <v>13</v>
      </c>
      <c r="L90" s="299">
        <v>50</v>
      </c>
      <c r="M90" s="385"/>
      <c r="N90" s="298">
        <v>40</v>
      </c>
      <c r="O90" s="379"/>
      <c r="P90" s="381"/>
      <c r="Q90" s="252"/>
      <c r="R90" s="136"/>
      <c r="S90" s="5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37"/>
      <c r="AH90" s="138"/>
      <c r="AI90" s="136"/>
      <c r="AJ90" s="136"/>
      <c r="AK90" s="137"/>
      <c r="AL90" s="137"/>
      <c r="AM90" s="137"/>
    </row>
    <row r="91" spans="1:39" ht="12.75" customHeight="1">
      <c r="A91" s="306">
        <v>16</v>
      </c>
      <c r="B91" s="302">
        <v>45513</v>
      </c>
      <c r="C91" s="303"/>
      <c r="D91" s="303" t="s">
        <v>998</v>
      </c>
      <c r="E91" s="304" t="s">
        <v>587</v>
      </c>
      <c r="F91" s="304">
        <v>20</v>
      </c>
      <c r="G91" s="304">
        <v>0</v>
      </c>
      <c r="H91" s="304">
        <v>30</v>
      </c>
      <c r="I91" s="305" t="s">
        <v>999</v>
      </c>
      <c r="J91" s="297" t="s">
        <v>1000</v>
      </c>
      <c r="K91" s="298">
        <f>H91-F91</f>
        <v>10</v>
      </c>
      <c r="L91" s="299">
        <v>50</v>
      </c>
      <c r="M91" s="300">
        <f t="shared" ref="M91:M92" si="63">(K91*N91)-L91</f>
        <v>350</v>
      </c>
      <c r="N91" s="298">
        <v>40</v>
      </c>
      <c r="O91" s="297" t="s">
        <v>578</v>
      </c>
      <c r="P91" s="301">
        <v>45391</v>
      </c>
      <c r="Q91" s="252"/>
      <c r="R91" s="136"/>
      <c r="S91" s="54" t="s">
        <v>864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37"/>
      <c r="AH91" s="138"/>
      <c r="AI91" s="136"/>
      <c r="AJ91" s="136"/>
      <c r="AK91" s="137"/>
      <c r="AL91" s="137"/>
      <c r="AM91" s="137"/>
    </row>
    <row r="92" spans="1:39" ht="12.75" customHeight="1">
      <c r="A92" s="331">
        <v>17</v>
      </c>
      <c r="B92" s="330">
        <v>45391</v>
      </c>
      <c r="C92" s="294"/>
      <c r="D92" s="294" t="s">
        <v>990</v>
      </c>
      <c r="E92" s="295" t="s">
        <v>587</v>
      </c>
      <c r="F92" s="295">
        <v>15</v>
      </c>
      <c r="G92" s="295">
        <v>0</v>
      </c>
      <c r="H92" s="295">
        <v>0</v>
      </c>
      <c r="I92" s="296" t="s">
        <v>1001</v>
      </c>
      <c r="J92" s="332" t="s">
        <v>1002</v>
      </c>
      <c r="K92" s="291">
        <f>H92-F92</f>
        <v>-15</v>
      </c>
      <c r="L92" s="292">
        <v>50</v>
      </c>
      <c r="M92" s="333">
        <f t="shared" si="63"/>
        <v>-650</v>
      </c>
      <c r="N92" s="291">
        <v>40</v>
      </c>
      <c r="O92" s="332" t="s">
        <v>588</v>
      </c>
      <c r="P92" s="293">
        <v>45391</v>
      </c>
      <c r="Q92" s="252"/>
      <c r="R92" s="136"/>
      <c r="S92" s="54" t="s">
        <v>864</v>
      </c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37"/>
      <c r="AH92" s="138"/>
      <c r="AI92" s="136"/>
      <c r="AJ92" s="136"/>
      <c r="AK92" s="137"/>
      <c r="AL92" s="137"/>
      <c r="AM92" s="137"/>
    </row>
    <row r="93" spans="1:39" ht="12.75" customHeight="1">
      <c r="A93" s="382">
        <v>18</v>
      </c>
      <c r="B93" s="380">
        <v>45392</v>
      </c>
      <c r="C93" s="303"/>
      <c r="D93" s="303" t="s">
        <v>1008</v>
      </c>
      <c r="E93" s="304" t="s">
        <v>856</v>
      </c>
      <c r="F93" s="304">
        <v>392</v>
      </c>
      <c r="G93" s="304"/>
      <c r="H93" s="304">
        <v>279</v>
      </c>
      <c r="I93" s="305"/>
      <c r="J93" s="378" t="s">
        <v>1029</v>
      </c>
      <c r="K93" s="298">
        <f>F93-H93</f>
        <v>113</v>
      </c>
      <c r="L93" s="299">
        <v>50</v>
      </c>
      <c r="M93" s="384">
        <v>1300</v>
      </c>
      <c r="N93" s="298">
        <v>50</v>
      </c>
      <c r="O93" s="378" t="s">
        <v>578</v>
      </c>
      <c r="P93" s="380">
        <v>45394</v>
      </c>
      <c r="Q93" s="252"/>
      <c r="R93" s="136"/>
      <c r="S93" s="54" t="s">
        <v>577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37"/>
      <c r="AH93" s="138"/>
      <c r="AI93" s="136"/>
      <c r="AJ93" s="136"/>
      <c r="AK93" s="137"/>
      <c r="AL93" s="137"/>
      <c r="AM93" s="137"/>
    </row>
    <row r="94" spans="1:39" ht="12.75" customHeight="1">
      <c r="A94" s="383"/>
      <c r="B94" s="381"/>
      <c r="C94" s="303"/>
      <c r="D94" s="303" t="s">
        <v>1009</v>
      </c>
      <c r="E94" s="304" t="s">
        <v>856</v>
      </c>
      <c r="F94" s="304">
        <v>290</v>
      </c>
      <c r="G94" s="304"/>
      <c r="H94" s="304">
        <v>375</v>
      </c>
      <c r="I94" s="305"/>
      <c r="J94" s="379"/>
      <c r="K94" s="298">
        <f>F94-H94</f>
        <v>-85</v>
      </c>
      <c r="L94" s="299">
        <v>50</v>
      </c>
      <c r="M94" s="385"/>
      <c r="N94" s="298">
        <v>50</v>
      </c>
      <c r="O94" s="379"/>
      <c r="P94" s="381"/>
      <c r="Q94" s="252"/>
      <c r="R94" s="136"/>
      <c r="S94" s="5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37"/>
      <c r="AH94" s="138"/>
      <c r="AI94" s="136"/>
      <c r="AJ94" s="136"/>
      <c r="AK94" s="137"/>
      <c r="AL94" s="137"/>
      <c r="AM94" s="137"/>
    </row>
    <row r="95" spans="1:39" ht="12.75" customHeight="1">
      <c r="A95" s="386">
        <v>19</v>
      </c>
      <c r="B95" s="376">
        <v>45392</v>
      </c>
      <c r="C95" s="294"/>
      <c r="D95" s="294" t="s">
        <v>1010</v>
      </c>
      <c r="E95" s="295" t="s">
        <v>587</v>
      </c>
      <c r="F95" s="295">
        <v>11</v>
      </c>
      <c r="G95" s="295"/>
      <c r="H95" s="295">
        <v>4</v>
      </c>
      <c r="I95" s="296"/>
      <c r="J95" s="374">
        <v>-3.75</v>
      </c>
      <c r="K95" s="291">
        <f>H95-F95</f>
        <v>-7</v>
      </c>
      <c r="L95" s="292">
        <v>50</v>
      </c>
      <c r="M95" s="388">
        <v>-5350</v>
      </c>
      <c r="N95" s="291">
        <v>1400</v>
      </c>
      <c r="O95" s="374" t="s">
        <v>588</v>
      </c>
      <c r="P95" s="376">
        <v>45397</v>
      </c>
      <c r="Q95" s="252"/>
      <c r="R95" s="136"/>
      <c r="S95" s="54" t="s">
        <v>577</v>
      </c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37"/>
      <c r="AH95" s="138"/>
      <c r="AI95" s="136"/>
      <c r="AJ95" s="136"/>
      <c r="AK95" s="137"/>
      <c r="AL95" s="137"/>
      <c r="AM95" s="137"/>
    </row>
    <row r="96" spans="1:39" ht="12.75" customHeight="1">
      <c r="A96" s="387"/>
      <c r="B96" s="377"/>
      <c r="C96" s="294"/>
      <c r="D96" s="294" t="s">
        <v>1011</v>
      </c>
      <c r="E96" s="295" t="s">
        <v>856</v>
      </c>
      <c r="F96" s="295">
        <v>5</v>
      </c>
      <c r="G96" s="295"/>
      <c r="H96" s="295">
        <v>1.75</v>
      </c>
      <c r="I96" s="296"/>
      <c r="J96" s="375"/>
      <c r="K96" s="291">
        <f>F96-H96</f>
        <v>3.25</v>
      </c>
      <c r="L96" s="292">
        <v>50</v>
      </c>
      <c r="M96" s="389"/>
      <c r="N96" s="291">
        <v>1400</v>
      </c>
      <c r="O96" s="375"/>
      <c r="P96" s="377"/>
      <c r="Q96" s="252"/>
      <c r="R96" s="136"/>
      <c r="S96" s="5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37"/>
      <c r="AH96" s="138"/>
      <c r="AI96" s="136"/>
      <c r="AJ96" s="136"/>
      <c r="AK96" s="137"/>
      <c r="AL96" s="137"/>
      <c r="AM96" s="137"/>
    </row>
    <row r="97" spans="1:39" ht="12.75" customHeight="1">
      <c r="A97" s="306">
        <v>20</v>
      </c>
      <c r="B97" s="302">
        <v>45392</v>
      </c>
      <c r="C97" s="303"/>
      <c r="D97" s="303" t="s">
        <v>1012</v>
      </c>
      <c r="E97" s="304" t="s">
        <v>587</v>
      </c>
      <c r="F97" s="304">
        <v>95</v>
      </c>
      <c r="G97" s="304">
        <v>0</v>
      </c>
      <c r="H97" s="304">
        <v>150</v>
      </c>
      <c r="I97" s="305" t="s">
        <v>1013</v>
      </c>
      <c r="J97" s="297" t="s">
        <v>713</v>
      </c>
      <c r="K97" s="298">
        <f>H97-F97</f>
        <v>55</v>
      </c>
      <c r="L97" s="299">
        <v>50</v>
      </c>
      <c r="M97" s="300">
        <f t="shared" ref="M97" si="64">(K97*N97)-L97</f>
        <v>775</v>
      </c>
      <c r="N97" s="298">
        <v>15</v>
      </c>
      <c r="O97" s="297" t="s">
        <v>578</v>
      </c>
      <c r="P97" s="301">
        <v>45392</v>
      </c>
      <c r="Q97" s="252"/>
      <c r="R97" s="136"/>
      <c r="S97" s="54" t="s">
        <v>769</v>
      </c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37"/>
      <c r="AH97" s="138"/>
      <c r="AI97" s="136"/>
      <c r="AJ97" s="136"/>
      <c r="AK97" s="137"/>
      <c r="AL97" s="137"/>
      <c r="AM97" s="137"/>
    </row>
    <row r="98" spans="1:39" ht="12.75" customHeight="1">
      <c r="A98" s="382">
        <v>21</v>
      </c>
      <c r="B98" s="380">
        <v>45392</v>
      </c>
      <c r="C98" s="303"/>
      <c r="D98" s="303" t="s">
        <v>1017</v>
      </c>
      <c r="E98" s="304" t="s">
        <v>856</v>
      </c>
      <c r="F98" s="304">
        <v>358</v>
      </c>
      <c r="G98" s="304"/>
      <c r="H98" s="304">
        <v>220</v>
      </c>
      <c r="I98" s="305"/>
      <c r="J98" s="378" t="s">
        <v>919</v>
      </c>
      <c r="K98" s="298">
        <f>F98-H98</f>
        <v>138</v>
      </c>
      <c r="L98" s="299">
        <v>50</v>
      </c>
      <c r="M98" s="384">
        <v>700</v>
      </c>
      <c r="N98" s="298">
        <v>40</v>
      </c>
      <c r="O98" s="378" t="s">
        <v>578</v>
      </c>
      <c r="P98" s="380">
        <v>45394</v>
      </c>
      <c r="Q98" s="252"/>
      <c r="R98" s="136"/>
      <c r="S98" s="54" t="s">
        <v>864</v>
      </c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37"/>
      <c r="AH98" s="138"/>
      <c r="AI98" s="136"/>
      <c r="AJ98" s="136"/>
      <c r="AK98" s="137"/>
      <c r="AL98" s="137"/>
      <c r="AM98" s="137"/>
    </row>
    <row r="99" spans="1:39" ht="12.75" customHeight="1">
      <c r="A99" s="383"/>
      <c r="B99" s="381"/>
      <c r="C99" s="303"/>
      <c r="D99" s="303" t="s">
        <v>1018</v>
      </c>
      <c r="E99" s="304" t="s">
        <v>856</v>
      </c>
      <c r="F99" s="304">
        <v>302</v>
      </c>
      <c r="G99" s="304"/>
      <c r="H99" s="304">
        <v>420</v>
      </c>
      <c r="I99" s="305"/>
      <c r="J99" s="379"/>
      <c r="K99" s="298">
        <f>F99-H99</f>
        <v>-118</v>
      </c>
      <c r="L99" s="299">
        <v>50</v>
      </c>
      <c r="M99" s="385"/>
      <c r="N99" s="298">
        <v>40</v>
      </c>
      <c r="O99" s="379"/>
      <c r="P99" s="381"/>
      <c r="Q99" s="252"/>
      <c r="R99" s="136"/>
      <c r="S99" s="5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37"/>
      <c r="AH99" s="138"/>
      <c r="AI99" s="136"/>
      <c r="AJ99" s="136"/>
      <c r="AK99" s="137"/>
      <c r="AL99" s="137"/>
      <c r="AM99" s="137"/>
    </row>
    <row r="100" spans="1:39" ht="12.75" customHeight="1">
      <c r="A100" s="382">
        <v>22</v>
      </c>
      <c r="B100" s="380">
        <v>45394</v>
      </c>
      <c r="C100" s="303"/>
      <c r="D100" s="303" t="s">
        <v>1034</v>
      </c>
      <c r="E100" s="304" t="s">
        <v>856</v>
      </c>
      <c r="F100" s="304">
        <v>442.5</v>
      </c>
      <c r="G100" s="304"/>
      <c r="H100" s="304">
        <v>212</v>
      </c>
      <c r="I100" s="305"/>
      <c r="J100" s="378" t="s">
        <v>1046</v>
      </c>
      <c r="K100" s="298">
        <f>F100-H100</f>
        <v>230.5</v>
      </c>
      <c r="L100" s="299">
        <v>50</v>
      </c>
      <c r="M100" s="384">
        <v>2425</v>
      </c>
      <c r="N100" s="298">
        <v>50</v>
      </c>
      <c r="O100" s="378" t="s">
        <v>578</v>
      </c>
      <c r="P100" s="380">
        <v>45397</v>
      </c>
      <c r="Q100" s="252"/>
      <c r="R100" s="136"/>
      <c r="S100" s="54" t="s">
        <v>864</v>
      </c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37"/>
      <c r="AH100" s="138"/>
      <c r="AI100" s="136"/>
      <c r="AJ100" s="136"/>
      <c r="AK100" s="137"/>
      <c r="AL100" s="137"/>
      <c r="AM100" s="137"/>
    </row>
    <row r="101" spans="1:39" ht="12.75" customHeight="1">
      <c r="A101" s="383"/>
      <c r="B101" s="381"/>
      <c r="C101" s="303"/>
      <c r="D101" s="303" t="s">
        <v>1035</v>
      </c>
      <c r="E101" s="304" t="s">
        <v>856</v>
      </c>
      <c r="F101" s="304">
        <v>427.5</v>
      </c>
      <c r="G101" s="304"/>
      <c r="H101" s="304">
        <v>607.5</v>
      </c>
      <c r="I101" s="305"/>
      <c r="J101" s="379"/>
      <c r="K101" s="298">
        <f>F101-H101</f>
        <v>-180</v>
      </c>
      <c r="L101" s="299">
        <v>50</v>
      </c>
      <c r="M101" s="385"/>
      <c r="N101" s="298">
        <v>50</v>
      </c>
      <c r="O101" s="379"/>
      <c r="P101" s="381"/>
      <c r="Q101" s="252"/>
      <c r="R101" s="136"/>
      <c r="S101" s="5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37"/>
      <c r="AH101" s="138"/>
      <c r="AI101" s="136"/>
      <c r="AJ101" s="136"/>
      <c r="AK101" s="137"/>
      <c r="AL101" s="137"/>
      <c r="AM101" s="137"/>
    </row>
    <row r="102" spans="1:39" ht="12.75" customHeight="1">
      <c r="A102" s="382">
        <v>23</v>
      </c>
      <c r="B102" s="380">
        <v>45394</v>
      </c>
      <c r="C102" s="303"/>
      <c r="D102" s="303" t="s">
        <v>1036</v>
      </c>
      <c r="E102" s="304" t="s">
        <v>587</v>
      </c>
      <c r="F102" s="304">
        <v>55</v>
      </c>
      <c r="G102" s="304"/>
      <c r="H102" s="304">
        <v>17.5</v>
      </c>
      <c r="I102" s="305"/>
      <c r="J102" s="378" t="s">
        <v>1044</v>
      </c>
      <c r="K102" s="298">
        <f t="shared" ref="K102:K108" si="65">H102-F102</f>
        <v>-37.5</v>
      </c>
      <c r="L102" s="299">
        <v>50</v>
      </c>
      <c r="M102" s="384">
        <v>2040</v>
      </c>
      <c r="N102" s="298">
        <v>40</v>
      </c>
      <c r="O102" s="378" t="s">
        <v>578</v>
      </c>
      <c r="P102" s="380">
        <v>45397</v>
      </c>
      <c r="Q102" s="252"/>
      <c r="R102" s="136"/>
      <c r="S102" s="54" t="s">
        <v>864</v>
      </c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37"/>
      <c r="AH102" s="138"/>
      <c r="AI102" s="136"/>
      <c r="AJ102" s="136"/>
      <c r="AK102" s="137"/>
      <c r="AL102" s="137"/>
      <c r="AM102" s="137"/>
    </row>
    <row r="103" spans="1:39" ht="12.75" customHeight="1">
      <c r="A103" s="383"/>
      <c r="B103" s="381"/>
      <c r="C103" s="303"/>
      <c r="D103" s="303" t="s">
        <v>1037</v>
      </c>
      <c r="E103" s="304" t="s">
        <v>587</v>
      </c>
      <c r="F103" s="304">
        <v>49</v>
      </c>
      <c r="G103" s="304"/>
      <c r="H103" s="304">
        <v>140</v>
      </c>
      <c r="I103" s="305"/>
      <c r="J103" s="379"/>
      <c r="K103" s="298">
        <f t="shared" si="65"/>
        <v>91</v>
      </c>
      <c r="L103" s="299">
        <v>50</v>
      </c>
      <c r="M103" s="385"/>
      <c r="N103" s="298">
        <v>40</v>
      </c>
      <c r="O103" s="379"/>
      <c r="P103" s="381"/>
      <c r="Q103" s="252"/>
      <c r="R103" s="136"/>
      <c r="S103" s="5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37"/>
      <c r="AH103" s="138"/>
      <c r="AI103" s="136"/>
      <c r="AJ103" s="136"/>
      <c r="AK103" s="137"/>
      <c r="AL103" s="137"/>
      <c r="AM103" s="137"/>
    </row>
    <row r="104" spans="1:39" ht="12.75" customHeight="1">
      <c r="A104" s="306">
        <v>24</v>
      </c>
      <c r="B104" s="302">
        <v>45397</v>
      </c>
      <c r="C104" s="303"/>
      <c r="D104" s="303" t="s">
        <v>1052</v>
      </c>
      <c r="E104" s="304" t="s">
        <v>587</v>
      </c>
      <c r="F104" s="304">
        <v>72</v>
      </c>
      <c r="G104" s="304">
        <v>30</v>
      </c>
      <c r="H104" s="304">
        <v>92</v>
      </c>
      <c r="I104" s="305" t="s">
        <v>974</v>
      </c>
      <c r="J104" s="297" t="s">
        <v>919</v>
      </c>
      <c r="K104" s="298">
        <f t="shared" si="65"/>
        <v>20</v>
      </c>
      <c r="L104" s="299">
        <v>50</v>
      </c>
      <c r="M104" s="300">
        <f t="shared" ref="M104:M105" si="66">(K104*N104)-L104</f>
        <v>750</v>
      </c>
      <c r="N104" s="298">
        <v>40</v>
      </c>
      <c r="O104" s="297" t="s">
        <v>578</v>
      </c>
      <c r="P104" s="301">
        <v>45397</v>
      </c>
      <c r="Q104" s="252"/>
      <c r="R104" s="136"/>
      <c r="S104" s="5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37"/>
      <c r="AH104" s="138"/>
      <c r="AI104" s="136"/>
      <c r="AJ104" s="136"/>
      <c r="AK104" s="137"/>
      <c r="AL104" s="137"/>
      <c r="AM104" s="137"/>
    </row>
    <row r="105" spans="1:39" ht="12.75" customHeight="1">
      <c r="A105" s="331">
        <v>25</v>
      </c>
      <c r="B105" s="330">
        <v>45397</v>
      </c>
      <c r="C105" s="294"/>
      <c r="D105" s="294" t="s">
        <v>1056</v>
      </c>
      <c r="E105" s="295" t="s">
        <v>587</v>
      </c>
      <c r="F105" s="295">
        <v>14</v>
      </c>
      <c r="G105" s="295">
        <v>0</v>
      </c>
      <c r="H105" s="295">
        <v>0</v>
      </c>
      <c r="I105" s="296" t="s">
        <v>1057</v>
      </c>
      <c r="J105" s="332" t="s">
        <v>1058</v>
      </c>
      <c r="K105" s="291">
        <f t="shared" si="65"/>
        <v>-14</v>
      </c>
      <c r="L105" s="292">
        <v>50</v>
      </c>
      <c r="M105" s="333">
        <f t="shared" si="66"/>
        <v>-1100</v>
      </c>
      <c r="N105" s="291">
        <v>75</v>
      </c>
      <c r="O105" s="332" t="s">
        <v>588</v>
      </c>
      <c r="P105" s="293">
        <v>45397</v>
      </c>
      <c r="Q105" s="252"/>
      <c r="R105" s="136"/>
      <c r="S105" s="5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37"/>
      <c r="AH105" s="138"/>
      <c r="AI105" s="136"/>
      <c r="AJ105" s="136"/>
      <c r="AK105" s="137"/>
      <c r="AL105" s="137"/>
      <c r="AM105" s="137"/>
    </row>
    <row r="106" spans="1:39" ht="12.75" customHeight="1">
      <c r="A106" s="331">
        <v>26</v>
      </c>
      <c r="B106" s="330">
        <v>45397</v>
      </c>
      <c r="C106" s="294"/>
      <c r="D106" s="294" t="s">
        <v>1060</v>
      </c>
      <c r="E106" s="295" t="s">
        <v>587</v>
      </c>
      <c r="F106" s="295">
        <v>74</v>
      </c>
      <c r="G106" s="295">
        <v>30</v>
      </c>
      <c r="H106" s="295">
        <v>39</v>
      </c>
      <c r="I106" s="296" t="s">
        <v>1061</v>
      </c>
      <c r="J106" s="332" t="s">
        <v>1062</v>
      </c>
      <c r="K106" s="291">
        <f t="shared" si="65"/>
        <v>-35</v>
      </c>
      <c r="L106" s="292">
        <v>50</v>
      </c>
      <c r="M106" s="333">
        <f t="shared" ref="M106" si="67">(K106*N106)-L106</f>
        <v>-1450</v>
      </c>
      <c r="N106" s="291">
        <v>40</v>
      </c>
      <c r="O106" s="332" t="s">
        <v>588</v>
      </c>
      <c r="P106" s="293">
        <v>45397</v>
      </c>
      <c r="Q106" s="252"/>
      <c r="R106" s="136"/>
      <c r="S106" s="5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37"/>
      <c r="AH106" s="138"/>
      <c r="AI106" s="136"/>
      <c r="AJ106" s="136"/>
      <c r="AK106" s="137"/>
      <c r="AL106" s="137"/>
      <c r="AM106" s="137"/>
    </row>
    <row r="107" spans="1:39" ht="12.75" customHeight="1">
      <c r="A107" s="382">
        <v>27</v>
      </c>
      <c r="B107" s="380">
        <v>45397</v>
      </c>
      <c r="C107" s="303"/>
      <c r="D107" s="303" t="s">
        <v>1063</v>
      </c>
      <c r="E107" s="304" t="s">
        <v>587</v>
      </c>
      <c r="F107" s="304">
        <v>117.5</v>
      </c>
      <c r="G107" s="304"/>
      <c r="H107" s="304">
        <v>30</v>
      </c>
      <c r="I107" s="305"/>
      <c r="J107" s="378" t="s">
        <v>1107</v>
      </c>
      <c r="K107" s="298">
        <f t="shared" si="65"/>
        <v>-87.5</v>
      </c>
      <c r="L107" s="299">
        <v>50</v>
      </c>
      <c r="M107" s="384">
        <v>650</v>
      </c>
      <c r="N107" s="298">
        <v>15</v>
      </c>
      <c r="O107" s="378" t="s">
        <v>578</v>
      </c>
      <c r="P107" s="380">
        <v>45398</v>
      </c>
      <c r="Q107" s="252"/>
      <c r="R107" s="136"/>
      <c r="S107" s="5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37"/>
      <c r="AH107" s="138"/>
      <c r="AI107" s="136"/>
      <c r="AJ107" s="136"/>
      <c r="AK107" s="137"/>
      <c r="AL107" s="137"/>
      <c r="AM107" s="137"/>
    </row>
    <row r="108" spans="1:39" ht="12.75" customHeight="1">
      <c r="A108" s="383"/>
      <c r="B108" s="381"/>
      <c r="C108" s="303"/>
      <c r="D108" s="303" t="s">
        <v>1064</v>
      </c>
      <c r="E108" s="304" t="s">
        <v>587</v>
      </c>
      <c r="F108" s="304">
        <v>132.5</v>
      </c>
      <c r="G108" s="304"/>
      <c r="H108" s="304">
        <v>270</v>
      </c>
      <c r="I108" s="305"/>
      <c r="J108" s="379"/>
      <c r="K108" s="298">
        <f t="shared" si="65"/>
        <v>137.5</v>
      </c>
      <c r="L108" s="299">
        <v>50</v>
      </c>
      <c r="M108" s="385"/>
      <c r="N108" s="298">
        <v>15</v>
      </c>
      <c r="O108" s="379"/>
      <c r="P108" s="381"/>
      <c r="Q108" s="252"/>
      <c r="R108" s="136"/>
      <c r="S108" s="5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37"/>
      <c r="AH108" s="138"/>
      <c r="AI108" s="136"/>
      <c r="AJ108" s="136"/>
      <c r="AK108" s="137"/>
      <c r="AL108" s="137"/>
      <c r="AM108" s="137"/>
    </row>
    <row r="109" spans="1:39" ht="12.75" customHeight="1">
      <c r="A109" s="394">
        <v>28</v>
      </c>
      <c r="B109" s="392">
        <v>45398</v>
      </c>
      <c r="C109" s="253"/>
      <c r="D109" s="253" t="s">
        <v>1109</v>
      </c>
      <c r="E109" s="205" t="s">
        <v>587</v>
      </c>
      <c r="F109" s="205" t="s">
        <v>1065</v>
      </c>
      <c r="G109" s="205"/>
      <c r="H109" s="205"/>
      <c r="I109" s="207"/>
      <c r="J109" s="390" t="s">
        <v>576</v>
      </c>
      <c r="K109" s="205"/>
      <c r="L109" s="208"/>
      <c r="M109" s="284"/>
      <c r="N109" s="205"/>
      <c r="O109" s="334"/>
      <c r="P109" s="392"/>
      <c r="Q109" s="252"/>
      <c r="R109" s="136"/>
      <c r="S109" s="5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37"/>
      <c r="AH109" s="138"/>
      <c r="AI109" s="136"/>
      <c r="AJ109" s="136"/>
      <c r="AK109" s="137"/>
      <c r="AL109" s="137"/>
      <c r="AM109" s="137"/>
    </row>
    <row r="110" spans="1:39" ht="12.75" customHeight="1">
      <c r="A110" s="395"/>
      <c r="B110" s="393"/>
      <c r="C110" s="253"/>
      <c r="D110" s="253" t="s">
        <v>1110</v>
      </c>
      <c r="E110" s="205" t="s">
        <v>856</v>
      </c>
      <c r="F110" s="205" t="s">
        <v>1111</v>
      </c>
      <c r="G110" s="205"/>
      <c r="H110" s="205"/>
      <c r="I110" s="207"/>
      <c r="J110" s="391"/>
      <c r="K110" s="205"/>
      <c r="L110" s="208"/>
      <c r="M110" s="284"/>
      <c r="N110" s="205"/>
      <c r="O110" s="334"/>
      <c r="P110" s="393"/>
      <c r="Q110" s="252"/>
      <c r="R110" s="136"/>
      <c r="S110" s="5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37"/>
      <c r="AH110" s="138"/>
      <c r="AI110" s="136"/>
      <c r="AJ110" s="136"/>
      <c r="AK110" s="137"/>
      <c r="AL110" s="137"/>
      <c r="AM110" s="137"/>
    </row>
    <row r="111" spans="1:39" ht="12.75" customHeight="1">
      <c r="A111" s="396">
        <v>29</v>
      </c>
      <c r="B111" s="398">
        <v>45398</v>
      </c>
      <c r="C111" s="316"/>
      <c r="D111" s="316" t="s">
        <v>1113</v>
      </c>
      <c r="E111" s="317" t="s">
        <v>587</v>
      </c>
      <c r="F111" s="317">
        <v>66.5</v>
      </c>
      <c r="G111" s="317"/>
      <c r="H111" s="317">
        <v>122.5</v>
      </c>
      <c r="I111" s="318"/>
      <c r="J111" s="400" t="s">
        <v>1116</v>
      </c>
      <c r="K111" s="319">
        <f t="shared" ref="K111:K113" si="68">H111-F111</f>
        <v>56</v>
      </c>
      <c r="L111" s="320">
        <v>50</v>
      </c>
      <c r="M111" s="402">
        <v>-175</v>
      </c>
      <c r="N111" s="319">
        <v>50</v>
      </c>
      <c r="O111" s="400" t="s">
        <v>595</v>
      </c>
      <c r="P111" s="398">
        <v>45400</v>
      </c>
      <c r="Q111" s="252"/>
      <c r="R111" s="136"/>
      <c r="S111" s="5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37"/>
      <c r="AH111" s="138"/>
      <c r="AI111" s="136"/>
      <c r="AJ111" s="136"/>
      <c r="AK111" s="137"/>
      <c r="AL111" s="137"/>
      <c r="AM111" s="137"/>
    </row>
    <row r="112" spans="1:39" ht="12.75" customHeight="1">
      <c r="A112" s="397"/>
      <c r="B112" s="399"/>
      <c r="C112" s="316"/>
      <c r="D112" s="316" t="s">
        <v>1114</v>
      </c>
      <c r="E112" s="317" t="s">
        <v>587</v>
      </c>
      <c r="F112" s="317">
        <v>66.5</v>
      </c>
      <c r="G112" s="317"/>
      <c r="H112" s="317">
        <v>9</v>
      </c>
      <c r="I112" s="318"/>
      <c r="J112" s="401"/>
      <c r="K112" s="319">
        <f t="shared" si="68"/>
        <v>-57.5</v>
      </c>
      <c r="L112" s="320">
        <v>50</v>
      </c>
      <c r="M112" s="403"/>
      <c r="N112" s="319">
        <v>50</v>
      </c>
      <c r="O112" s="401"/>
      <c r="P112" s="399"/>
      <c r="Q112" s="252"/>
      <c r="R112" s="136"/>
      <c r="S112" s="5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37"/>
      <c r="AH112" s="138"/>
      <c r="AI112" s="136"/>
      <c r="AJ112" s="136"/>
      <c r="AK112" s="137"/>
      <c r="AL112" s="137"/>
      <c r="AM112" s="137"/>
    </row>
    <row r="113" spans="1:39" ht="12.75" customHeight="1">
      <c r="A113" s="306">
        <v>30</v>
      </c>
      <c r="B113" s="302">
        <v>45400</v>
      </c>
      <c r="C113" s="303"/>
      <c r="D113" s="303" t="s">
        <v>1119</v>
      </c>
      <c r="E113" s="304" t="s">
        <v>587</v>
      </c>
      <c r="F113" s="304">
        <v>31</v>
      </c>
      <c r="G113" s="304"/>
      <c r="H113" s="304">
        <v>200</v>
      </c>
      <c r="I113" s="305" t="s">
        <v>1120</v>
      </c>
      <c r="J113" s="297" t="s">
        <v>1121</v>
      </c>
      <c r="K113" s="298">
        <f t="shared" si="68"/>
        <v>169</v>
      </c>
      <c r="L113" s="299">
        <v>50</v>
      </c>
      <c r="M113" s="300">
        <f t="shared" ref="M113" si="69">(K113*N113)-L113</f>
        <v>8400</v>
      </c>
      <c r="N113" s="298">
        <v>50</v>
      </c>
      <c r="O113" s="297" t="s">
        <v>578</v>
      </c>
      <c r="P113" s="301">
        <v>45400</v>
      </c>
      <c r="Q113" s="252"/>
      <c r="R113" s="136"/>
      <c r="S113" s="5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37"/>
      <c r="AH113" s="138"/>
      <c r="AI113" s="136"/>
      <c r="AJ113" s="136"/>
      <c r="AK113" s="137"/>
      <c r="AL113" s="137"/>
      <c r="AM113" s="137"/>
    </row>
    <row r="114" spans="1:39" ht="12.75" customHeight="1">
      <c r="A114" s="352">
        <v>31</v>
      </c>
      <c r="B114" s="351">
        <v>45400</v>
      </c>
      <c r="C114" s="253"/>
      <c r="D114" s="253" t="s">
        <v>1122</v>
      </c>
      <c r="E114" s="205" t="s">
        <v>587</v>
      </c>
      <c r="F114" s="205" t="s">
        <v>1123</v>
      </c>
      <c r="G114" s="205">
        <v>90</v>
      </c>
      <c r="H114" s="205"/>
      <c r="I114" s="207" t="s">
        <v>1124</v>
      </c>
      <c r="J114" s="334" t="s">
        <v>576</v>
      </c>
      <c r="K114" s="205"/>
      <c r="L114" s="208"/>
      <c r="M114" s="284"/>
      <c r="N114" s="205"/>
      <c r="O114" s="334"/>
      <c r="P114" s="351"/>
      <c r="Q114" s="252"/>
      <c r="R114" s="136"/>
      <c r="S114" s="5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37"/>
      <c r="AH114" s="138"/>
      <c r="AI114" s="136"/>
      <c r="AJ114" s="136"/>
      <c r="AK114" s="137"/>
      <c r="AL114" s="137"/>
      <c r="AM114" s="137"/>
    </row>
    <row r="115" spans="1:39" ht="12.75" customHeight="1">
      <c r="A115" s="394">
        <v>32</v>
      </c>
      <c r="B115" s="392">
        <v>45400</v>
      </c>
      <c r="C115" s="253"/>
      <c r="D115" s="253" t="s">
        <v>1125</v>
      </c>
      <c r="E115" s="205" t="s">
        <v>587</v>
      </c>
      <c r="F115" s="205" t="s">
        <v>1127</v>
      </c>
      <c r="G115" s="205"/>
      <c r="H115" s="205"/>
      <c r="I115" s="207"/>
      <c r="J115" s="390" t="s">
        <v>576</v>
      </c>
      <c r="K115" s="205"/>
      <c r="L115" s="208"/>
      <c r="M115" s="284"/>
      <c r="N115" s="205"/>
      <c r="O115" s="334"/>
      <c r="P115" s="392"/>
      <c r="Q115" s="252"/>
      <c r="R115" s="136"/>
      <c r="S115" s="5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37"/>
      <c r="AH115" s="138"/>
      <c r="AI115" s="136"/>
      <c r="AJ115" s="136"/>
      <c r="AK115" s="137"/>
      <c r="AL115" s="137"/>
      <c r="AM115" s="137"/>
    </row>
    <row r="116" spans="1:39" ht="12.75" customHeight="1">
      <c r="A116" s="395"/>
      <c r="B116" s="393"/>
      <c r="C116" s="253"/>
      <c r="D116" s="253" t="s">
        <v>1126</v>
      </c>
      <c r="E116" s="205" t="s">
        <v>856</v>
      </c>
      <c r="F116" s="205" t="s">
        <v>1128</v>
      </c>
      <c r="G116" s="205"/>
      <c r="H116" s="205"/>
      <c r="I116" s="207"/>
      <c r="J116" s="391"/>
      <c r="K116" s="205"/>
      <c r="L116" s="208"/>
      <c r="M116" s="284"/>
      <c r="N116" s="205"/>
      <c r="O116" s="334"/>
      <c r="P116" s="393"/>
      <c r="Q116" s="252"/>
      <c r="R116" s="136"/>
      <c r="S116" s="5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37"/>
      <c r="AH116" s="138"/>
      <c r="AI116" s="136"/>
      <c r="AJ116" s="136"/>
      <c r="AK116" s="137"/>
      <c r="AL116" s="137"/>
      <c r="AM116" s="137"/>
    </row>
    <row r="117" spans="1:39" ht="12.75" customHeight="1">
      <c r="A117" s="352"/>
      <c r="B117" s="351"/>
      <c r="C117" s="253"/>
      <c r="D117" s="253"/>
      <c r="E117" s="205"/>
      <c r="F117" s="205"/>
      <c r="G117" s="205"/>
      <c r="H117" s="205"/>
      <c r="I117" s="207"/>
      <c r="J117" s="334"/>
      <c r="K117" s="205"/>
      <c r="L117" s="208"/>
      <c r="M117" s="284"/>
      <c r="N117" s="205"/>
      <c r="O117" s="334"/>
      <c r="P117" s="351"/>
      <c r="Q117" s="252"/>
      <c r="R117" s="136"/>
      <c r="S117" s="54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137"/>
      <c r="AH117" s="138"/>
      <c r="AI117" s="136"/>
      <c r="AJ117" s="136"/>
      <c r="AK117" s="137"/>
      <c r="AL117" s="137"/>
      <c r="AM117" s="137"/>
    </row>
    <row r="118" spans="1:39" ht="12.75" customHeight="1">
      <c r="A118" s="352"/>
      <c r="B118" s="351"/>
      <c r="C118" s="253"/>
      <c r="D118" s="253"/>
      <c r="E118" s="205"/>
      <c r="F118" s="205"/>
      <c r="G118" s="205"/>
      <c r="H118" s="205"/>
      <c r="I118" s="207"/>
      <c r="J118" s="334"/>
      <c r="K118" s="205"/>
      <c r="L118" s="208"/>
      <c r="M118" s="284"/>
      <c r="N118" s="205"/>
      <c r="O118" s="334"/>
      <c r="P118" s="351"/>
      <c r="Q118" s="252"/>
      <c r="R118" s="136"/>
      <c r="S118" s="5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137"/>
      <c r="AH118" s="138"/>
      <c r="AI118" s="136"/>
      <c r="AJ118" s="136"/>
      <c r="AK118" s="137"/>
      <c r="AL118" s="137"/>
      <c r="AM118" s="137"/>
    </row>
    <row r="119" spans="1:39" ht="12.75" customHeight="1">
      <c r="A119" s="352"/>
      <c r="B119" s="351"/>
      <c r="C119" s="253"/>
      <c r="D119" s="253"/>
      <c r="E119" s="205"/>
      <c r="F119" s="205"/>
      <c r="G119" s="205"/>
      <c r="H119" s="205"/>
      <c r="I119" s="207"/>
      <c r="J119" s="334"/>
      <c r="K119" s="205"/>
      <c r="L119" s="208"/>
      <c r="M119" s="284"/>
      <c r="N119" s="205"/>
      <c r="O119" s="334"/>
      <c r="P119" s="351"/>
      <c r="Q119" s="252"/>
      <c r="R119" s="136"/>
      <c r="S119" s="54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137"/>
      <c r="AH119" s="138"/>
      <c r="AI119" s="136"/>
      <c r="AJ119" s="136"/>
      <c r="AK119" s="137"/>
      <c r="AL119" s="137"/>
      <c r="AM119" s="137"/>
    </row>
    <row r="120" spans="1:39" ht="12.75" customHeight="1">
      <c r="A120" s="352"/>
      <c r="B120" s="351"/>
      <c r="C120" s="253"/>
      <c r="D120" s="253"/>
      <c r="E120" s="205"/>
      <c r="F120" s="205"/>
      <c r="G120" s="205"/>
      <c r="H120" s="205"/>
      <c r="I120" s="207"/>
      <c r="J120" s="334"/>
      <c r="K120" s="205"/>
      <c r="L120" s="208"/>
      <c r="M120" s="284"/>
      <c r="N120" s="205"/>
      <c r="O120" s="334"/>
      <c r="P120" s="351"/>
      <c r="Q120" s="252"/>
      <c r="R120" s="136"/>
      <c r="S120" s="5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137"/>
      <c r="AH120" s="138"/>
      <c r="AI120" s="136"/>
      <c r="AJ120" s="136"/>
      <c r="AK120" s="137"/>
      <c r="AL120" s="137"/>
      <c r="AM120" s="137"/>
    </row>
    <row r="121" spans="1:39" s="277" customFormat="1" ht="12.75" customHeight="1">
      <c r="A121" s="267"/>
      <c r="B121" s="268"/>
      <c r="C121" s="269"/>
      <c r="D121" s="269"/>
      <c r="E121" s="267"/>
      <c r="F121" s="267"/>
      <c r="G121" s="267"/>
      <c r="H121" s="267"/>
      <c r="I121" s="270"/>
      <c r="J121" s="270"/>
      <c r="K121" s="267"/>
      <c r="L121" s="279"/>
      <c r="M121" s="278"/>
      <c r="N121" s="267"/>
      <c r="O121" s="270"/>
      <c r="P121" s="268"/>
      <c r="Q121" s="271"/>
      <c r="R121" s="272"/>
      <c r="S121" s="273"/>
      <c r="T121" s="274"/>
      <c r="U121" s="274"/>
      <c r="V121" s="274"/>
      <c r="W121" s="274"/>
      <c r="X121" s="274"/>
      <c r="Y121" s="274"/>
      <c r="Z121" s="274"/>
      <c r="AA121" s="274"/>
      <c r="AB121" s="274"/>
      <c r="AC121" s="274"/>
      <c r="AD121" s="274"/>
      <c r="AE121" s="274"/>
      <c r="AF121" s="274"/>
      <c r="AG121" s="275"/>
      <c r="AH121" s="276"/>
      <c r="AI121" s="272"/>
      <c r="AJ121" s="272"/>
      <c r="AK121" s="275"/>
      <c r="AL121" s="275"/>
      <c r="AM121" s="275"/>
    </row>
    <row r="122" spans="1:39" ht="38.25" customHeight="1">
      <c r="A122" s="91" t="s">
        <v>599</v>
      </c>
      <c r="B122" s="143"/>
      <c r="C122" s="143"/>
      <c r="D122" s="144"/>
      <c r="E122" s="125"/>
      <c r="F122" s="6"/>
      <c r="G122" s="6"/>
      <c r="H122" s="126"/>
      <c r="I122" s="145"/>
      <c r="J122" s="1"/>
      <c r="K122" s="6"/>
      <c r="L122" s="6"/>
      <c r="M122" s="6"/>
      <c r="N122" s="1"/>
      <c r="O122" s="1"/>
      <c r="R122" s="1"/>
      <c r="S122" s="6"/>
      <c r="T122" s="1"/>
      <c r="U122" s="1"/>
      <c r="V122" s="1"/>
      <c r="W122" s="1"/>
      <c r="X122" s="1"/>
      <c r="Y122" s="6"/>
      <c r="Z122" s="1"/>
      <c r="AA122" s="1"/>
      <c r="AB122" s="1"/>
      <c r="AC122" s="1"/>
      <c r="AD122" s="1"/>
      <c r="AE122" s="6"/>
      <c r="AF122" s="1"/>
      <c r="AG122" s="1"/>
      <c r="AH122" s="1"/>
      <c r="AI122" s="1"/>
      <c r="AJ122" s="1"/>
      <c r="AK122" s="6"/>
      <c r="AL122" s="1"/>
    </row>
    <row r="123" spans="1:39" ht="38.25">
      <c r="A123" s="92" t="s">
        <v>16</v>
      </c>
      <c r="B123" s="93" t="s">
        <v>551</v>
      </c>
      <c r="C123" s="93"/>
      <c r="D123" s="94" t="s">
        <v>562</v>
      </c>
      <c r="E123" s="93" t="s">
        <v>563</v>
      </c>
      <c r="F123" s="93" t="s">
        <v>564</v>
      </c>
      <c r="G123" s="93" t="s">
        <v>565</v>
      </c>
      <c r="H123" s="93" t="s">
        <v>566</v>
      </c>
      <c r="I123" s="93" t="s">
        <v>567</v>
      </c>
      <c r="J123" s="92" t="s">
        <v>568</v>
      </c>
      <c r="K123" s="129" t="s">
        <v>586</v>
      </c>
      <c r="L123" s="130" t="s">
        <v>570</v>
      </c>
      <c r="M123" s="95" t="s">
        <v>571</v>
      </c>
      <c r="N123" s="93" t="s">
        <v>572</v>
      </c>
      <c r="O123" s="94" t="s">
        <v>573</v>
      </c>
      <c r="P123" s="215" t="s">
        <v>574</v>
      </c>
      <c r="Q123" s="217" t="s">
        <v>849</v>
      </c>
      <c r="R123" s="37"/>
      <c r="S123" s="6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</row>
    <row r="124" spans="1:39" ht="12.75" customHeight="1">
      <c r="A124" s="205">
        <v>1</v>
      </c>
      <c r="B124" s="206">
        <v>45356</v>
      </c>
      <c r="C124" s="253"/>
      <c r="D124" s="253" t="s">
        <v>298</v>
      </c>
      <c r="E124" s="205" t="s">
        <v>575</v>
      </c>
      <c r="F124" s="205" t="s">
        <v>886</v>
      </c>
      <c r="G124" s="205">
        <v>35</v>
      </c>
      <c r="H124" s="205"/>
      <c r="I124" s="205" t="s">
        <v>884</v>
      </c>
      <c r="J124" s="205" t="s">
        <v>576</v>
      </c>
      <c r="K124" s="205"/>
      <c r="L124" s="282"/>
      <c r="M124" s="283"/>
      <c r="N124" s="205"/>
      <c r="O124" s="258"/>
      <c r="P124" s="208">
        <f>VLOOKUP(D124,'MidCap Intra'!$B$11:$C$568,2,0)</f>
        <v>38.700000000000003</v>
      </c>
      <c r="Q124" s="280"/>
      <c r="S124" s="281" t="s">
        <v>577</v>
      </c>
      <c r="T124" s="233"/>
      <c r="U124" s="233"/>
      <c r="V124" s="233"/>
      <c r="W124" s="233"/>
      <c r="X124" s="233"/>
      <c r="Y124" s="233"/>
      <c r="Z124" s="233"/>
    </row>
    <row r="125" spans="1:39" ht="12.75" customHeight="1">
      <c r="A125" s="205">
        <v>2</v>
      </c>
      <c r="B125" s="206">
        <v>45390</v>
      </c>
      <c r="C125" s="253"/>
      <c r="D125" s="253" t="s">
        <v>983</v>
      </c>
      <c r="E125" s="205" t="s">
        <v>575</v>
      </c>
      <c r="F125" s="205" t="s">
        <v>984</v>
      </c>
      <c r="G125" s="205">
        <v>1770</v>
      </c>
      <c r="H125" s="205"/>
      <c r="I125" s="205" t="s">
        <v>897</v>
      </c>
      <c r="J125" s="205" t="s">
        <v>576</v>
      </c>
      <c r="K125" s="205"/>
      <c r="L125" s="282"/>
      <c r="M125" s="283"/>
      <c r="N125" s="205"/>
      <c r="O125" s="258"/>
      <c r="P125" s="208"/>
      <c r="Q125" s="280"/>
      <c r="S125" s="281" t="s">
        <v>577</v>
      </c>
      <c r="T125" s="233"/>
      <c r="U125" s="233"/>
      <c r="V125" s="233"/>
      <c r="W125" s="233"/>
      <c r="X125" s="233"/>
      <c r="Y125" s="233"/>
      <c r="Z125" s="233"/>
    </row>
    <row r="126" spans="1:39" ht="12.75" customHeight="1">
      <c r="A126" s="205"/>
      <c r="B126" s="206"/>
      <c r="C126" s="253"/>
      <c r="D126" s="253"/>
      <c r="E126" s="205"/>
      <c r="F126" s="205"/>
      <c r="G126" s="205"/>
      <c r="H126" s="205"/>
      <c r="I126" s="205"/>
      <c r="J126" s="205"/>
      <c r="K126" s="205"/>
      <c r="L126" s="282"/>
      <c r="M126" s="283"/>
      <c r="N126" s="205"/>
      <c r="O126" s="258"/>
      <c r="P126" s="206"/>
      <c r="Q126" s="280"/>
      <c r="S126" s="281"/>
      <c r="T126" s="233"/>
      <c r="U126" s="233"/>
      <c r="V126" s="233"/>
      <c r="W126" s="233"/>
      <c r="X126" s="233"/>
      <c r="Y126" s="233"/>
      <c r="Z126" s="233"/>
    </row>
    <row r="127" spans="1:39" ht="12.75" customHeight="1">
      <c r="A127" s="111" t="s">
        <v>579</v>
      </c>
      <c r="B127" s="111"/>
      <c r="C127" s="111"/>
      <c r="D127" s="111"/>
      <c r="E127" s="37"/>
      <c r="F127" s="118" t="s">
        <v>581</v>
      </c>
      <c r="G127" s="54"/>
      <c r="H127" s="54"/>
      <c r="I127" s="54"/>
      <c r="J127" s="6"/>
      <c r="K127" s="131"/>
      <c r="L127" s="132"/>
      <c r="M127" s="6"/>
      <c r="N127" s="101"/>
      <c r="O127" s="146"/>
      <c r="P127" s="1"/>
      <c r="Q127" s="223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39" ht="12.75" customHeight="1">
      <c r="A128" s="117" t="s">
        <v>580</v>
      </c>
      <c r="B128" s="111"/>
      <c r="C128" s="111"/>
      <c r="D128" s="111"/>
      <c r="E128" s="6"/>
      <c r="F128" s="118" t="s">
        <v>584</v>
      </c>
      <c r="G128" s="6"/>
      <c r="H128" s="6" t="s">
        <v>601</v>
      </c>
      <c r="I128" s="6"/>
      <c r="J128" s="1"/>
      <c r="K128" s="6"/>
      <c r="L128" s="6"/>
      <c r="M128" s="6"/>
      <c r="N128" s="1"/>
      <c r="O128" s="1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17"/>
      <c r="B129" s="111"/>
      <c r="C129" s="111"/>
      <c r="D129" s="111"/>
      <c r="E129" s="6"/>
      <c r="F129" s="118"/>
      <c r="G129" s="6"/>
      <c r="H129" s="6"/>
      <c r="I129" s="6"/>
      <c r="J129" s="1"/>
      <c r="K129" s="6"/>
      <c r="L129" s="6"/>
      <c r="M129" s="6"/>
      <c r="N129" s="1"/>
      <c r="O129" s="1"/>
      <c r="R129" s="1"/>
      <c r="S129" s="54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17"/>
      <c r="B130" s="111"/>
      <c r="C130" s="111"/>
      <c r="D130" s="111"/>
      <c r="E130" s="6"/>
      <c r="F130" s="118"/>
      <c r="G130" s="54"/>
      <c r="H130" s="37"/>
      <c r="I130" s="54"/>
      <c r="J130" s="6"/>
      <c r="K130" s="131"/>
      <c r="L130" s="132"/>
      <c r="M130" s="6"/>
      <c r="N130" s="101"/>
      <c r="O130" s="133"/>
      <c r="P130" s="1"/>
      <c r="Q130" s="223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17"/>
      <c r="B131" s="111"/>
      <c r="C131" s="111"/>
      <c r="D131" s="111"/>
      <c r="E131" s="6"/>
      <c r="F131" s="118"/>
      <c r="G131" s="54"/>
      <c r="H131" s="37"/>
      <c r="I131" s="54"/>
      <c r="J131" s="6"/>
      <c r="K131" s="131"/>
      <c r="L131" s="132"/>
      <c r="M131" s="6"/>
      <c r="N131" s="101"/>
      <c r="O131" s="133"/>
      <c r="P131" s="1"/>
      <c r="Q131" s="223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17"/>
      <c r="B132" s="111"/>
      <c r="C132" s="111"/>
      <c r="D132" s="111"/>
      <c r="E132" s="6"/>
      <c r="F132" s="118"/>
      <c r="G132" s="54"/>
      <c r="H132" s="37"/>
      <c r="I132" s="54"/>
      <c r="J132" s="6"/>
      <c r="K132" s="131"/>
      <c r="L132" s="132"/>
      <c r="M132" s="6"/>
      <c r="N132" s="101"/>
      <c r="O132" s="133"/>
      <c r="P132" s="1"/>
      <c r="Q132" s="223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17"/>
      <c r="B133" s="111"/>
      <c r="C133" s="111"/>
      <c r="D133" s="111"/>
      <c r="E133" s="6"/>
      <c r="F133" s="118"/>
      <c r="G133" s="54"/>
      <c r="H133" s="37"/>
      <c r="I133" s="54"/>
      <c r="J133" s="6"/>
      <c r="K133" s="131"/>
      <c r="L133" s="132"/>
      <c r="M133" s="6"/>
      <c r="N133" s="101"/>
      <c r="O133" s="133"/>
      <c r="P133" s="1"/>
      <c r="Q133" s="223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17"/>
      <c r="B134" s="111"/>
      <c r="C134" s="111"/>
      <c r="D134" s="111"/>
      <c r="E134" s="6"/>
      <c r="F134" s="118"/>
      <c r="G134" s="54"/>
      <c r="H134" s="37"/>
      <c r="I134" s="54"/>
      <c r="J134" s="6"/>
      <c r="K134" s="131"/>
      <c r="L134" s="132"/>
      <c r="M134" s="6"/>
      <c r="N134" s="101"/>
      <c r="O134" s="133"/>
      <c r="P134" s="1"/>
      <c r="Q134" s="223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17"/>
      <c r="B135" s="111"/>
      <c r="C135" s="111"/>
      <c r="D135" s="111"/>
      <c r="E135" s="6"/>
      <c r="F135" s="118"/>
      <c r="G135" s="54"/>
      <c r="H135" s="37"/>
      <c r="I135" s="54"/>
      <c r="J135" s="6"/>
      <c r="K135" s="131"/>
      <c r="L135" s="132"/>
      <c r="M135" s="6"/>
      <c r="N135" s="101"/>
      <c r="O135" s="133"/>
      <c r="P135" s="1"/>
      <c r="Q135" s="223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54"/>
      <c r="B136" s="100"/>
      <c r="C136" s="100"/>
      <c r="D136" s="37"/>
      <c r="E136" s="54"/>
      <c r="F136" s="54"/>
      <c r="G136" s="54"/>
      <c r="H136" s="37"/>
      <c r="I136" s="54"/>
      <c r="J136" s="6"/>
      <c r="K136" s="131"/>
      <c r="L136" s="132"/>
      <c r="M136" s="6"/>
      <c r="N136" s="101"/>
      <c r="O136" s="133"/>
      <c r="P136" s="1"/>
      <c r="Q136" s="223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38.25" customHeight="1">
      <c r="A137" s="37"/>
      <c r="B137" s="147" t="s">
        <v>602</v>
      </c>
      <c r="C137" s="147"/>
      <c r="D137" s="147"/>
      <c r="E137" s="147"/>
      <c r="F137" s="6"/>
      <c r="G137" s="6"/>
      <c r="H137" s="127"/>
      <c r="I137" s="6"/>
      <c r="J137" s="127"/>
      <c r="K137" s="128"/>
      <c r="L137" s="6"/>
      <c r="M137" s="6"/>
      <c r="N137" s="1"/>
      <c r="O137" s="1"/>
      <c r="P137" s="1"/>
      <c r="Q137" s="223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92" t="s">
        <v>16</v>
      </c>
      <c r="B138" s="93" t="s">
        <v>551</v>
      </c>
      <c r="C138" s="93"/>
      <c r="D138" s="94" t="s">
        <v>562</v>
      </c>
      <c r="E138" s="93" t="s">
        <v>563</v>
      </c>
      <c r="F138" s="93" t="s">
        <v>564</v>
      </c>
      <c r="G138" s="93" t="s">
        <v>603</v>
      </c>
      <c r="H138" s="93" t="s">
        <v>604</v>
      </c>
      <c r="I138" s="93" t="s">
        <v>567</v>
      </c>
      <c r="J138" s="148" t="s">
        <v>568</v>
      </c>
      <c r="K138" s="93" t="s">
        <v>569</v>
      </c>
      <c r="L138" s="93" t="s">
        <v>605</v>
      </c>
      <c r="M138" s="93" t="s">
        <v>572</v>
      </c>
      <c r="N138" s="94" t="s">
        <v>573</v>
      </c>
      <c r="O138" s="1"/>
      <c r="P138" s="1"/>
      <c r="Q138" s="223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49">
        <v>1</v>
      </c>
      <c r="B139" s="150">
        <v>41579</v>
      </c>
      <c r="C139" s="150"/>
      <c r="D139" s="151" t="s">
        <v>606</v>
      </c>
      <c r="E139" s="152" t="s">
        <v>575</v>
      </c>
      <c r="F139" s="153">
        <v>82</v>
      </c>
      <c r="G139" s="152" t="s">
        <v>607</v>
      </c>
      <c r="H139" s="152">
        <v>100</v>
      </c>
      <c r="I139" s="154">
        <v>100</v>
      </c>
      <c r="J139" s="155" t="s">
        <v>608</v>
      </c>
      <c r="K139" s="156">
        <f t="shared" ref="K139:K170" si="70">H139-F139</f>
        <v>18</v>
      </c>
      <c r="L139" s="157">
        <f t="shared" ref="L139:L170" si="71">K139/F139</f>
        <v>0.21951219512195122</v>
      </c>
      <c r="M139" s="152" t="s">
        <v>578</v>
      </c>
      <c r="N139" s="158">
        <v>42657</v>
      </c>
      <c r="O139" s="1"/>
      <c r="P139" s="1"/>
      <c r="Q139" s="223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49">
        <v>2</v>
      </c>
      <c r="B140" s="150">
        <v>41794</v>
      </c>
      <c r="C140" s="150"/>
      <c r="D140" s="151" t="s">
        <v>609</v>
      </c>
      <c r="E140" s="152" t="s">
        <v>587</v>
      </c>
      <c r="F140" s="153">
        <v>257</v>
      </c>
      <c r="G140" s="152" t="s">
        <v>607</v>
      </c>
      <c r="H140" s="152">
        <v>300</v>
      </c>
      <c r="I140" s="154">
        <v>300</v>
      </c>
      <c r="J140" s="155" t="s">
        <v>608</v>
      </c>
      <c r="K140" s="156">
        <f t="shared" si="70"/>
        <v>43</v>
      </c>
      <c r="L140" s="157">
        <f t="shared" si="71"/>
        <v>0.16731517509727625</v>
      </c>
      <c r="M140" s="152" t="s">
        <v>578</v>
      </c>
      <c r="N140" s="158">
        <v>41822</v>
      </c>
      <c r="O140" s="1"/>
      <c r="P140" s="1"/>
      <c r="Q140" s="223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49">
        <v>3</v>
      </c>
      <c r="B141" s="150">
        <v>41828</v>
      </c>
      <c r="C141" s="150"/>
      <c r="D141" s="151" t="s">
        <v>610</v>
      </c>
      <c r="E141" s="152" t="s">
        <v>587</v>
      </c>
      <c r="F141" s="153">
        <v>393</v>
      </c>
      <c r="G141" s="152" t="s">
        <v>607</v>
      </c>
      <c r="H141" s="152">
        <v>468</v>
      </c>
      <c r="I141" s="154">
        <v>468</v>
      </c>
      <c r="J141" s="155" t="s">
        <v>608</v>
      </c>
      <c r="K141" s="156">
        <f t="shared" si="70"/>
        <v>75</v>
      </c>
      <c r="L141" s="157">
        <f t="shared" si="71"/>
        <v>0.19083969465648856</v>
      </c>
      <c r="M141" s="152" t="s">
        <v>578</v>
      </c>
      <c r="N141" s="158">
        <v>41863</v>
      </c>
      <c r="O141" s="1"/>
      <c r="P141" s="1"/>
      <c r="Q141" s="223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49">
        <v>4</v>
      </c>
      <c r="B142" s="150">
        <v>41857</v>
      </c>
      <c r="C142" s="150"/>
      <c r="D142" s="151" t="s">
        <v>611</v>
      </c>
      <c r="E142" s="152" t="s">
        <v>587</v>
      </c>
      <c r="F142" s="153">
        <v>205</v>
      </c>
      <c r="G142" s="152" t="s">
        <v>607</v>
      </c>
      <c r="H142" s="152">
        <v>275</v>
      </c>
      <c r="I142" s="154">
        <v>250</v>
      </c>
      <c r="J142" s="155" t="s">
        <v>608</v>
      </c>
      <c r="K142" s="156">
        <f t="shared" si="70"/>
        <v>70</v>
      </c>
      <c r="L142" s="157">
        <f t="shared" si="71"/>
        <v>0.34146341463414637</v>
      </c>
      <c r="M142" s="152" t="s">
        <v>578</v>
      </c>
      <c r="N142" s="158">
        <v>41962</v>
      </c>
      <c r="O142" s="1"/>
      <c r="P142" s="1"/>
      <c r="Q142" s="223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49">
        <v>5</v>
      </c>
      <c r="B143" s="150">
        <v>41886</v>
      </c>
      <c r="C143" s="150"/>
      <c r="D143" s="151" t="s">
        <v>612</v>
      </c>
      <c r="E143" s="152" t="s">
        <v>587</v>
      </c>
      <c r="F143" s="153">
        <v>162</v>
      </c>
      <c r="G143" s="152" t="s">
        <v>607</v>
      </c>
      <c r="H143" s="152">
        <v>190</v>
      </c>
      <c r="I143" s="154">
        <v>190</v>
      </c>
      <c r="J143" s="155" t="s">
        <v>608</v>
      </c>
      <c r="K143" s="156">
        <f t="shared" si="70"/>
        <v>28</v>
      </c>
      <c r="L143" s="157">
        <f t="shared" si="71"/>
        <v>0.1728395061728395</v>
      </c>
      <c r="M143" s="152" t="s">
        <v>578</v>
      </c>
      <c r="N143" s="158">
        <v>42006</v>
      </c>
      <c r="O143" s="1"/>
      <c r="P143" s="1"/>
      <c r="Q143" s="223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49">
        <v>6</v>
      </c>
      <c r="B144" s="150">
        <v>41886</v>
      </c>
      <c r="C144" s="150"/>
      <c r="D144" s="151" t="s">
        <v>613</v>
      </c>
      <c r="E144" s="152" t="s">
        <v>587</v>
      </c>
      <c r="F144" s="153">
        <v>75</v>
      </c>
      <c r="G144" s="152" t="s">
        <v>607</v>
      </c>
      <c r="H144" s="152">
        <v>91.5</v>
      </c>
      <c r="I144" s="154" t="s">
        <v>600</v>
      </c>
      <c r="J144" s="155" t="s">
        <v>614</v>
      </c>
      <c r="K144" s="156">
        <f t="shared" si="70"/>
        <v>16.5</v>
      </c>
      <c r="L144" s="157">
        <f t="shared" si="71"/>
        <v>0.22</v>
      </c>
      <c r="M144" s="152" t="s">
        <v>578</v>
      </c>
      <c r="N144" s="158">
        <v>41954</v>
      </c>
      <c r="O144" s="1"/>
      <c r="P144" s="1"/>
      <c r="Q144" s="223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49">
        <v>7</v>
      </c>
      <c r="B145" s="150">
        <v>41913</v>
      </c>
      <c r="C145" s="150"/>
      <c r="D145" s="151" t="s">
        <v>615</v>
      </c>
      <c r="E145" s="152" t="s">
        <v>587</v>
      </c>
      <c r="F145" s="153">
        <v>850</v>
      </c>
      <c r="G145" s="152" t="s">
        <v>607</v>
      </c>
      <c r="H145" s="152">
        <v>982.5</v>
      </c>
      <c r="I145" s="154">
        <v>1050</v>
      </c>
      <c r="J145" s="155" t="s">
        <v>616</v>
      </c>
      <c r="K145" s="156">
        <f t="shared" si="70"/>
        <v>132.5</v>
      </c>
      <c r="L145" s="157">
        <f t="shared" si="71"/>
        <v>0.15588235294117647</v>
      </c>
      <c r="M145" s="152" t="s">
        <v>578</v>
      </c>
      <c r="N145" s="158">
        <v>42039</v>
      </c>
      <c r="O145" s="1"/>
      <c r="P145" s="1"/>
      <c r="Q145" s="223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49">
        <v>8</v>
      </c>
      <c r="B146" s="150">
        <v>41913</v>
      </c>
      <c r="C146" s="150"/>
      <c r="D146" s="151" t="s">
        <v>617</v>
      </c>
      <c r="E146" s="152" t="s">
        <v>587</v>
      </c>
      <c r="F146" s="153">
        <v>475</v>
      </c>
      <c r="G146" s="152" t="s">
        <v>607</v>
      </c>
      <c r="H146" s="152">
        <v>515</v>
      </c>
      <c r="I146" s="154">
        <v>600</v>
      </c>
      <c r="J146" s="155" t="s">
        <v>618</v>
      </c>
      <c r="K146" s="156">
        <f t="shared" si="70"/>
        <v>40</v>
      </c>
      <c r="L146" s="157">
        <f t="shared" si="71"/>
        <v>8.4210526315789472E-2</v>
      </c>
      <c r="M146" s="152" t="s">
        <v>578</v>
      </c>
      <c r="N146" s="158">
        <v>41939</v>
      </c>
      <c r="O146" s="1"/>
      <c r="P146" s="1"/>
      <c r="Q146" s="223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49">
        <v>9</v>
      </c>
      <c r="B147" s="150">
        <v>41913</v>
      </c>
      <c r="C147" s="150"/>
      <c r="D147" s="151" t="s">
        <v>619</v>
      </c>
      <c r="E147" s="152" t="s">
        <v>587</v>
      </c>
      <c r="F147" s="153">
        <v>86</v>
      </c>
      <c r="G147" s="152" t="s">
        <v>607</v>
      </c>
      <c r="H147" s="152">
        <v>99</v>
      </c>
      <c r="I147" s="154">
        <v>140</v>
      </c>
      <c r="J147" s="155" t="s">
        <v>620</v>
      </c>
      <c r="K147" s="156">
        <f t="shared" si="70"/>
        <v>13</v>
      </c>
      <c r="L147" s="157">
        <f t="shared" si="71"/>
        <v>0.15116279069767441</v>
      </c>
      <c r="M147" s="152" t="s">
        <v>578</v>
      </c>
      <c r="N147" s="158">
        <v>41939</v>
      </c>
      <c r="O147" s="1"/>
      <c r="P147" s="1"/>
      <c r="Q147" s="223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49">
        <v>10</v>
      </c>
      <c r="B148" s="150">
        <v>41926</v>
      </c>
      <c r="C148" s="150"/>
      <c r="D148" s="151" t="s">
        <v>621</v>
      </c>
      <c r="E148" s="152" t="s">
        <v>587</v>
      </c>
      <c r="F148" s="153">
        <v>496.6</v>
      </c>
      <c r="G148" s="152" t="s">
        <v>607</v>
      </c>
      <c r="H148" s="152">
        <v>621</v>
      </c>
      <c r="I148" s="154">
        <v>580</v>
      </c>
      <c r="J148" s="155" t="s">
        <v>608</v>
      </c>
      <c r="K148" s="156">
        <f t="shared" si="70"/>
        <v>124.39999999999998</v>
      </c>
      <c r="L148" s="157">
        <f t="shared" si="71"/>
        <v>0.25050342327829234</v>
      </c>
      <c r="M148" s="152" t="s">
        <v>578</v>
      </c>
      <c r="N148" s="158">
        <v>42605</v>
      </c>
      <c r="O148" s="1"/>
      <c r="P148" s="1"/>
      <c r="Q148" s="223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49">
        <v>11</v>
      </c>
      <c r="B149" s="150">
        <v>41926</v>
      </c>
      <c r="C149" s="150"/>
      <c r="D149" s="151" t="s">
        <v>622</v>
      </c>
      <c r="E149" s="152" t="s">
        <v>587</v>
      </c>
      <c r="F149" s="153">
        <v>2481.9</v>
      </c>
      <c r="G149" s="152" t="s">
        <v>607</v>
      </c>
      <c r="H149" s="152">
        <v>2840</v>
      </c>
      <c r="I149" s="154">
        <v>2870</v>
      </c>
      <c r="J149" s="155" t="s">
        <v>623</v>
      </c>
      <c r="K149" s="156">
        <f t="shared" si="70"/>
        <v>358.09999999999991</v>
      </c>
      <c r="L149" s="157">
        <f t="shared" si="71"/>
        <v>0.14428462065353154</v>
      </c>
      <c r="M149" s="152" t="s">
        <v>578</v>
      </c>
      <c r="N149" s="158">
        <v>42017</v>
      </c>
      <c r="O149" s="1"/>
      <c r="P149" s="1"/>
      <c r="Q149" s="223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49">
        <v>12</v>
      </c>
      <c r="B150" s="150">
        <v>41928</v>
      </c>
      <c r="C150" s="150"/>
      <c r="D150" s="151" t="s">
        <v>624</v>
      </c>
      <c r="E150" s="152" t="s">
        <v>587</v>
      </c>
      <c r="F150" s="153">
        <v>84.5</v>
      </c>
      <c r="G150" s="152" t="s">
        <v>607</v>
      </c>
      <c r="H150" s="152">
        <v>93</v>
      </c>
      <c r="I150" s="154">
        <v>110</v>
      </c>
      <c r="J150" s="155" t="s">
        <v>625</v>
      </c>
      <c r="K150" s="156">
        <f t="shared" si="70"/>
        <v>8.5</v>
      </c>
      <c r="L150" s="157">
        <f t="shared" si="71"/>
        <v>0.10059171597633136</v>
      </c>
      <c r="M150" s="152" t="s">
        <v>578</v>
      </c>
      <c r="N150" s="158">
        <v>41939</v>
      </c>
      <c r="O150" s="1"/>
      <c r="P150" s="1"/>
      <c r="Q150" s="223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49">
        <v>13</v>
      </c>
      <c r="B151" s="150">
        <v>41928</v>
      </c>
      <c r="C151" s="150"/>
      <c r="D151" s="151" t="s">
        <v>626</v>
      </c>
      <c r="E151" s="152" t="s">
        <v>587</v>
      </c>
      <c r="F151" s="153">
        <v>401</v>
      </c>
      <c r="G151" s="152" t="s">
        <v>607</v>
      </c>
      <c r="H151" s="152">
        <v>428</v>
      </c>
      <c r="I151" s="154">
        <v>450</v>
      </c>
      <c r="J151" s="155" t="s">
        <v>627</v>
      </c>
      <c r="K151" s="156">
        <f t="shared" si="70"/>
        <v>27</v>
      </c>
      <c r="L151" s="157">
        <f t="shared" si="71"/>
        <v>6.7331670822942641E-2</v>
      </c>
      <c r="M151" s="152" t="s">
        <v>578</v>
      </c>
      <c r="N151" s="158">
        <v>42020</v>
      </c>
      <c r="O151" s="1"/>
      <c r="P151" s="1"/>
      <c r="Q151" s="223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49">
        <v>14</v>
      </c>
      <c r="B152" s="150">
        <v>41928</v>
      </c>
      <c r="C152" s="150"/>
      <c r="D152" s="151" t="s">
        <v>628</v>
      </c>
      <c r="E152" s="152" t="s">
        <v>587</v>
      </c>
      <c r="F152" s="153">
        <v>101</v>
      </c>
      <c r="G152" s="152" t="s">
        <v>607</v>
      </c>
      <c r="H152" s="152">
        <v>112</v>
      </c>
      <c r="I152" s="154">
        <v>120</v>
      </c>
      <c r="J152" s="155" t="s">
        <v>629</v>
      </c>
      <c r="K152" s="156">
        <f t="shared" si="70"/>
        <v>11</v>
      </c>
      <c r="L152" s="157">
        <f t="shared" si="71"/>
        <v>0.10891089108910891</v>
      </c>
      <c r="M152" s="152" t="s">
        <v>578</v>
      </c>
      <c r="N152" s="158">
        <v>41939</v>
      </c>
      <c r="O152" s="1"/>
      <c r="P152" s="1"/>
      <c r="Q152" s="223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49">
        <v>15</v>
      </c>
      <c r="B153" s="150">
        <v>41954</v>
      </c>
      <c r="C153" s="150"/>
      <c r="D153" s="151" t="s">
        <v>630</v>
      </c>
      <c r="E153" s="152" t="s">
        <v>587</v>
      </c>
      <c r="F153" s="153">
        <v>59</v>
      </c>
      <c r="G153" s="152" t="s">
        <v>607</v>
      </c>
      <c r="H153" s="152">
        <v>76</v>
      </c>
      <c r="I153" s="154">
        <v>76</v>
      </c>
      <c r="J153" s="155" t="s">
        <v>608</v>
      </c>
      <c r="K153" s="156">
        <f t="shared" si="70"/>
        <v>17</v>
      </c>
      <c r="L153" s="157">
        <f t="shared" si="71"/>
        <v>0.28813559322033899</v>
      </c>
      <c r="M153" s="152" t="s">
        <v>578</v>
      </c>
      <c r="N153" s="158">
        <v>43032</v>
      </c>
      <c r="O153" s="1"/>
      <c r="P153" s="1"/>
      <c r="Q153" s="223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49">
        <v>16</v>
      </c>
      <c r="B154" s="150">
        <v>41954</v>
      </c>
      <c r="C154" s="150"/>
      <c r="D154" s="151" t="s">
        <v>619</v>
      </c>
      <c r="E154" s="152" t="s">
        <v>587</v>
      </c>
      <c r="F154" s="153">
        <v>99</v>
      </c>
      <c r="G154" s="152" t="s">
        <v>607</v>
      </c>
      <c r="H154" s="152">
        <v>120</v>
      </c>
      <c r="I154" s="154">
        <v>120</v>
      </c>
      <c r="J154" s="155" t="s">
        <v>596</v>
      </c>
      <c r="K154" s="156">
        <f t="shared" si="70"/>
        <v>21</v>
      </c>
      <c r="L154" s="157">
        <f t="shared" si="71"/>
        <v>0.21212121212121213</v>
      </c>
      <c r="M154" s="152" t="s">
        <v>578</v>
      </c>
      <c r="N154" s="158">
        <v>41960</v>
      </c>
      <c r="O154" s="1"/>
      <c r="P154" s="1"/>
      <c r="Q154" s="223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49">
        <v>17</v>
      </c>
      <c r="B155" s="150">
        <v>41956</v>
      </c>
      <c r="C155" s="150"/>
      <c r="D155" s="151" t="s">
        <v>631</v>
      </c>
      <c r="E155" s="152" t="s">
        <v>587</v>
      </c>
      <c r="F155" s="153">
        <v>22</v>
      </c>
      <c r="G155" s="152" t="s">
        <v>607</v>
      </c>
      <c r="H155" s="152">
        <v>33.549999999999997</v>
      </c>
      <c r="I155" s="154">
        <v>32</v>
      </c>
      <c r="J155" s="155" t="s">
        <v>632</v>
      </c>
      <c r="K155" s="156">
        <f t="shared" si="70"/>
        <v>11.549999999999997</v>
      </c>
      <c r="L155" s="157">
        <f t="shared" si="71"/>
        <v>0.52499999999999991</v>
      </c>
      <c r="M155" s="152" t="s">
        <v>578</v>
      </c>
      <c r="N155" s="158">
        <v>42188</v>
      </c>
      <c r="O155" s="1"/>
      <c r="P155" s="1"/>
      <c r="Q155" s="223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49">
        <v>18</v>
      </c>
      <c r="B156" s="150">
        <v>41976</v>
      </c>
      <c r="C156" s="150"/>
      <c r="D156" s="151" t="s">
        <v>633</v>
      </c>
      <c r="E156" s="152" t="s">
        <v>587</v>
      </c>
      <c r="F156" s="153">
        <v>440</v>
      </c>
      <c r="G156" s="152" t="s">
        <v>607</v>
      </c>
      <c r="H156" s="152">
        <v>520</v>
      </c>
      <c r="I156" s="154">
        <v>520</v>
      </c>
      <c r="J156" s="155" t="s">
        <v>634</v>
      </c>
      <c r="K156" s="156">
        <f t="shared" si="70"/>
        <v>80</v>
      </c>
      <c r="L156" s="157">
        <f t="shared" si="71"/>
        <v>0.18181818181818182</v>
      </c>
      <c r="M156" s="152" t="s">
        <v>578</v>
      </c>
      <c r="N156" s="158">
        <v>42208</v>
      </c>
      <c r="O156" s="1"/>
      <c r="P156" s="1"/>
      <c r="Q156" s="223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49">
        <v>19</v>
      </c>
      <c r="B157" s="150">
        <v>41976</v>
      </c>
      <c r="C157" s="150"/>
      <c r="D157" s="151" t="s">
        <v>635</v>
      </c>
      <c r="E157" s="152" t="s">
        <v>587</v>
      </c>
      <c r="F157" s="153">
        <v>360</v>
      </c>
      <c r="G157" s="152" t="s">
        <v>607</v>
      </c>
      <c r="H157" s="152">
        <v>427</v>
      </c>
      <c r="I157" s="154">
        <v>425</v>
      </c>
      <c r="J157" s="155" t="s">
        <v>636</v>
      </c>
      <c r="K157" s="156">
        <f t="shared" si="70"/>
        <v>67</v>
      </c>
      <c r="L157" s="157">
        <f t="shared" si="71"/>
        <v>0.18611111111111112</v>
      </c>
      <c r="M157" s="152" t="s">
        <v>578</v>
      </c>
      <c r="N157" s="158">
        <v>42058</v>
      </c>
      <c r="O157" s="1"/>
      <c r="P157" s="1"/>
      <c r="Q157" s="223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49">
        <v>20</v>
      </c>
      <c r="B158" s="150">
        <v>42012</v>
      </c>
      <c r="C158" s="150"/>
      <c r="D158" s="151" t="s">
        <v>637</v>
      </c>
      <c r="E158" s="152" t="s">
        <v>587</v>
      </c>
      <c r="F158" s="153">
        <v>360</v>
      </c>
      <c r="G158" s="152" t="s">
        <v>607</v>
      </c>
      <c r="H158" s="152">
        <v>455</v>
      </c>
      <c r="I158" s="154">
        <v>420</v>
      </c>
      <c r="J158" s="155" t="s">
        <v>638</v>
      </c>
      <c r="K158" s="156">
        <f t="shared" si="70"/>
        <v>95</v>
      </c>
      <c r="L158" s="157">
        <f t="shared" si="71"/>
        <v>0.2638888888888889</v>
      </c>
      <c r="M158" s="152" t="s">
        <v>578</v>
      </c>
      <c r="N158" s="158">
        <v>42024</v>
      </c>
      <c r="O158" s="1"/>
      <c r="P158" s="1"/>
      <c r="Q158" s="223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49">
        <v>21</v>
      </c>
      <c r="B159" s="150">
        <v>42012</v>
      </c>
      <c r="C159" s="150"/>
      <c r="D159" s="151" t="s">
        <v>639</v>
      </c>
      <c r="E159" s="152" t="s">
        <v>587</v>
      </c>
      <c r="F159" s="153">
        <v>130</v>
      </c>
      <c r="G159" s="152"/>
      <c r="H159" s="152">
        <v>175.5</v>
      </c>
      <c r="I159" s="154">
        <v>165</v>
      </c>
      <c r="J159" s="155" t="s">
        <v>640</v>
      </c>
      <c r="K159" s="156">
        <f t="shared" si="70"/>
        <v>45.5</v>
      </c>
      <c r="L159" s="157">
        <f t="shared" si="71"/>
        <v>0.35</v>
      </c>
      <c r="M159" s="152" t="s">
        <v>578</v>
      </c>
      <c r="N159" s="158">
        <v>43088</v>
      </c>
      <c r="O159" s="1"/>
      <c r="P159" s="1"/>
      <c r="Q159" s="223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49">
        <v>22</v>
      </c>
      <c r="B160" s="150">
        <v>42040</v>
      </c>
      <c r="C160" s="150"/>
      <c r="D160" s="151" t="s">
        <v>397</v>
      </c>
      <c r="E160" s="152" t="s">
        <v>575</v>
      </c>
      <c r="F160" s="153">
        <v>98</v>
      </c>
      <c r="G160" s="152"/>
      <c r="H160" s="152">
        <v>120</v>
      </c>
      <c r="I160" s="154">
        <v>120</v>
      </c>
      <c r="J160" s="155" t="s">
        <v>608</v>
      </c>
      <c r="K160" s="156">
        <f t="shared" si="70"/>
        <v>22</v>
      </c>
      <c r="L160" s="157">
        <f t="shared" si="71"/>
        <v>0.22448979591836735</v>
      </c>
      <c r="M160" s="152" t="s">
        <v>578</v>
      </c>
      <c r="N160" s="158">
        <v>42753</v>
      </c>
      <c r="O160" s="1"/>
      <c r="P160" s="1"/>
      <c r="Q160" s="223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49">
        <v>23</v>
      </c>
      <c r="B161" s="150">
        <v>42040</v>
      </c>
      <c r="C161" s="150"/>
      <c r="D161" s="151" t="s">
        <v>641</v>
      </c>
      <c r="E161" s="152" t="s">
        <v>575</v>
      </c>
      <c r="F161" s="153">
        <v>196</v>
      </c>
      <c r="G161" s="152"/>
      <c r="H161" s="152">
        <v>262</v>
      </c>
      <c r="I161" s="154">
        <v>255</v>
      </c>
      <c r="J161" s="155" t="s">
        <v>608</v>
      </c>
      <c r="K161" s="156">
        <f t="shared" si="70"/>
        <v>66</v>
      </c>
      <c r="L161" s="157">
        <f t="shared" si="71"/>
        <v>0.33673469387755101</v>
      </c>
      <c r="M161" s="152" t="s">
        <v>578</v>
      </c>
      <c r="N161" s="158">
        <v>42599</v>
      </c>
      <c r="O161" s="1"/>
      <c r="P161" s="1"/>
      <c r="Q161" s="223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9">
        <v>24</v>
      </c>
      <c r="B162" s="160">
        <v>42067</v>
      </c>
      <c r="C162" s="160"/>
      <c r="D162" s="161" t="s">
        <v>396</v>
      </c>
      <c r="E162" s="162" t="s">
        <v>575</v>
      </c>
      <c r="F162" s="163">
        <v>235</v>
      </c>
      <c r="G162" s="163"/>
      <c r="H162" s="164">
        <v>77</v>
      </c>
      <c r="I162" s="164" t="s">
        <v>642</v>
      </c>
      <c r="J162" s="165" t="s">
        <v>643</v>
      </c>
      <c r="K162" s="166">
        <f t="shared" si="70"/>
        <v>-158</v>
      </c>
      <c r="L162" s="167">
        <f t="shared" si="71"/>
        <v>-0.67234042553191486</v>
      </c>
      <c r="M162" s="163" t="s">
        <v>588</v>
      </c>
      <c r="N162" s="160">
        <v>43522</v>
      </c>
      <c r="O162" s="1"/>
      <c r="P162" s="1"/>
      <c r="Q162" s="223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49">
        <v>25</v>
      </c>
      <c r="B163" s="150">
        <v>42067</v>
      </c>
      <c r="C163" s="150"/>
      <c r="D163" s="151" t="s">
        <v>644</v>
      </c>
      <c r="E163" s="152" t="s">
        <v>575</v>
      </c>
      <c r="F163" s="153">
        <v>185</v>
      </c>
      <c r="G163" s="152"/>
      <c r="H163" s="152">
        <v>224</v>
      </c>
      <c r="I163" s="154" t="s">
        <v>645</v>
      </c>
      <c r="J163" s="155" t="s">
        <v>608</v>
      </c>
      <c r="K163" s="156">
        <f t="shared" si="70"/>
        <v>39</v>
      </c>
      <c r="L163" s="157">
        <f t="shared" si="71"/>
        <v>0.21081081081081082</v>
      </c>
      <c r="M163" s="152" t="s">
        <v>578</v>
      </c>
      <c r="N163" s="158">
        <v>42647</v>
      </c>
      <c r="O163" s="1"/>
      <c r="P163" s="1"/>
      <c r="Q163" s="223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9">
        <v>26</v>
      </c>
      <c r="B164" s="160">
        <v>42090</v>
      </c>
      <c r="C164" s="160"/>
      <c r="D164" s="168" t="s">
        <v>646</v>
      </c>
      <c r="E164" s="163" t="s">
        <v>575</v>
      </c>
      <c r="F164" s="163">
        <v>49.5</v>
      </c>
      <c r="G164" s="164"/>
      <c r="H164" s="164">
        <v>15.85</v>
      </c>
      <c r="I164" s="164">
        <v>67</v>
      </c>
      <c r="J164" s="165" t="s">
        <v>647</v>
      </c>
      <c r="K164" s="164">
        <f t="shared" si="70"/>
        <v>-33.65</v>
      </c>
      <c r="L164" s="169">
        <f t="shared" si="71"/>
        <v>-0.67979797979797973</v>
      </c>
      <c r="M164" s="163" t="s">
        <v>588</v>
      </c>
      <c r="N164" s="170">
        <v>43627</v>
      </c>
      <c r="O164" s="1"/>
      <c r="P164" s="1"/>
      <c r="Q164" s="223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49">
        <v>27</v>
      </c>
      <c r="B165" s="150">
        <v>42093</v>
      </c>
      <c r="C165" s="150"/>
      <c r="D165" s="151" t="s">
        <v>648</v>
      </c>
      <c r="E165" s="152" t="s">
        <v>575</v>
      </c>
      <c r="F165" s="153">
        <v>183.5</v>
      </c>
      <c r="G165" s="152"/>
      <c r="H165" s="152">
        <v>219</v>
      </c>
      <c r="I165" s="154">
        <v>218</v>
      </c>
      <c r="J165" s="155" t="s">
        <v>649</v>
      </c>
      <c r="K165" s="156">
        <f t="shared" si="70"/>
        <v>35.5</v>
      </c>
      <c r="L165" s="157">
        <f t="shared" si="71"/>
        <v>0.19346049046321526</v>
      </c>
      <c r="M165" s="152" t="s">
        <v>578</v>
      </c>
      <c r="N165" s="158">
        <v>42103</v>
      </c>
      <c r="O165" s="1"/>
      <c r="P165" s="1"/>
      <c r="Q165" s="223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49">
        <v>28</v>
      </c>
      <c r="B166" s="150">
        <v>42114</v>
      </c>
      <c r="C166" s="150"/>
      <c r="D166" s="151" t="s">
        <v>650</v>
      </c>
      <c r="E166" s="152" t="s">
        <v>575</v>
      </c>
      <c r="F166" s="153">
        <f>(227+237)/2</f>
        <v>232</v>
      </c>
      <c r="G166" s="152"/>
      <c r="H166" s="152">
        <v>298</v>
      </c>
      <c r="I166" s="154">
        <v>298</v>
      </c>
      <c r="J166" s="155" t="s">
        <v>608</v>
      </c>
      <c r="K166" s="156">
        <f t="shared" si="70"/>
        <v>66</v>
      </c>
      <c r="L166" s="157">
        <f t="shared" si="71"/>
        <v>0.28448275862068967</v>
      </c>
      <c r="M166" s="152" t="s">
        <v>578</v>
      </c>
      <c r="N166" s="158">
        <v>42823</v>
      </c>
      <c r="O166" s="1"/>
      <c r="P166" s="1"/>
      <c r="Q166" s="223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49">
        <v>29</v>
      </c>
      <c r="B167" s="150">
        <v>42128</v>
      </c>
      <c r="C167" s="150"/>
      <c r="D167" s="151" t="s">
        <v>651</v>
      </c>
      <c r="E167" s="152" t="s">
        <v>587</v>
      </c>
      <c r="F167" s="153">
        <v>385</v>
      </c>
      <c r="G167" s="152"/>
      <c r="H167" s="152">
        <f>212.5+331</f>
        <v>543.5</v>
      </c>
      <c r="I167" s="154">
        <v>510</v>
      </c>
      <c r="J167" s="155" t="s">
        <v>652</v>
      </c>
      <c r="K167" s="156">
        <f t="shared" si="70"/>
        <v>158.5</v>
      </c>
      <c r="L167" s="157">
        <f t="shared" si="71"/>
        <v>0.41168831168831171</v>
      </c>
      <c r="M167" s="152" t="s">
        <v>578</v>
      </c>
      <c r="N167" s="158">
        <v>42235</v>
      </c>
      <c r="O167" s="1"/>
      <c r="P167" s="1"/>
      <c r="Q167" s="223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49">
        <v>30</v>
      </c>
      <c r="B168" s="150">
        <v>42128</v>
      </c>
      <c r="C168" s="150"/>
      <c r="D168" s="151" t="s">
        <v>653</v>
      </c>
      <c r="E168" s="152" t="s">
        <v>587</v>
      </c>
      <c r="F168" s="153">
        <v>115.5</v>
      </c>
      <c r="G168" s="152"/>
      <c r="H168" s="152">
        <v>146</v>
      </c>
      <c r="I168" s="154">
        <v>142</v>
      </c>
      <c r="J168" s="155" t="s">
        <v>654</v>
      </c>
      <c r="K168" s="156">
        <f t="shared" si="70"/>
        <v>30.5</v>
      </c>
      <c r="L168" s="157">
        <f t="shared" si="71"/>
        <v>0.26406926406926406</v>
      </c>
      <c r="M168" s="152" t="s">
        <v>578</v>
      </c>
      <c r="N168" s="158">
        <v>42202</v>
      </c>
      <c r="O168" s="1"/>
      <c r="P168" s="1"/>
      <c r="Q168" s="223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49">
        <v>31</v>
      </c>
      <c r="B169" s="150">
        <v>42151</v>
      </c>
      <c r="C169" s="150"/>
      <c r="D169" s="151" t="s">
        <v>528</v>
      </c>
      <c r="E169" s="152" t="s">
        <v>587</v>
      </c>
      <c r="F169" s="153">
        <v>237.5</v>
      </c>
      <c r="G169" s="152"/>
      <c r="H169" s="152">
        <v>279.5</v>
      </c>
      <c r="I169" s="154">
        <v>278</v>
      </c>
      <c r="J169" s="155" t="s">
        <v>608</v>
      </c>
      <c r="K169" s="156">
        <f t="shared" si="70"/>
        <v>42</v>
      </c>
      <c r="L169" s="157">
        <f t="shared" si="71"/>
        <v>0.17684210526315788</v>
      </c>
      <c r="M169" s="152" t="s">
        <v>578</v>
      </c>
      <c r="N169" s="158">
        <v>42222</v>
      </c>
      <c r="O169" s="1"/>
      <c r="P169" s="1"/>
      <c r="Q169" s="223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49">
        <v>32</v>
      </c>
      <c r="B170" s="150">
        <v>42174</v>
      </c>
      <c r="C170" s="150"/>
      <c r="D170" s="151" t="s">
        <v>626</v>
      </c>
      <c r="E170" s="152" t="s">
        <v>575</v>
      </c>
      <c r="F170" s="153">
        <v>340</v>
      </c>
      <c r="G170" s="152"/>
      <c r="H170" s="152">
        <v>448</v>
      </c>
      <c r="I170" s="154">
        <v>448</v>
      </c>
      <c r="J170" s="155" t="s">
        <v>608</v>
      </c>
      <c r="K170" s="156">
        <f t="shared" si="70"/>
        <v>108</v>
      </c>
      <c r="L170" s="157">
        <f t="shared" si="71"/>
        <v>0.31764705882352939</v>
      </c>
      <c r="M170" s="152" t="s">
        <v>578</v>
      </c>
      <c r="N170" s="158">
        <v>43018</v>
      </c>
      <c r="O170" s="1"/>
      <c r="P170" s="1"/>
      <c r="Q170" s="223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49">
        <v>33</v>
      </c>
      <c r="B171" s="150">
        <v>42191</v>
      </c>
      <c r="C171" s="150"/>
      <c r="D171" s="151" t="s">
        <v>655</v>
      </c>
      <c r="E171" s="152" t="s">
        <v>575</v>
      </c>
      <c r="F171" s="153">
        <v>390</v>
      </c>
      <c r="G171" s="152"/>
      <c r="H171" s="152">
        <v>460</v>
      </c>
      <c r="I171" s="154">
        <v>460</v>
      </c>
      <c r="J171" s="155" t="s">
        <v>608</v>
      </c>
      <c r="K171" s="156">
        <f t="shared" ref="K171:K191" si="72">H171-F171</f>
        <v>70</v>
      </c>
      <c r="L171" s="157">
        <f t="shared" ref="L171:L191" si="73">K171/F171</f>
        <v>0.17948717948717949</v>
      </c>
      <c r="M171" s="152" t="s">
        <v>578</v>
      </c>
      <c r="N171" s="158">
        <v>42478</v>
      </c>
      <c r="O171" s="1"/>
      <c r="P171" s="1"/>
      <c r="Q171" s="223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9">
        <v>34</v>
      </c>
      <c r="B172" s="160">
        <v>42195</v>
      </c>
      <c r="C172" s="160"/>
      <c r="D172" s="161" t="s">
        <v>656</v>
      </c>
      <c r="E172" s="162" t="s">
        <v>575</v>
      </c>
      <c r="F172" s="163">
        <v>122.5</v>
      </c>
      <c r="G172" s="163"/>
      <c r="H172" s="164">
        <v>61</v>
      </c>
      <c r="I172" s="164">
        <v>172</v>
      </c>
      <c r="J172" s="165" t="s">
        <v>657</v>
      </c>
      <c r="K172" s="166">
        <f t="shared" si="72"/>
        <v>-61.5</v>
      </c>
      <c r="L172" s="167">
        <f t="shared" si="73"/>
        <v>-0.50204081632653064</v>
      </c>
      <c r="M172" s="163" t="s">
        <v>588</v>
      </c>
      <c r="N172" s="160">
        <v>43333</v>
      </c>
      <c r="O172" s="1"/>
      <c r="P172" s="1"/>
      <c r="Q172" s="223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49">
        <v>35</v>
      </c>
      <c r="B173" s="150">
        <v>42219</v>
      </c>
      <c r="C173" s="150"/>
      <c r="D173" s="151" t="s">
        <v>658</v>
      </c>
      <c r="E173" s="152" t="s">
        <v>575</v>
      </c>
      <c r="F173" s="153">
        <v>297.5</v>
      </c>
      <c r="G173" s="152"/>
      <c r="H173" s="152">
        <v>350</v>
      </c>
      <c r="I173" s="154">
        <v>360</v>
      </c>
      <c r="J173" s="155" t="s">
        <v>659</v>
      </c>
      <c r="K173" s="156">
        <f t="shared" si="72"/>
        <v>52.5</v>
      </c>
      <c r="L173" s="157">
        <f t="shared" si="73"/>
        <v>0.17647058823529413</v>
      </c>
      <c r="M173" s="152" t="s">
        <v>578</v>
      </c>
      <c r="N173" s="158">
        <v>42232</v>
      </c>
      <c r="O173" s="1"/>
      <c r="P173" s="1"/>
      <c r="Q173" s="223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49">
        <v>36</v>
      </c>
      <c r="B174" s="150">
        <v>42219</v>
      </c>
      <c r="C174" s="150"/>
      <c r="D174" s="151" t="s">
        <v>660</v>
      </c>
      <c r="E174" s="152" t="s">
        <v>575</v>
      </c>
      <c r="F174" s="153">
        <v>115.5</v>
      </c>
      <c r="G174" s="152"/>
      <c r="H174" s="152">
        <v>149</v>
      </c>
      <c r="I174" s="154">
        <v>140</v>
      </c>
      <c r="J174" s="155" t="s">
        <v>661</v>
      </c>
      <c r="K174" s="156">
        <f t="shared" si="72"/>
        <v>33.5</v>
      </c>
      <c r="L174" s="157">
        <f t="shared" si="73"/>
        <v>0.29004329004329005</v>
      </c>
      <c r="M174" s="152" t="s">
        <v>578</v>
      </c>
      <c r="N174" s="158">
        <v>42740</v>
      </c>
      <c r="O174" s="1"/>
      <c r="P174" s="1"/>
      <c r="Q174" s="223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49">
        <v>37</v>
      </c>
      <c r="B175" s="150">
        <v>42251</v>
      </c>
      <c r="C175" s="150"/>
      <c r="D175" s="151" t="s">
        <v>528</v>
      </c>
      <c r="E175" s="152" t="s">
        <v>575</v>
      </c>
      <c r="F175" s="153">
        <v>226</v>
      </c>
      <c r="G175" s="152"/>
      <c r="H175" s="152">
        <v>292</v>
      </c>
      <c r="I175" s="154">
        <v>292</v>
      </c>
      <c r="J175" s="155" t="s">
        <v>662</v>
      </c>
      <c r="K175" s="156">
        <f t="shared" si="72"/>
        <v>66</v>
      </c>
      <c r="L175" s="157">
        <f t="shared" si="73"/>
        <v>0.29203539823008851</v>
      </c>
      <c r="M175" s="152" t="s">
        <v>578</v>
      </c>
      <c r="N175" s="158">
        <v>42286</v>
      </c>
      <c r="O175" s="1"/>
      <c r="P175" s="1"/>
      <c r="Q175" s="223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49">
        <v>38</v>
      </c>
      <c r="B176" s="150">
        <v>42254</v>
      </c>
      <c r="C176" s="150"/>
      <c r="D176" s="151" t="s">
        <v>650</v>
      </c>
      <c r="E176" s="152" t="s">
        <v>575</v>
      </c>
      <c r="F176" s="153">
        <v>232.5</v>
      </c>
      <c r="G176" s="152"/>
      <c r="H176" s="152">
        <v>312.5</v>
      </c>
      <c r="I176" s="154">
        <v>310</v>
      </c>
      <c r="J176" s="155" t="s">
        <v>608</v>
      </c>
      <c r="K176" s="156">
        <f t="shared" si="72"/>
        <v>80</v>
      </c>
      <c r="L176" s="157">
        <f t="shared" si="73"/>
        <v>0.34408602150537637</v>
      </c>
      <c r="M176" s="152" t="s">
        <v>578</v>
      </c>
      <c r="N176" s="158">
        <v>42823</v>
      </c>
      <c r="O176" s="1"/>
      <c r="P176" s="1"/>
      <c r="Q176" s="223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49">
        <v>39</v>
      </c>
      <c r="B177" s="150">
        <v>42268</v>
      </c>
      <c r="C177" s="150"/>
      <c r="D177" s="151" t="s">
        <v>663</v>
      </c>
      <c r="E177" s="152" t="s">
        <v>575</v>
      </c>
      <c r="F177" s="153">
        <v>196.5</v>
      </c>
      <c r="G177" s="152"/>
      <c r="H177" s="152">
        <v>238</v>
      </c>
      <c r="I177" s="154">
        <v>238</v>
      </c>
      <c r="J177" s="155" t="s">
        <v>662</v>
      </c>
      <c r="K177" s="156">
        <f t="shared" si="72"/>
        <v>41.5</v>
      </c>
      <c r="L177" s="157">
        <f t="shared" si="73"/>
        <v>0.21119592875318066</v>
      </c>
      <c r="M177" s="152" t="s">
        <v>578</v>
      </c>
      <c r="N177" s="158">
        <v>42291</v>
      </c>
      <c r="O177" s="1"/>
      <c r="P177" s="1"/>
      <c r="Q177" s="223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49">
        <v>40</v>
      </c>
      <c r="B178" s="150">
        <v>42271</v>
      </c>
      <c r="C178" s="150"/>
      <c r="D178" s="151" t="s">
        <v>606</v>
      </c>
      <c r="E178" s="152" t="s">
        <v>575</v>
      </c>
      <c r="F178" s="153">
        <v>65</v>
      </c>
      <c r="G178" s="152"/>
      <c r="H178" s="152">
        <v>82</v>
      </c>
      <c r="I178" s="154">
        <v>82</v>
      </c>
      <c r="J178" s="155" t="s">
        <v>662</v>
      </c>
      <c r="K178" s="156">
        <f t="shared" si="72"/>
        <v>17</v>
      </c>
      <c r="L178" s="157">
        <f t="shared" si="73"/>
        <v>0.26153846153846155</v>
      </c>
      <c r="M178" s="152" t="s">
        <v>578</v>
      </c>
      <c r="N178" s="158">
        <v>42578</v>
      </c>
      <c r="O178" s="1"/>
      <c r="P178" s="1"/>
      <c r="Q178" s="223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49">
        <v>41</v>
      </c>
      <c r="B179" s="150">
        <v>42291</v>
      </c>
      <c r="C179" s="150"/>
      <c r="D179" s="151" t="s">
        <v>664</v>
      </c>
      <c r="E179" s="152" t="s">
        <v>575</v>
      </c>
      <c r="F179" s="153">
        <v>144</v>
      </c>
      <c r="G179" s="152"/>
      <c r="H179" s="152">
        <v>182.5</v>
      </c>
      <c r="I179" s="154">
        <v>181</v>
      </c>
      <c r="J179" s="155" t="s">
        <v>662</v>
      </c>
      <c r="K179" s="156">
        <f t="shared" si="72"/>
        <v>38.5</v>
      </c>
      <c r="L179" s="157">
        <f t="shared" si="73"/>
        <v>0.2673611111111111</v>
      </c>
      <c r="M179" s="152" t="s">
        <v>578</v>
      </c>
      <c r="N179" s="158">
        <v>42817</v>
      </c>
      <c r="O179" s="1"/>
      <c r="P179" s="1"/>
      <c r="Q179" s="223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49">
        <v>42</v>
      </c>
      <c r="B180" s="150">
        <v>42291</v>
      </c>
      <c r="C180" s="150"/>
      <c r="D180" s="151" t="s">
        <v>665</v>
      </c>
      <c r="E180" s="152" t="s">
        <v>575</v>
      </c>
      <c r="F180" s="153">
        <v>264</v>
      </c>
      <c r="G180" s="152"/>
      <c r="H180" s="152">
        <v>311</v>
      </c>
      <c r="I180" s="154">
        <v>311</v>
      </c>
      <c r="J180" s="155" t="s">
        <v>662</v>
      </c>
      <c r="K180" s="156">
        <f t="shared" si="72"/>
        <v>47</v>
      </c>
      <c r="L180" s="157">
        <f t="shared" si="73"/>
        <v>0.17803030303030304</v>
      </c>
      <c r="M180" s="152" t="s">
        <v>578</v>
      </c>
      <c r="N180" s="158">
        <v>42604</v>
      </c>
      <c r="O180" s="1"/>
      <c r="P180" s="1"/>
      <c r="Q180" s="223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49">
        <v>43</v>
      </c>
      <c r="B181" s="150">
        <v>42318</v>
      </c>
      <c r="C181" s="150"/>
      <c r="D181" s="151" t="s">
        <v>666</v>
      </c>
      <c r="E181" s="152" t="s">
        <v>587</v>
      </c>
      <c r="F181" s="153">
        <v>549.5</v>
      </c>
      <c r="G181" s="152"/>
      <c r="H181" s="152">
        <v>630</v>
      </c>
      <c r="I181" s="154">
        <v>630</v>
      </c>
      <c r="J181" s="155" t="s">
        <v>662</v>
      </c>
      <c r="K181" s="156">
        <f t="shared" si="72"/>
        <v>80.5</v>
      </c>
      <c r="L181" s="157">
        <f t="shared" si="73"/>
        <v>0.1464968152866242</v>
      </c>
      <c r="M181" s="152" t="s">
        <v>578</v>
      </c>
      <c r="N181" s="158">
        <v>42419</v>
      </c>
      <c r="O181" s="1"/>
      <c r="P181" s="1"/>
      <c r="Q181" s="223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49">
        <v>44</v>
      </c>
      <c r="B182" s="150">
        <v>42342</v>
      </c>
      <c r="C182" s="150"/>
      <c r="D182" s="151" t="s">
        <v>667</v>
      </c>
      <c r="E182" s="152" t="s">
        <v>575</v>
      </c>
      <c r="F182" s="153">
        <v>1027.5</v>
      </c>
      <c r="G182" s="152"/>
      <c r="H182" s="152">
        <v>1315</v>
      </c>
      <c r="I182" s="154">
        <v>1250</v>
      </c>
      <c r="J182" s="155" t="s">
        <v>662</v>
      </c>
      <c r="K182" s="156">
        <f t="shared" si="72"/>
        <v>287.5</v>
      </c>
      <c r="L182" s="157">
        <f t="shared" si="73"/>
        <v>0.27980535279805352</v>
      </c>
      <c r="M182" s="152" t="s">
        <v>578</v>
      </c>
      <c r="N182" s="158">
        <v>43244</v>
      </c>
      <c r="O182" s="1"/>
      <c r="P182" s="1"/>
      <c r="Q182" s="223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49">
        <v>45</v>
      </c>
      <c r="B183" s="150">
        <v>42367</v>
      </c>
      <c r="C183" s="150"/>
      <c r="D183" s="151" t="s">
        <v>668</v>
      </c>
      <c r="E183" s="152" t="s">
        <v>575</v>
      </c>
      <c r="F183" s="153">
        <v>465</v>
      </c>
      <c r="G183" s="152"/>
      <c r="H183" s="152">
        <v>540</v>
      </c>
      <c r="I183" s="154">
        <v>540</v>
      </c>
      <c r="J183" s="155" t="s">
        <v>662</v>
      </c>
      <c r="K183" s="156">
        <f t="shared" si="72"/>
        <v>75</v>
      </c>
      <c r="L183" s="157">
        <f t="shared" si="73"/>
        <v>0.16129032258064516</v>
      </c>
      <c r="M183" s="152" t="s">
        <v>578</v>
      </c>
      <c r="N183" s="158">
        <v>42530</v>
      </c>
      <c r="O183" s="1"/>
      <c r="P183" s="1"/>
      <c r="Q183" s="223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49">
        <v>46</v>
      </c>
      <c r="B184" s="150">
        <v>42380</v>
      </c>
      <c r="C184" s="150"/>
      <c r="D184" s="151" t="s">
        <v>397</v>
      </c>
      <c r="E184" s="152" t="s">
        <v>587</v>
      </c>
      <c r="F184" s="153">
        <v>81</v>
      </c>
      <c r="G184" s="152"/>
      <c r="H184" s="152">
        <v>110</v>
      </c>
      <c r="I184" s="154">
        <v>110</v>
      </c>
      <c r="J184" s="155" t="s">
        <v>662</v>
      </c>
      <c r="K184" s="156">
        <f t="shared" si="72"/>
        <v>29</v>
      </c>
      <c r="L184" s="157">
        <f t="shared" si="73"/>
        <v>0.35802469135802467</v>
      </c>
      <c r="M184" s="152" t="s">
        <v>578</v>
      </c>
      <c r="N184" s="158">
        <v>42745</v>
      </c>
      <c r="O184" s="1"/>
      <c r="P184" s="1"/>
      <c r="Q184" s="223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49">
        <v>47</v>
      </c>
      <c r="B185" s="150">
        <v>42382</v>
      </c>
      <c r="C185" s="150"/>
      <c r="D185" s="151" t="s">
        <v>669</v>
      </c>
      <c r="E185" s="152" t="s">
        <v>587</v>
      </c>
      <c r="F185" s="153">
        <v>417.5</v>
      </c>
      <c r="G185" s="152"/>
      <c r="H185" s="152">
        <v>547</v>
      </c>
      <c r="I185" s="154">
        <v>535</v>
      </c>
      <c r="J185" s="155" t="s">
        <v>662</v>
      </c>
      <c r="K185" s="156">
        <f t="shared" si="72"/>
        <v>129.5</v>
      </c>
      <c r="L185" s="157">
        <f t="shared" si="73"/>
        <v>0.31017964071856285</v>
      </c>
      <c r="M185" s="152" t="s">
        <v>578</v>
      </c>
      <c r="N185" s="158">
        <v>42578</v>
      </c>
      <c r="O185" s="1"/>
      <c r="P185" s="1"/>
      <c r="Q185" s="223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49">
        <v>48</v>
      </c>
      <c r="B186" s="150">
        <v>42408</v>
      </c>
      <c r="C186" s="150"/>
      <c r="D186" s="151" t="s">
        <v>670</v>
      </c>
      <c r="E186" s="152" t="s">
        <v>575</v>
      </c>
      <c r="F186" s="153">
        <v>650</v>
      </c>
      <c r="G186" s="152"/>
      <c r="H186" s="152">
        <v>800</v>
      </c>
      <c r="I186" s="154">
        <v>800</v>
      </c>
      <c r="J186" s="155" t="s">
        <v>662</v>
      </c>
      <c r="K186" s="156">
        <f t="shared" si="72"/>
        <v>150</v>
      </c>
      <c r="L186" s="157">
        <f t="shared" si="73"/>
        <v>0.23076923076923078</v>
      </c>
      <c r="M186" s="152" t="s">
        <v>578</v>
      </c>
      <c r="N186" s="158">
        <v>43154</v>
      </c>
      <c r="O186" s="1"/>
      <c r="P186" s="1"/>
      <c r="Q186" s="223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49">
        <v>49</v>
      </c>
      <c r="B187" s="150">
        <v>42433</v>
      </c>
      <c r="C187" s="150"/>
      <c r="D187" s="151" t="s">
        <v>235</v>
      </c>
      <c r="E187" s="152" t="s">
        <v>575</v>
      </c>
      <c r="F187" s="153">
        <v>437.5</v>
      </c>
      <c r="G187" s="152"/>
      <c r="H187" s="152">
        <v>504.5</v>
      </c>
      <c r="I187" s="154">
        <v>522</v>
      </c>
      <c r="J187" s="155" t="s">
        <v>671</v>
      </c>
      <c r="K187" s="156">
        <f t="shared" si="72"/>
        <v>67</v>
      </c>
      <c r="L187" s="157">
        <f t="shared" si="73"/>
        <v>0.15314285714285714</v>
      </c>
      <c r="M187" s="152" t="s">
        <v>578</v>
      </c>
      <c r="N187" s="158">
        <v>42480</v>
      </c>
      <c r="O187" s="1"/>
      <c r="P187" s="1"/>
      <c r="Q187" s="223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49">
        <v>50</v>
      </c>
      <c r="B188" s="150">
        <v>42438</v>
      </c>
      <c r="C188" s="150"/>
      <c r="D188" s="151" t="s">
        <v>672</v>
      </c>
      <c r="E188" s="152" t="s">
        <v>575</v>
      </c>
      <c r="F188" s="153">
        <v>189.5</v>
      </c>
      <c r="G188" s="152"/>
      <c r="H188" s="152">
        <v>218</v>
      </c>
      <c r="I188" s="154">
        <v>218</v>
      </c>
      <c r="J188" s="155" t="s">
        <v>662</v>
      </c>
      <c r="K188" s="156">
        <f t="shared" si="72"/>
        <v>28.5</v>
      </c>
      <c r="L188" s="157">
        <f t="shared" si="73"/>
        <v>0.15039577836411611</v>
      </c>
      <c r="M188" s="152" t="s">
        <v>578</v>
      </c>
      <c r="N188" s="158">
        <v>43034</v>
      </c>
      <c r="O188" s="1"/>
      <c r="P188" s="1"/>
      <c r="Q188" s="223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9">
        <v>51</v>
      </c>
      <c r="B189" s="160">
        <v>42471</v>
      </c>
      <c r="C189" s="160"/>
      <c r="D189" s="168" t="s">
        <v>673</v>
      </c>
      <c r="E189" s="163" t="s">
        <v>575</v>
      </c>
      <c r="F189" s="163">
        <v>36.5</v>
      </c>
      <c r="G189" s="164"/>
      <c r="H189" s="164">
        <v>15.85</v>
      </c>
      <c r="I189" s="164">
        <v>60</v>
      </c>
      <c r="J189" s="165" t="s">
        <v>674</v>
      </c>
      <c r="K189" s="166">
        <f t="shared" si="72"/>
        <v>-20.65</v>
      </c>
      <c r="L189" s="167">
        <f t="shared" si="73"/>
        <v>-0.5657534246575342</v>
      </c>
      <c r="M189" s="163" t="s">
        <v>588</v>
      </c>
      <c r="N189" s="171">
        <v>43627</v>
      </c>
      <c r="O189" s="1"/>
      <c r="P189" s="1"/>
      <c r="Q189" s="223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49">
        <v>52</v>
      </c>
      <c r="B190" s="150">
        <v>42472</v>
      </c>
      <c r="C190" s="150"/>
      <c r="D190" s="151" t="s">
        <v>675</v>
      </c>
      <c r="E190" s="152" t="s">
        <v>575</v>
      </c>
      <c r="F190" s="153">
        <v>93</v>
      </c>
      <c r="G190" s="152"/>
      <c r="H190" s="152">
        <v>149</v>
      </c>
      <c r="I190" s="154">
        <v>140</v>
      </c>
      <c r="J190" s="155" t="s">
        <v>676</v>
      </c>
      <c r="K190" s="156">
        <f t="shared" si="72"/>
        <v>56</v>
      </c>
      <c r="L190" s="157">
        <f t="shared" si="73"/>
        <v>0.60215053763440862</v>
      </c>
      <c r="M190" s="152" t="s">
        <v>578</v>
      </c>
      <c r="N190" s="158">
        <v>42740</v>
      </c>
      <c r="O190" s="1"/>
      <c r="P190" s="1"/>
      <c r="Q190" s="223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49">
        <v>53</v>
      </c>
      <c r="B191" s="150">
        <v>42472</v>
      </c>
      <c r="C191" s="150"/>
      <c r="D191" s="151" t="s">
        <v>677</v>
      </c>
      <c r="E191" s="152" t="s">
        <v>575</v>
      </c>
      <c r="F191" s="153">
        <v>130</v>
      </c>
      <c r="G191" s="152"/>
      <c r="H191" s="152">
        <v>150</v>
      </c>
      <c r="I191" s="154" t="s">
        <v>678</v>
      </c>
      <c r="J191" s="155" t="s">
        <v>662</v>
      </c>
      <c r="K191" s="156">
        <f t="shared" si="72"/>
        <v>20</v>
      </c>
      <c r="L191" s="157">
        <f t="shared" si="73"/>
        <v>0.15384615384615385</v>
      </c>
      <c r="M191" s="152" t="s">
        <v>578</v>
      </c>
      <c r="N191" s="158">
        <v>42564</v>
      </c>
      <c r="O191" s="1"/>
      <c r="P191" s="1"/>
      <c r="Q191" s="223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49">
        <v>54</v>
      </c>
      <c r="B192" s="150">
        <v>42473</v>
      </c>
      <c r="C192" s="150"/>
      <c r="D192" s="151" t="s">
        <v>679</v>
      </c>
      <c r="E192" s="152" t="s">
        <v>575</v>
      </c>
      <c r="F192" s="153">
        <v>196</v>
      </c>
      <c r="G192" s="152"/>
      <c r="H192" s="152">
        <v>299</v>
      </c>
      <c r="I192" s="154">
        <v>299</v>
      </c>
      <c r="J192" s="155" t="s">
        <v>662</v>
      </c>
      <c r="K192" s="156">
        <v>103</v>
      </c>
      <c r="L192" s="157">
        <v>0.52551020408163296</v>
      </c>
      <c r="M192" s="152" t="s">
        <v>578</v>
      </c>
      <c r="N192" s="158">
        <v>42620</v>
      </c>
      <c r="O192" s="1"/>
      <c r="P192" s="1"/>
      <c r="Q192" s="223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49">
        <v>55</v>
      </c>
      <c r="B193" s="150">
        <v>42473</v>
      </c>
      <c r="C193" s="150"/>
      <c r="D193" s="151" t="s">
        <v>680</v>
      </c>
      <c r="E193" s="152" t="s">
        <v>575</v>
      </c>
      <c r="F193" s="153">
        <v>88</v>
      </c>
      <c r="G193" s="152"/>
      <c r="H193" s="152">
        <v>103</v>
      </c>
      <c r="I193" s="154">
        <v>103</v>
      </c>
      <c r="J193" s="155" t="s">
        <v>662</v>
      </c>
      <c r="K193" s="156">
        <v>15</v>
      </c>
      <c r="L193" s="157">
        <v>0.170454545454545</v>
      </c>
      <c r="M193" s="152" t="s">
        <v>578</v>
      </c>
      <c r="N193" s="158">
        <v>42530</v>
      </c>
      <c r="O193" s="1"/>
      <c r="P193" s="1"/>
      <c r="Q193" s="223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49">
        <v>56</v>
      </c>
      <c r="B194" s="150">
        <v>42492</v>
      </c>
      <c r="C194" s="150"/>
      <c r="D194" s="151" t="s">
        <v>681</v>
      </c>
      <c r="E194" s="152" t="s">
        <v>575</v>
      </c>
      <c r="F194" s="153">
        <v>127.5</v>
      </c>
      <c r="G194" s="152"/>
      <c r="H194" s="152">
        <v>148</v>
      </c>
      <c r="I194" s="154" t="s">
        <v>682</v>
      </c>
      <c r="J194" s="155" t="s">
        <v>662</v>
      </c>
      <c r="K194" s="156">
        <f>H194-F194</f>
        <v>20.5</v>
      </c>
      <c r="L194" s="157">
        <f>K194/F194</f>
        <v>0.16078431372549021</v>
      </c>
      <c r="M194" s="152" t="s">
        <v>578</v>
      </c>
      <c r="N194" s="158">
        <v>42564</v>
      </c>
      <c r="O194" s="1"/>
      <c r="P194" s="1"/>
      <c r="Q194" s="223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49">
        <v>57</v>
      </c>
      <c r="B195" s="150">
        <v>42493</v>
      </c>
      <c r="C195" s="150"/>
      <c r="D195" s="151" t="s">
        <v>683</v>
      </c>
      <c r="E195" s="152" t="s">
        <v>575</v>
      </c>
      <c r="F195" s="153">
        <v>675</v>
      </c>
      <c r="G195" s="152"/>
      <c r="H195" s="152">
        <v>815</v>
      </c>
      <c r="I195" s="154" t="s">
        <v>684</v>
      </c>
      <c r="J195" s="155" t="s">
        <v>662</v>
      </c>
      <c r="K195" s="156">
        <f>H195-F195</f>
        <v>140</v>
      </c>
      <c r="L195" s="157">
        <f>K195/F195</f>
        <v>0.2074074074074074</v>
      </c>
      <c r="M195" s="152" t="s">
        <v>578</v>
      </c>
      <c r="N195" s="158">
        <v>43154</v>
      </c>
      <c r="O195" s="1"/>
      <c r="P195" s="1"/>
      <c r="Q195" s="223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9">
        <v>58</v>
      </c>
      <c r="B196" s="160">
        <v>42522</v>
      </c>
      <c r="C196" s="160"/>
      <c r="D196" s="161" t="s">
        <v>685</v>
      </c>
      <c r="E196" s="162" t="s">
        <v>575</v>
      </c>
      <c r="F196" s="163">
        <v>500</v>
      </c>
      <c r="G196" s="163"/>
      <c r="H196" s="164">
        <v>232.5</v>
      </c>
      <c r="I196" s="164" t="s">
        <v>686</v>
      </c>
      <c r="J196" s="165" t="s">
        <v>687</v>
      </c>
      <c r="K196" s="166">
        <f>H196-F196</f>
        <v>-267.5</v>
      </c>
      <c r="L196" s="167">
        <f>K196/F196</f>
        <v>-0.53500000000000003</v>
      </c>
      <c r="M196" s="163" t="s">
        <v>588</v>
      </c>
      <c r="N196" s="160">
        <v>43735</v>
      </c>
      <c r="O196" s="1"/>
      <c r="P196" s="1"/>
      <c r="Q196" s="223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49">
        <v>59</v>
      </c>
      <c r="B197" s="150">
        <v>42527</v>
      </c>
      <c r="C197" s="150"/>
      <c r="D197" s="151" t="s">
        <v>530</v>
      </c>
      <c r="E197" s="152" t="s">
        <v>575</v>
      </c>
      <c r="F197" s="153">
        <v>110</v>
      </c>
      <c r="G197" s="152"/>
      <c r="H197" s="152">
        <v>126.5</v>
      </c>
      <c r="I197" s="154">
        <v>125</v>
      </c>
      <c r="J197" s="155" t="s">
        <v>614</v>
      </c>
      <c r="K197" s="156">
        <f>H197-F197</f>
        <v>16.5</v>
      </c>
      <c r="L197" s="157">
        <f>K197/F197</f>
        <v>0.15</v>
      </c>
      <c r="M197" s="152" t="s">
        <v>578</v>
      </c>
      <c r="N197" s="158">
        <v>42552</v>
      </c>
      <c r="O197" s="1"/>
      <c r="P197" s="1"/>
      <c r="Q197" s="223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49">
        <v>60</v>
      </c>
      <c r="B198" s="150">
        <v>42538</v>
      </c>
      <c r="C198" s="150"/>
      <c r="D198" s="151" t="s">
        <v>688</v>
      </c>
      <c r="E198" s="152" t="s">
        <v>575</v>
      </c>
      <c r="F198" s="153">
        <v>44</v>
      </c>
      <c r="G198" s="152"/>
      <c r="H198" s="152">
        <v>69.5</v>
      </c>
      <c r="I198" s="154">
        <v>69.5</v>
      </c>
      <c r="J198" s="155" t="s">
        <v>689</v>
      </c>
      <c r="K198" s="156">
        <f>H198-F198</f>
        <v>25.5</v>
      </c>
      <c r="L198" s="157">
        <f>K198/F198</f>
        <v>0.57954545454545459</v>
      </c>
      <c r="M198" s="152" t="s">
        <v>578</v>
      </c>
      <c r="N198" s="158">
        <v>42977</v>
      </c>
      <c r="O198" s="1"/>
      <c r="P198" s="1"/>
      <c r="Q198" s="223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49">
        <v>61</v>
      </c>
      <c r="B199" s="150">
        <v>42549</v>
      </c>
      <c r="C199" s="150"/>
      <c r="D199" s="151" t="s">
        <v>690</v>
      </c>
      <c r="E199" s="152" t="s">
        <v>575</v>
      </c>
      <c r="F199" s="153">
        <v>262.5</v>
      </c>
      <c r="G199" s="152"/>
      <c r="H199" s="152">
        <v>340</v>
      </c>
      <c r="I199" s="154">
        <v>333</v>
      </c>
      <c r="J199" s="155" t="s">
        <v>691</v>
      </c>
      <c r="K199" s="156">
        <v>77.5</v>
      </c>
      <c r="L199" s="157">
        <v>0.29523809523809502</v>
      </c>
      <c r="M199" s="152" t="s">
        <v>578</v>
      </c>
      <c r="N199" s="158">
        <v>43017</v>
      </c>
      <c r="O199" s="1"/>
      <c r="P199" s="1"/>
      <c r="Q199" s="223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49">
        <v>62</v>
      </c>
      <c r="B200" s="150">
        <v>42549</v>
      </c>
      <c r="C200" s="150"/>
      <c r="D200" s="151" t="s">
        <v>692</v>
      </c>
      <c r="E200" s="152" t="s">
        <v>575</v>
      </c>
      <c r="F200" s="153">
        <v>840</v>
      </c>
      <c r="G200" s="152"/>
      <c r="H200" s="152">
        <v>1230</v>
      </c>
      <c r="I200" s="154">
        <v>1230</v>
      </c>
      <c r="J200" s="155" t="s">
        <v>662</v>
      </c>
      <c r="K200" s="156">
        <v>390</v>
      </c>
      <c r="L200" s="157">
        <v>0.46428571428571402</v>
      </c>
      <c r="M200" s="152" t="s">
        <v>578</v>
      </c>
      <c r="N200" s="158">
        <v>42649</v>
      </c>
      <c r="O200" s="1"/>
      <c r="P200" s="1"/>
      <c r="Q200" s="223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72">
        <v>63</v>
      </c>
      <c r="B201" s="173">
        <v>42556</v>
      </c>
      <c r="C201" s="173"/>
      <c r="D201" s="174" t="s">
        <v>693</v>
      </c>
      <c r="E201" s="175" t="s">
        <v>575</v>
      </c>
      <c r="F201" s="175">
        <v>395</v>
      </c>
      <c r="G201" s="176"/>
      <c r="H201" s="176">
        <f>(468.5+342.5)/2</f>
        <v>405.5</v>
      </c>
      <c r="I201" s="176">
        <v>510</v>
      </c>
      <c r="J201" s="177" t="s">
        <v>694</v>
      </c>
      <c r="K201" s="178">
        <f t="shared" ref="K201:K207" si="74">H201-F201</f>
        <v>10.5</v>
      </c>
      <c r="L201" s="179">
        <f t="shared" ref="L201:L207" si="75">K201/F201</f>
        <v>2.6582278481012658E-2</v>
      </c>
      <c r="M201" s="175" t="s">
        <v>595</v>
      </c>
      <c r="N201" s="173">
        <v>43606</v>
      </c>
      <c r="O201" s="1"/>
      <c r="P201" s="1"/>
      <c r="Q201" s="223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9">
        <v>64</v>
      </c>
      <c r="B202" s="160">
        <v>42584</v>
      </c>
      <c r="C202" s="160"/>
      <c r="D202" s="161" t="s">
        <v>695</v>
      </c>
      <c r="E202" s="162" t="s">
        <v>587</v>
      </c>
      <c r="F202" s="163">
        <f>169.5-12.8</f>
        <v>156.69999999999999</v>
      </c>
      <c r="G202" s="163"/>
      <c r="H202" s="164">
        <v>77</v>
      </c>
      <c r="I202" s="164" t="s">
        <v>696</v>
      </c>
      <c r="J202" s="165" t="s">
        <v>697</v>
      </c>
      <c r="K202" s="166">
        <f t="shared" si="74"/>
        <v>-79.699999999999989</v>
      </c>
      <c r="L202" s="167">
        <f t="shared" si="75"/>
        <v>-0.50861518825781749</v>
      </c>
      <c r="M202" s="163" t="s">
        <v>588</v>
      </c>
      <c r="N202" s="160">
        <v>43522</v>
      </c>
      <c r="O202" s="1"/>
      <c r="P202" s="1"/>
      <c r="Q202" s="223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9">
        <v>65</v>
      </c>
      <c r="B203" s="160">
        <v>42586</v>
      </c>
      <c r="C203" s="160"/>
      <c r="D203" s="161" t="s">
        <v>698</v>
      </c>
      <c r="E203" s="162" t="s">
        <v>575</v>
      </c>
      <c r="F203" s="163">
        <v>400</v>
      </c>
      <c r="G203" s="163"/>
      <c r="H203" s="164">
        <v>305</v>
      </c>
      <c r="I203" s="164">
        <v>475</v>
      </c>
      <c r="J203" s="165" t="s">
        <v>699</v>
      </c>
      <c r="K203" s="166">
        <f t="shared" si="74"/>
        <v>-95</v>
      </c>
      <c r="L203" s="167">
        <f t="shared" si="75"/>
        <v>-0.23749999999999999</v>
      </c>
      <c r="M203" s="163" t="s">
        <v>588</v>
      </c>
      <c r="N203" s="160">
        <v>43606</v>
      </c>
      <c r="O203" s="1"/>
      <c r="P203" s="1"/>
      <c r="Q203" s="223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49">
        <v>66</v>
      </c>
      <c r="B204" s="150">
        <v>42593</v>
      </c>
      <c r="C204" s="150"/>
      <c r="D204" s="151" t="s">
        <v>700</v>
      </c>
      <c r="E204" s="152" t="s">
        <v>575</v>
      </c>
      <c r="F204" s="153">
        <v>86.5</v>
      </c>
      <c r="G204" s="152"/>
      <c r="H204" s="152">
        <v>130</v>
      </c>
      <c r="I204" s="154">
        <v>130</v>
      </c>
      <c r="J204" s="155" t="s">
        <v>701</v>
      </c>
      <c r="K204" s="156">
        <f t="shared" si="74"/>
        <v>43.5</v>
      </c>
      <c r="L204" s="157">
        <f t="shared" si="75"/>
        <v>0.50289017341040465</v>
      </c>
      <c r="M204" s="152" t="s">
        <v>578</v>
      </c>
      <c r="N204" s="158">
        <v>43091</v>
      </c>
      <c r="O204" s="1"/>
      <c r="P204" s="1"/>
      <c r="Q204" s="223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9">
        <v>67</v>
      </c>
      <c r="B205" s="160">
        <v>42600</v>
      </c>
      <c r="C205" s="160"/>
      <c r="D205" s="161" t="s">
        <v>120</v>
      </c>
      <c r="E205" s="162" t="s">
        <v>575</v>
      </c>
      <c r="F205" s="163">
        <v>133.5</v>
      </c>
      <c r="G205" s="163"/>
      <c r="H205" s="164">
        <v>126.5</v>
      </c>
      <c r="I205" s="164">
        <v>178</v>
      </c>
      <c r="J205" s="165" t="s">
        <v>702</v>
      </c>
      <c r="K205" s="166">
        <f t="shared" si="74"/>
        <v>-7</v>
      </c>
      <c r="L205" s="167">
        <f t="shared" si="75"/>
        <v>-5.2434456928838954E-2</v>
      </c>
      <c r="M205" s="163" t="s">
        <v>588</v>
      </c>
      <c r="N205" s="160">
        <v>42615</v>
      </c>
      <c r="O205" s="1"/>
      <c r="P205" s="1"/>
      <c r="Q205" s="223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49">
        <v>68</v>
      </c>
      <c r="B206" s="150">
        <v>42613</v>
      </c>
      <c r="C206" s="150"/>
      <c r="D206" s="151" t="s">
        <v>703</v>
      </c>
      <c r="E206" s="152" t="s">
        <v>575</v>
      </c>
      <c r="F206" s="153">
        <v>560</v>
      </c>
      <c r="G206" s="152"/>
      <c r="H206" s="152">
        <v>725</v>
      </c>
      <c r="I206" s="154">
        <v>725</v>
      </c>
      <c r="J206" s="155" t="s">
        <v>608</v>
      </c>
      <c r="K206" s="156">
        <f t="shared" si="74"/>
        <v>165</v>
      </c>
      <c r="L206" s="157">
        <f t="shared" si="75"/>
        <v>0.29464285714285715</v>
      </c>
      <c r="M206" s="152" t="s">
        <v>578</v>
      </c>
      <c r="N206" s="158">
        <v>42456</v>
      </c>
      <c r="O206" s="1"/>
      <c r="P206" s="1"/>
      <c r="Q206" s="223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49">
        <v>69</v>
      </c>
      <c r="B207" s="150">
        <v>42614</v>
      </c>
      <c r="C207" s="150"/>
      <c r="D207" s="151" t="s">
        <v>704</v>
      </c>
      <c r="E207" s="152" t="s">
        <v>575</v>
      </c>
      <c r="F207" s="153">
        <v>160.5</v>
      </c>
      <c r="G207" s="152"/>
      <c r="H207" s="152">
        <v>210</v>
      </c>
      <c r="I207" s="154">
        <v>210</v>
      </c>
      <c r="J207" s="155" t="s">
        <v>608</v>
      </c>
      <c r="K207" s="156">
        <f t="shared" si="74"/>
        <v>49.5</v>
      </c>
      <c r="L207" s="157">
        <f t="shared" si="75"/>
        <v>0.30841121495327101</v>
      </c>
      <c r="M207" s="152" t="s">
        <v>578</v>
      </c>
      <c r="N207" s="158">
        <v>42871</v>
      </c>
      <c r="O207" s="1"/>
      <c r="P207" s="1"/>
      <c r="Q207" s="223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49">
        <v>70</v>
      </c>
      <c r="B208" s="150">
        <v>42646</v>
      </c>
      <c r="C208" s="150"/>
      <c r="D208" s="151" t="s">
        <v>407</v>
      </c>
      <c r="E208" s="152" t="s">
        <v>575</v>
      </c>
      <c r="F208" s="153">
        <v>430</v>
      </c>
      <c r="G208" s="152"/>
      <c r="H208" s="152">
        <v>596</v>
      </c>
      <c r="I208" s="154">
        <v>575</v>
      </c>
      <c r="J208" s="155" t="s">
        <v>705</v>
      </c>
      <c r="K208" s="156">
        <v>166</v>
      </c>
      <c r="L208" s="157">
        <v>0.38604651162790699</v>
      </c>
      <c r="M208" s="152" t="s">
        <v>578</v>
      </c>
      <c r="N208" s="158">
        <v>42769</v>
      </c>
      <c r="O208" s="1"/>
      <c r="P208" s="1"/>
      <c r="Q208" s="223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49">
        <v>71</v>
      </c>
      <c r="B209" s="150">
        <v>42657</v>
      </c>
      <c r="C209" s="150"/>
      <c r="D209" s="151" t="s">
        <v>706</v>
      </c>
      <c r="E209" s="152" t="s">
        <v>575</v>
      </c>
      <c r="F209" s="153">
        <v>280</v>
      </c>
      <c r="G209" s="152"/>
      <c r="H209" s="152">
        <v>345</v>
      </c>
      <c r="I209" s="154">
        <v>345</v>
      </c>
      <c r="J209" s="155" t="s">
        <v>608</v>
      </c>
      <c r="K209" s="156">
        <f t="shared" ref="K209:K214" si="76">H209-F209</f>
        <v>65</v>
      </c>
      <c r="L209" s="157">
        <f>K209/F209</f>
        <v>0.23214285714285715</v>
      </c>
      <c r="M209" s="152" t="s">
        <v>578</v>
      </c>
      <c r="N209" s="158">
        <v>42814</v>
      </c>
      <c r="O209" s="1"/>
      <c r="P209" s="1"/>
      <c r="Q209" s="223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49">
        <v>72</v>
      </c>
      <c r="B210" s="150">
        <v>42657</v>
      </c>
      <c r="C210" s="150"/>
      <c r="D210" s="151" t="s">
        <v>707</v>
      </c>
      <c r="E210" s="152" t="s">
        <v>575</v>
      </c>
      <c r="F210" s="153">
        <v>245</v>
      </c>
      <c r="G210" s="152"/>
      <c r="H210" s="152">
        <v>325.5</v>
      </c>
      <c r="I210" s="154">
        <v>330</v>
      </c>
      <c r="J210" s="155" t="s">
        <v>708</v>
      </c>
      <c r="K210" s="156">
        <f t="shared" si="76"/>
        <v>80.5</v>
      </c>
      <c r="L210" s="157">
        <f>K210/F210</f>
        <v>0.32857142857142857</v>
      </c>
      <c r="M210" s="152" t="s">
        <v>578</v>
      </c>
      <c r="N210" s="158">
        <v>42769</v>
      </c>
      <c r="O210" s="1"/>
      <c r="P210" s="1"/>
      <c r="Q210" s="223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49">
        <v>73</v>
      </c>
      <c r="B211" s="150">
        <v>42660</v>
      </c>
      <c r="C211" s="150"/>
      <c r="D211" s="151" t="s">
        <v>709</v>
      </c>
      <c r="E211" s="152" t="s">
        <v>575</v>
      </c>
      <c r="F211" s="153">
        <v>125</v>
      </c>
      <c r="G211" s="152"/>
      <c r="H211" s="152">
        <v>160</v>
      </c>
      <c r="I211" s="154">
        <v>160</v>
      </c>
      <c r="J211" s="155" t="s">
        <v>662</v>
      </c>
      <c r="K211" s="156">
        <f t="shared" si="76"/>
        <v>35</v>
      </c>
      <c r="L211" s="157">
        <v>0.28000000000000003</v>
      </c>
      <c r="M211" s="152" t="s">
        <v>578</v>
      </c>
      <c r="N211" s="158">
        <v>42803</v>
      </c>
      <c r="O211" s="1"/>
      <c r="P211" s="1"/>
      <c r="Q211" s="223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49">
        <v>74</v>
      </c>
      <c r="B212" s="150">
        <v>42660</v>
      </c>
      <c r="C212" s="150"/>
      <c r="D212" s="151" t="s">
        <v>710</v>
      </c>
      <c r="E212" s="152" t="s">
        <v>575</v>
      </c>
      <c r="F212" s="153">
        <v>114</v>
      </c>
      <c r="G212" s="152"/>
      <c r="H212" s="152">
        <v>145</v>
      </c>
      <c r="I212" s="154">
        <v>145</v>
      </c>
      <c r="J212" s="155" t="s">
        <v>662</v>
      </c>
      <c r="K212" s="156">
        <f t="shared" si="76"/>
        <v>31</v>
      </c>
      <c r="L212" s="157">
        <f>K212/F212</f>
        <v>0.27192982456140352</v>
      </c>
      <c r="M212" s="152" t="s">
        <v>578</v>
      </c>
      <c r="N212" s="158">
        <v>42859</v>
      </c>
      <c r="O212" s="1"/>
      <c r="P212" s="1"/>
      <c r="Q212" s="223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49">
        <v>75</v>
      </c>
      <c r="B213" s="150">
        <v>42660</v>
      </c>
      <c r="C213" s="150"/>
      <c r="D213" s="151" t="s">
        <v>711</v>
      </c>
      <c r="E213" s="152" t="s">
        <v>575</v>
      </c>
      <c r="F213" s="153">
        <v>212</v>
      </c>
      <c r="G213" s="152"/>
      <c r="H213" s="152">
        <v>280</v>
      </c>
      <c r="I213" s="154">
        <v>276</v>
      </c>
      <c r="J213" s="155" t="s">
        <v>712</v>
      </c>
      <c r="K213" s="156">
        <f t="shared" si="76"/>
        <v>68</v>
      </c>
      <c r="L213" s="157">
        <f>K213/F213</f>
        <v>0.32075471698113206</v>
      </c>
      <c r="M213" s="152" t="s">
        <v>578</v>
      </c>
      <c r="N213" s="158">
        <v>42858</v>
      </c>
      <c r="O213" s="1"/>
      <c r="P213" s="1"/>
      <c r="Q213" s="223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49">
        <v>76</v>
      </c>
      <c r="B214" s="150">
        <v>42678</v>
      </c>
      <c r="C214" s="150"/>
      <c r="D214" s="151" t="s">
        <v>454</v>
      </c>
      <c r="E214" s="152" t="s">
        <v>575</v>
      </c>
      <c r="F214" s="153">
        <v>155</v>
      </c>
      <c r="G214" s="152"/>
      <c r="H214" s="152">
        <v>210</v>
      </c>
      <c r="I214" s="154">
        <v>210</v>
      </c>
      <c r="J214" s="155" t="s">
        <v>713</v>
      </c>
      <c r="K214" s="156">
        <f t="shared" si="76"/>
        <v>55</v>
      </c>
      <c r="L214" s="157">
        <f>K214/F214</f>
        <v>0.35483870967741937</v>
      </c>
      <c r="M214" s="152" t="s">
        <v>578</v>
      </c>
      <c r="N214" s="158">
        <v>42944</v>
      </c>
      <c r="O214" s="1"/>
      <c r="P214" s="1"/>
      <c r="Q214" s="223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9">
        <v>77</v>
      </c>
      <c r="B215" s="160">
        <v>42710</v>
      </c>
      <c r="C215" s="160"/>
      <c r="D215" s="161" t="s">
        <v>714</v>
      </c>
      <c r="E215" s="162" t="s">
        <v>575</v>
      </c>
      <c r="F215" s="163">
        <v>150.5</v>
      </c>
      <c r="G215" s="163"/>
      <c r="H215" s="164">
        <v>72.5</v>
      </c>
      <c r="I215" s="164">
        <v>174</v>
      </c>
      <c r="J215" s="165" t="s">
        <v>715</v>
      </c>
      <c r="K215" s="166">
        <v>-78</v>
      </c>
      <c r="L215" s="167">
        <v>-0.51827242524916906</v>
      </c>
      <c r="M215" s="163" t="s">
        <v>588</v>
      </c>
      <c r="N215" s="160">
        <v>43333</v>
      </c>
      <c r="O215" s="1"/>
      <c r="P215" s="1"/>
      <c r="Q215" s="223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49">
        <v>78</v>
      </c>
      <c r="B216" s="150">
        <v>42712</v>
      </c>
      <c r="C216" s="150"/>
      <c r="D216" s="151" t="s">
        <v>716</v>
      </c>
      <c r="E216" s="152" t="s">
        <v>575</v>
      </c>
      <c r="F216" s="153">
        <v>380</v>
      </c>
      <c r="G216" s="152"/>
      <c r="H216" s="152">
        <v>478</v>
      </c>
      <c r="I216" s="154">
        <v>468</v>
      </c>
      <c r="J216" s="155" t="s">
        <v>662</v>
      </c>
      <c r="K216" s="156">
        <f>H216-F216</f>
        <v>98</v>
      </c>
      <c r="L216" s="157">
        <f>K216/F216</f>
        <v>0.25789473684210529</v>
      </c>
      <c r="M216" s="152" t="s">
        <v>578</v>
      </c>
      <c r="N216" s="158">
        <v>43025</v>
      </c>
      <c r="O216" s="1"/>
      <c r="P216" s="1"/>
      <c r="Q216" s="223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49">
        <v>79</v>
      </c>
      <c r="B217" s="150">
        <v>42734</v>
      </c>
      <c r="C217" s="150"/>
      <c r="D217" s="151" t="s">
        <v>119</v>
      </c>
      <c r="E217" s="152" t="s">
        <v>575</v>
      </c>
      <c r="F217" s="153">
        <v>305</v>
      </c>
      <c r="G217" s="152"/>
      <c r="H217" s="152">
        <v>375</v>
      </c>
      <c r="I217" s="154">
        <v>375</v>
      </c>
      <c r="J217" s="155" t="s">
        <v>662</v>
      </c>
      <c r="K217" s="156">
        <f>H217-F217</f>
        <v>70</v>
      </c>
      <c r="L217" s="157">
        <f>K217/F217</f>
        <v>0.22950819672131148</v>
      </c>
      <c r="M217" s="152" t="s">
        <v>578</v>
      </c>
      <c r="N217" s="158">
        <v>42768</v>
      </c>
      <c r="O217" s="1"/>
      <c r="P217" s="1"/>
      <c r="Q217" s="223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49">
        <v>80</v>
      </c>
      <c r="B218" s="150">
        <v>42739</v>
      </c>
      <c r="C218" s="150"/>
      <c r="D218" s="151" t="s">
        <v>102</v>
      </c>
      <c r="E218" s="152" t="s">
        <v>575</v>
      </c>
      <c r="F218" s="153">
        <v>99.5</v>
      </c>
      <c r="G218" s="152"/>
      <c r="H218" s="152">
        <v>158</v>
      </c>
      <c r="I218" s="154">
        <v>158</v>
      </c>
      <c r="J218" s="155" t="s">
        <v>662</v>
      </c>
      <c r="K218" s="156">
        <f>H218-F218</f>
        <v>58.5</v>
      </c>
      <c r="L218" s="157">
        <f>K218/F218</f>
        <v>0.5879396984924623</v>
      </c>
      <c r="M218" s="152" t="s">
        <v>578</v>
      </c>
      <c r="N218" s="158">
        <v>42898</v>
      </c>
      <c r="O218" s="1"/>
      <c r="P218" s="1"/>
      <c r="Q218" s="223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49">
        <v>81</v>
      </c>
      <c r="B219" s="150">
        <v>42739</v>
      </c>
      <c r="C219" s="150"/>
      <c r="D219" s="151" t="s">
        <v>102</v>
      </c>
      <c r="E219" s="152" t="s">
        <v>575</v>
      </c>
      <c r="F219" s="153">
        <v>99.5</v>
      </c>
      <c r="G219" s="152"/>
      <c r="H219" s="152">
        <v>158</v>
      </c>
      <c r="I219" s="154">
        <v>158</v>
      </c>
      <c r="J219" s="155" t="s">
        <v>662</v>
      </c>
      <c r="K219" s="156">
        <v>58.5</v>
      </c>
      <c r="L219" s="157">
        <v>0.58793969849246197</v>
      </c>
      <c r="M219" s="152" t="s">
        <v>578</v>
      </c>
      <c r="N219" s="158">
        <v>42898</v>
      </c>
      <c r="O219" s="1"/>
      <c r="P219" s="1"/>
      <c r="Q219" s="223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49">
        <v>82</v>
      </c>
      <c r="B220" s="150">
        <v>42786</v>
      </c>
      <c r="C220" s="150"/>
      <c r="D220" s="151" t="s">
        <v>208</v>
      </c>
      <c r="E220" s="152" t="s">
        <v>575</v>
      </c>
      <c r="F220" s="153">
        <v>140.5</v>
      </c>
      <c r="G220" s="152"/>
      <c r="H220" s="152">
        <v>220</v>
      </c>
      <c r="I220" s="154">
        <v>220</v>
      </c>
      <c r="J220" s="155" t="s">
        <v>662</v>
      </c>
      <c r="K220" s="156">
        <f>H220-F220</f>
        <v>79.5</v>
      </c>
      <c r="L220" s="157">
        <f>K220/F220</f>
        <v>0.5658362989323843</v>
      </c>
      <c r="M220" s="152" t="s">
        <v>578</v>
      </c>
      <c r="N220" s="158">
        <v>42864</v>
      </c>
      <c r="O220" s="1"/>
      <c r="P220" s="1"/>
      <c r="Q220" s="223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49">
        <v>83</v>
      </c>
      <c r="B221" s="150">
        <v>42786</v>
      </c>
      <c r="C221" s="150"/>
      <c r="D221" s="151" t="s">
        <v>717</v>
      </c>
      <c r="E221" s="152" t="s">
        <v>575</v>
      </c>
      <c r="F221" s="153">
        <v>202.5</v>
      </c>
      <c r="G221" s="152"/>
      <c r="H221" s="152">
        <v>234</v>
      </c>
      <c r="I221" s="154">
        <v>234</v>
      </c>
      <c r="J221" s="155" t="s">
        <v>662</v>
      </c>
      <c r="K221" s="156">
        <v>31.5</v>
      </c>
      <c r="L221" s="157">
        <v>0.155555555555556</v>
      </c>
      <c r="M221" s="152" t="s">
        <v>578</v>
      </c>
      <c r="N221" s="158">
        <v>42836</v>
      </c>
      <c r="O221" s="1"/>
      <c r="P221" s="1"/>
      <c r="Q221" s="223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49">
        <v>84</v>
      </c>
      <c r="B222" s="150">
        <v>42818</v>
      </c>
      <c r="C222" s="150"/>
      <c r="D222" s="151" t="s">
        <v>718</v>
      </c>
      <c r="E222" s="152" t="s">
        <v>575</v>
      </c>
      <c r="F222" s="153">
        <v>300.5</v>
      </c>
      <c r="G222" s="152"/>
      <c r="H222" s="152">
        <v>417.5</v>
      </c>
      <c r="I222" s="154">
        <v>420</v>
      </c>
      <c r="J222" s="155" t="s">
        <v>719</v>
      </c>
      <c r="K222" s="156">
        <f>H222-F222</f>
        <v>117</v>
      </c>
      <c r="L222" s="157">
        <f>K222/F222</f>
        <v>0.38935108153078202</v>
      </c>
      <c r="M222" s="152" t="s">
        <v>578</v>
      </c>
      <c r="N222" s="158">
        <v>43070</v>
      </c>
      <c r="O222" s="1"/>
      <c r="P222" s="1"/>
      <c r="Q222" s="223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49">
        <v>85</v>
      </c>
      <c r="B223" s="150">
        <v>42818</v>
      </c>
      <c r="C223" s="150"/>
      <c r="D223" s="151" t="s">
        <v>692</v>
      </c>
      <c r="E223" s="152" t="s">
        <v>575</v>
      </c>
      <c r="F223" s="153">
        <v>850</v>
      </c>
      <c r="G223" s="152"/>
      <c r="H223" s="152">
        <v>1042.5</v>
      </c>
      <c r="I223" s="154">
        <v>1023</v>
      </c>
      <c r="J223" s="155" t="s">
        <v>720</v>
      </c>
      <c r="K223" s="156">
        <v>192.5</v>
      </c>
      <c r="L223" s="157">
        <v>0.22647058823529401</v>
      </c>
      <c r="M223" s="152" t="s">
        <v>578</v>
      </c>
      <c r="N223" s="158">
        <v>42830</v>
      </c>
      <c r="O223" s="1"/>
      <c r="P223" s="1"/>
      <c r="Q223" s="223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49">
        <v>86</v>
      </c>
      <c r="B224" s="150">
        <v>42830</v>
      </c>
      <c r="C224" s="150"/>
      <c r="D224" s="151" t="s">
        <v>485</v>
      </c>
      <c r="E224" s="152" t="s">
        <v>575</v>
      </c>
      <c r="F224" s="153">
        <v>785</v>
      </c>
      <c r="G224" s="152"/>
      <c r="H224" s="152">
        <v>930</v>
      </c>
      <c r="I224" s="154">
        <v>920</v>
      </c>
      <c r="J224" s="155" t="s">
        <v>721</v>
      </c>
      <c r="K224" s="156">
        <f>H224-F224</f>
        <v>145</v>
      </c>
      <c r="L224" s="157">
        <f>K224/F224</f>
        <v>0.18471337579617833</v>
      </c>
      <c r="M224" s="152" t="s">
        <v>578</v>
      </c>
      <c r="N224" s="158">
        <v>42976</v>
      </c>
      <c r="O224" s="1"/>
      <c r="P224" s="1"/>
      <c r="Q224" s="223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9">
        <v>87</v>
      </c>
      <c r="B225" s="160">
        <v>42831</v>
      </c>
      <c r="C225" s="160"/>
      <c r="D225" s="161" t="s">
        <v>722</v>
      </c>
      <c r="E225" s="162" t="s">
        <v>575</v>
      </c>
      <c r="F225" s="163">
        <v>40</v>
      </c>
      <c r="G225" s="163"/>
      <c r="H225" s="164">
        <v>13.1</v>
      </c>
      <c r="I225" s="164">
        <v>60</v>
      </c>
      <c r="J225" s="165" t="s">
        <v>723</v>
      </c>
      <c r="K225" s="166">
        <v>-26.9</v>
      </c>
      <c r="L225" s="167">
        <v>-0.67249999999999999</v>
      </c>
      <c r="M225" s="163" t="s">
        <v>588</v>
      </c>
      <c r="N225" s="160">
        <v>43138</v>
      </c>
      <c r="O225" s="1"/>
      <c r="P225" s="1"/>
      <c r="Q225" s="223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49">
        <v>88</v>
      </c>
      <c r="B226" s="150">
        <v>42837</v>
      </c>
      <c r="C226" s="150"/>
      <c r="D226" s="151" t="s">
        <v>100</v>
      </c>
      <c r="E226" s="152" t="s">
        <v>575</v>
      </c>
      <c r="F226" s="153">
        <v>289.5</v>
      </c>
      <c r="G226" s="152"/>
      <c r="H226" s="152">
        <v>354</v>
      </c>
      <c r="I226" s="154">
        <v>360</v>
      </c>
      <c r="J226" s="155" t="s">
        <v>724</v>
      </c>
      <c r="K226" s="156">
        <f t="shared" ref="K226:K234" si="77">H226-F226</f>
        <v>64.5</v>
      </c>
      <c r="L226" s="157">
        <f t="shared" ref="L226:L234" si="78">K226/F226</f>
        <v>0.22279792746113988</v>
      </c>
      <c r="M226" s="152" t="s">
        <v>578</v>
      </c>
      <c r="N226" s="158">
        <v>43040</v>
      </c>
      <c r="O226" s="1"/>
      <c r="P226" s="1"/>
      <c r="Q226" s="223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49">
        <v>89</v>
      </c>
      <c r="B227" s="150">
        <v>42845</v>
      </c>
      <c r="C227" s="150"/>
      <c r="D227" s="151" t="s">
        <v>426</v>
      </c>
      <c r="E227" s="152" t="s">
        <v>575</v>
      </c>
      <c r="F227" s="153">
        <v>700</v>
      </c>
      <c r="G227" s="152"/>
      <c r="H227" s="152">
        <v>840</v>
      </c>
      <c r="I227" s="154">
        <v>840</v>
      </c>
      <c r="J227" s="155" t="s">
        <v>725</v>
      </c>
      <c r="K227" s="156">
        <f t="shared" si="77"/>
        <v>140</v>
      </c>
      <c r="L227" s="157">
        <f t="shared" si="78"/>
        <v>0.2</v>
      </c>
      <c r="M227" s="152" t="s">
        <v>578</v>
      </c>
      <c r="N227" s="158">
        <v>42893</v>
      </c>
      <c r="O227" s="1"/>
      <c r="P227" s="1"/>
      <c r="Q227" s="223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49">
        <v>90</v>
      </c>
      <c r="B228" s="150">
        <v>42887</v>
      </c>
      <c r="C228" s="150"/>
      <c r="D228" s="151" t="s">
        <v>726</v>
      </c>
      <c r="E228" s="152" t="s">
        <v>575</v>
      </c>
      <c r="F228" s="153">
        <v>130</v>
      </c>
      <c r="G228" s="152"/>
      <c r="H228" s="152">
        <v>144.25</v>
      </c>
      <c r="I228" s="154">
        <v>170</v>
      </c>
      <c r="J228" s="155" t="s">
        <v>727</v>
      </c>
      <c r="K228" s="156">
        <f t="shared" si="77"/>
        <v>14.25</v>
      </c>
      <c r="L228" s="157">
        <f t="shared" si="78"/>
        <v>0.10961538461538461</v>
      </c>
      <c r="M228" s="152" t="s">
        <v>578</v>
      </c>
      <c r="N228" s="158">
        <v>43675</v>
      </c>
      <c r="O228" s="1"/>
      <c r="P228" s="1"/>
      <c r="Q228" s="223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49">
        <v>91</v>
      </c>
      <c r="B229" s="150">
        <v>42901</v>
      </c>
      <c r="C229" s="150"/>
      <c r="D229" s="151" t="s">
        <v>728</v>
      </c>
      <c r="E229" s="152" t="s">
        <v>575</v>
      </c>
      <c r="F229" s="153">
        <v>214.5</v>
      </c>
      <c r="G229" s="152"/>
      <c r="H229" s="152">
        <v>262</v>
      </c>
      <c r="I229" s="154">
        <v>262</v>
      </c>
      <c r="J229" s="155" t="s">
        <v>597</v>
      </c>
      <c r="K229" s="156">
        <f t="shared" si="77"/>
        <v>47.5</v>
      </c>
      <c r="L229" s="157">
        <f t="shared" si="78"/>
        <v>0.22144522144522144</v>
      </c>
      <c r="M229" s="152" t="s">
        <v>578</v>
      </c>
      <c r="N229" s="158">
        <v>42977</v>
      </c>
      <c r="O229" s="1"/>
      <c r="P229" s="1"/>
      <c r="Q229" s="223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0">
        <v>92</v>
      </c>
      <c r="B230" s="181">
        <v>42933</v>
      </c>
      <c r="C230" s="181"/>
      <c r="D230" s="182" t="s">
        <v>729</v>
      </c>
      <c r="E230" s="183" t="s">
        <v>575</v>
      </c>
      <c r="F230" s="184">
        <v>370</v>
      </c>
      <c r="G230" s="183"/>
      <c r="H230" s="183">
        <v>447.5</v>
      </c>
      <c r="I230" s="185">
        <v>450</v>
      </c>
      <c r="J230" s="186" t="s">
        <v>662</v>
      </c>
      <c r="K230" s="156">
        <f t="shared" si="77"/>
        <v>77.5</v>
      </c>
      <c r="L230" s="187">
        <f t="shared" si="78"/>
        <v>0.20945945945945946</v>
      </c>
      <c r="M230" s="183" t="s">
        <v>578</v>
      </c>
      <c r="N230" s="188">
        <v>43035</v>
      </c>
      <c r="O230" s="1"/>
      <c r="P230" s="1"/>
      <c r="Q230" s="223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0">
        <v>93</v>
      </c>
      <c r="B231" s="181">
        <v>42943</v>
      </c>
      <c r="C231" s="181"/>
      <c r="D231" s="182" t="s">
        <v>206</v>
      </c>
      <c r="E231" s="183" t="s">
        <v>575</v>
      </c>
      <c r="F231" s="184">
        <v>657.5</v>
      </c>
      <c r="G231" s="183"/>
      <c r="H231" s="183">
        <v>825</v>
      </c>
      <c r="I231" s="185">
        <v>820</v>
      </c>
      <c r="J231" s="186" t="s">
        <v>662</v>
      </c>
      <c r="K231" s="156">
        <f t="shared" si="77"/>
        <v>167.5</v>
      </c>
      <c r="L231" s="187">
        <f t="shared" si="78"/>
        <v>0.25475285171102663</v>
      </c>
      <c r="M231" s="183" t="s">
        <v>578</v>
      </c>
      <c r="N231" s="188">
        <v>43090</v>
      </c>
      <c r="O231" s="1"/>
      <c r="P231" s="1"/>
      <c r="Q231" s="223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49">
        <v>94</v>
      </c>
      <c r="B232" s="150">
        <v>42964</v>
      </c>
      <c r="C232" s="150"/>
      <c r="D232" s="151" t="s">
        <v>380</v>
      </c>
      <c r="E232" s="152" t="s">
        <v>575</v>
      </c>
      <c r="F232" s="153">
        <v>605</v>
      </c>
      <c r="G232" s="152"/>
      <c r="H232" s="152">
        <v>750</v>
      </c>
      <c r="I232" s="154">
        <v>750</v>
      </c>
      <c r="J232" s="155" t="s">
        <v>721</v>
      </c>
      <c r="K232" s="156">
        <f t="shared" si="77"/>
        <v>145</v>
      </c>
      <c r="L232" s="157">
        <f t="shared" si="78"/>
        <v>0.23966942148760331</v>
      </c>
      <c r="M232" s="152" t="s">
        <v>578</v>
      </c>
      <c r="N232" s="158">
        <v>43027</v>
      </c>
      <c r="O232" s="1"/>
      <c r="P232" s="1"/>
      <c r="Q232" s="223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9">
        <v>95</v>
      </c>
      <c r="B233" s="160">
        <v>42979</v>
      </c>
      <c r="C233" s="160"/>
      <c r="D233" s="168" t="s">
        <v>730</v>
      </c>
      <c r="E233" s="163" t="s">
        <v>575</v>
      </c>
      <c r="F233" s="163">
        <v>255</v>
      </c>
      <c r="G233" s="164"/>
      <c r="H233" s="164">
        <v>217.25</v>
      </c>
      <c r="I233" s="164">
        <v>320</v>
      </c>
      <c r="J233" s="165" t="s">
        <v>731</v>
      </c>
      <c r="K233" s="166">
        <f t="shared" si="77"/>
        <v>-37.75</v>
      </c>
      <c r="L233" s="169">
        <f t="shared" si="78"/>
        <v>-0.14803921568627451</v>
      </c>
      <c r="M233" s="163" t="s">
        <v>588</v>
      </c>
      <c r="N233" s="160">
        <v>43661</v>
      </c>
      <c r="O233" s="1"/>
      <c r="P233" s="1"/>
      <c r="Q233" s="223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49">
        <v>96</v>
      </c>
      <c r="B234" s="150">
        <v>42997</v>
      </c>
      <c r="C234" s="150"/>
      <c r="D234" s="151" t="s">
        <v>732</v>
      </c>
      <c r="E234" s="152" t="s">
        <v>575</v>
      </c>
      <c r="F234" s="153">
        <v>215</v>
      </c>
      <c r="G234" s="152"/>
      <c r="H234" s="152">
        <v>258</v>
      </c>
      <c r="I234" s="154">
        <v>258</v>
      </c>
      <c r="J234" s="155" t="s">
        <v>662</v>
      </c>
      <c r="K234" s="156">
        <f t="shared" si="77"/>
        <v>43</v>
      </c>
      <c r="L234" s="157">
        <f t="shared" si="78"/>
        <v>0.2</v>
      </c>
      <c r="M234" s="152" t="s">
        <v>578</v>
      </c>
      <c r="N234" s="158">
        <v>43040</v>
      </c>
      <c r="O234" s="1"/>
      <c r="P234" s="1"/>
      <c r="Q234" s="223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49">
        <v>97</v>
      </c>
      <c r="B235" s="150">
        <v>42997</v>
      </c>
      <c r="C235" s="150"/>
      <c r="D235" s="151" t="s">
        <v>732</v>
      </c>
      <c r="E235" s="152" t="s">
        <v>575</v>
      </c>
      <c r="F235" s="153">
        <v>215</v>
      </c>
      <c r="G235" s="152"/>
      <c r="H235" s="152">
        <v>258</v>
      </c>
      <c r="I235" s="154">
        <v>258</v>
      </c>
      <c r="J235" s="186" t="s">
        <v>662</v>
      </c>
      <c r="K235" s="156">
        <v>43</v>
      </c>
      <c r="L235" s="157">
        <v>0.2</v>
      </c>
      <c r="M235" s="152" t="s">
        <v>578</v>
      </c>
      <c r="N235" s="158">
        <v>43040</v>
      </c>
      <c r="O235" s="1"/>
      <c r="P235" s="1"/>
      <c r="Q235" s="223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0">
        <v>98</v>
      </c>
      <c r="B236" s="181">
        <v>42998</v>
      </c>
      <c r="C236" s="181"/>
      <c r="D236" s="182" t="s">
        <v>733</v>
      </c>
      <c r="E236" s="183" t="s">
        <v>575</v>
      </c>
      <c r="F236" s="153">
        <v>75</v>
      </c>
      <c r="G236" s="183"/>
      <c r="H236" s="183">
        <v>90</v>
      </c>
      <c r="I236" s="185">
        <v>90</v>
      </c>
      <c r="J236" s="155" t="s">
        <v>734</v>
      </c>
      <c r="K236" s="156">
        <f t="shared" ref="K236:K241" si="79">H236-F236</f>
        <v>15</v>
      </c>
      <c r="L236" s="157">
        <f t="shared" ref="L236:L241" si="80">K236/F236</f>
        <v>0.2</v>
      </c>
      <c r="M236" s="152" t="s">
        <v>578</v>
      </c>
      <c r="N236" s="158">
        <v>43019</v>
      </c>
      <c r="O236" s="1"/>
      <c r="P236" s="1"/>
      <c r="Q236" s="223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0">
        <v>99</v>
      </c>
      <c r="B237" s="181">
        <v>43011</v>
      </c>
      <c r="C237" s="181"/>
      <c r="D237" s="182" t="s">
        <v>735</v>
      </c>
      <c r="E237" s="183" t="s">
        <v>575</v>
      </c>
      <c r="F237" s="184">
        <v>315</v>
      </c>
      <c r="G237" s="183"/>
      <c r="H237" s="183">
        <v>392</v>
      </c>
      <c r="I237" s="185">
        <v>384</v>
      </c>
      <c r="J237" s="186" t="s">
        <v>736</v>
      </c>
      <c r="K237" s="156">
        <f t="shared" si="79"/>
        <v>77</v>
      </c>
      <c r="L237" s="187">
        <f t="shared" si="80"/>
        <v>0.24444444444444444</v>
      </c>
      <c r="M237" s="183" t="s">
        <v>578</v>
      </c>
      <c r="N237" s="188">
        <v>43017</v>
      </c>
      <c r="O237" s="1"/>
      <c r="P237" s="1"/>
      <c r="Q237" s="223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0">
        <v>100</v>
      </c>
      <c r="B238" s="181">
        <v>43013</v>
      </c>
      <c r="C238" s="181"/>
      <c r="D238" s="182" t="s">
        <v>458</v>
      </c>
      <c r="E238" s="183" t="s">
        <v>575</v>
      </c>
      <c r="F238" s="184">
        <v>145</v>
      </c>
      <c r="G238" s="183"/>
      <c r="H238" s="183">
        <v>179</v>
      </c>
      <c r="I238" s="185">
        <v>180</v>
      </c>
      <c r="J238" s="186" t="s">
        <v>737</v>
      </c>
      <c r="K238" s="156">
        <f t="shared" si="79"/>
        <v>34</v>
      </c>
      <c r="L238" s="187">
        <f t="shared" si="80"/>
        <v>0.23448275862068965</v>
      </c>
      <c r="M238" s="183" t="s">
        <v>578</v>
      </c>
      <c r="N238" s="188">
        <v>43025</v>
      </c>
      <c r="O238" s="1"/>
      <c r="P238" s="1"/>
      <c r="Q238" s="223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0">
        <v>101</v>
      </c>
      <c r="B239" s="181">
        <v>43014</v>
      </c>
      <c r="C239" s="181"/>
      <c r="D239" s="182" t="s">
        <v>355</v>
      </c>
      <c r="E239" s="183" t="s">
        <v>575</v>
      </c>
      <c r="F239" s="184">
        <v>256</v>
      </c>
      <c r="G239" s="183"/>
      <c r="H239" s="183">
        <v>323</v>
      </c>
      <c r="I239" s="185">
        <v>320</v>
      </c>
      <c r="J239" s="186" t="s">
        <v>662</v>
      </c>
      <c r="K239" s="156">
        <f t="shared" si="79"/>
        <v>67</v>
      </c>
      <c r="L239" s="187">
        <f t="shared" si="80"/>
        <v>0.26171875</v>
      </c>
      <c r="M239" s="183" t="s">
        <v>578</v>
      </c>
      <c r="N239" s="188">
        <v>43067</v>
      </c>
      <c r="O239" s="1"/>
      <c r="P239" s="1"/>
      <c r="Q239" s="223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0">
        <v>102</v>
      </c>
      <c r="B240" s="181">
        <v>43017</v>
      </c>
      <c r="C240" s="181"/>
      <c r="D240" s="182" t="s">
        <v>369</v>
      </c>
      <c r="E240" s="183" t="s">
        <v>575</v>
      </c>
      <c r="F240" s="184">
        <v>137.5</v>
      </c>
      <c r="G240" s="183"/>
      <c r="H240" s="183">
        <v>184</v>
      </c>
      <c r="I240" s="185">
        <v>183</v>
      </c>
      <c r="J240" s="186" t="s">
        <v>738</v>
      </c>
      <c r="K240" s="156">
        <f t="shared" si="79"/>
        <v>46.5</v>
      </c>
      <c r="L240" s="187">
        <f t="shared" si="80"/>
        <v>0.33818181818181819</v>
      </c>
      <c r="M240" s="183" t="s">
        <v>578</v>
      </c>
      <c r="N240" s="188">
        <v>43108</v>
      </c>
      <c r="O240" s="1"/>
      <c r="P240" s="1"/>
      <c r="Q240" s="223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0">
        <v>103</v>
      </c>
      <c r="B241" s="181">
        <v>43018</v>
      </c>
      <c r="C241" s="181"/>
      <c r="D241" s="182" t="s">
        <v>739</v>
      </c>
      <c r="E241" s="183" t="s">
        <v>575</v>
      </c>
      <c r="F241" s="184">
        <v>125.5</v>
      </c>
      <c r="G241" s="183"/>
      <c r="H241" s="183">
        <v>158</v>
      </c>
      <c r="I241" s="185">
        <v>155</v>
      </c>
      <c r="J241" s="186" t="s">
        <v>740</v>
      </c>
      <c r="K241" s="156">
        <f t="shared" si="79"/>
        <v>32.5</v>
      </c>
      <c r="L241" s="187">
        <f t="shared" si="80"/>
        <v>0.25896414342629481</v>
      </c>
      <c r="M241" s="183" t="s">
        <v>578</v>
      </c>
      <c r="N241" s="188">
        <v>43067</v>
      </c>
      <c r="O241" s="1"/>
      <c r="P241" s="1"/>
      <c r="Q241" s="223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0">
        <v>104</v>
      </c>
      <c r="B242" s="181">
        <v>43018</v>
      </c>
      <c r="C242" s="181"/>
      <c r="D242" s="182" t="s">
        <v>741</v>
      </c>
      <c r="E242" s="183" t="s">
        <v>575</v>
      </c>
      <c r="F242" s="184">
        <v>895</v>
      </c>
      <c r="G242" s="183"/>
      <c r="H242" s="183">
        <v>1122.5</v>
      </c>
      <c r="I242" s="185">
        <v>1078</v>
      </c>
      <c r="J242" s="186" t="s">
        <v>742</v>
      </c>
      <c r="K242" s="156">
        <v>227.5</v>
      </c>
      <c r="L242" s="187">
        <v>0.25418994413407803</v>
      </c>
      <c r="M242" s="183" t="s">
        <v>578</v>
      </c>
      <c r="N242" s="188">
        <v>43117</v>
      </c>
      <c r="O242" s="1"/>
      <c r="P242" s="1"/>
      <c r="Q242" s="223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0">
        <v>105</v>
      </c>
      <c r="B243" s="181">
        <v>43020</v>
      </c>
      <c r="C243" s="181"/>
      <c r="D243" s="182" t="s">
        <v>364</v>
      </c>
      <c r="E243" s="183" t="s">
        <v>575</v>
      </c>
      <c r="F243" s="184">
        <v>525</v>
      </c>
      <c r="G243" s="183"/>
      <c r="H243" s="183">
        <v>629</v>
      </c>
      <c r="I243" s="185">
        <v>629</v>
      </c>
      <c r="J243" s="186" t="s">
        <v>662</v>
      </c>
      <c r="K243" s="156">
        <v>104</v>
      </c>
      <c r="L243" s="187">
        <v>0.19809523809523799</v>
      </c>
      <c r="M243" s="183" t="s">
        <v>578</v>
      </c>
      <c r="N243" s="188">
        <v>43119</v>
      </c>
      <c r="O243" s="1"/>
      <c r="P243" s="1"/>
      <c r="Q243" s="223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0">
        <v>106</v>
      </c>
      <c r="B244" s="181">
        <v>43046</v>
      </c>
      <c r="C244" s="181"/>
      <c r="D244" s="182" t="s">
        <v>402</v>
      </c>
      <c r="E244" s="183" t="s">
        <v>575</v>
      </c>
      <c r="F244" s="184">
        <v>740</v>
      </c>
      <c r="G244" s="183"/>
      <c r="H244" s="183">
        <v>892.5</v>
      </c>
      <c r="I244" s="185">
        <v>900</v>
      </c>
      <c r="J244" s="186" t="s">
        <v>743</v>
      </c>
      <c r="K244" s="156">
        <f>H244-F244</f>
        <v>152.5</v>
      </c>
      <c r="L244" s="187">
        <f>K244/F244</f>
        <v>0.20608108108108109</v>
      </c>
      <c r="M244" s="183" t="s">
        <v>578</v>
      </c>
      <c r="N244" s="188">
        <v>43052</v>
      </c>
      <c r="O244" s="1"/>
      <c r="P244" s="1"/>
      <c r="Q244" s="223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49">
        <v>107</v>
      </c>
      <c r="B245" s="150">
        <v>43073</v>
      </c>
      <c r="C245" s="150"/>
      <c r="D245" s="151" t="s">
        <v>744</v>
      </c>
      <c r="E245" s="152" t="s">
        <v>575</v>
      </c>
      <c r="F245" s="153">
        <v>118.5</v>
      </c>
      <c r="G245" s="152"/>
      <c r="H245" s="152">
        <v>143.5</v>
      </c>
      <c r="I245" s="154">
        <v>145</v>
      </c>
      <c r="J245" s="155" t="s">
        <v>745</v>
      </c>
      <c r="K245" s="156">
        <f>H245-F245</f>
        <v>25</v>
      </c>
      <c r="L245" s="157">
        <f>K245/F245</f>
        <v>0.2109704641350211</v>
      </c>
      <c r="M245" s="152" t="s">
        <v>578</v>
      </c>
      <c r="N245" s="158">
        <v>43097</v>
      </c>
      <c r="O245" s="1"/>
      <c r="P245" s="1"/>
      <c r="Q245" s="223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59">
        <v>108</v>
      </c>
      <c r="B246" s="160">
        <v>43090</v>
      </c>
      <c r="C246" s="160"/>
      <c r="D246" s="161" t="s">
        <v>431</v>
      </c>
      <c r="E246" s="162" t="s">
        <v>575</v>
      </c>
      <c r="F246" s="163">
        <v>715</v>
      </c>
      <c r="G246" s="163"/>
      <c r="H246" s="164">
        <v>500</v>
      </c>
      <c r="I246" s="164">
        <v>872</v>
      </c>
      <c r="J246" s="165" t="s">
        <v>746</v>
      </c>
      <c r="K246" s="166">
        <f>H246-F246</f>
        <v>-215</v>
      </c>
      <c r="L246" s="167">
        <f>K246/F246</f>
        <v>-0.30069930069930068</v>
      </c>
      <c r="M246" s="163" t="s">
        <v>588</v>
      </c>
      <c r="N246" s="160">
        <v>43670</v>
      </c>
      <c r="O246" s="1"/>
      <c r="P246" s="1"/>
      <c r="Q246" s="223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49">
        <v>109</v>
      </c>
      <c r="B247" s="150">
        <v>43098</v>
      </c>
      <c r="C247" s="150"/>
      <c r="D247" s="151" t="s">
        <v>735</v>
      </c>
      <c r="E247" s="152" t="s">
        <v>575</v>
      </c>
      <c r="F247" s="153">
        <v>435</v>
      </c>
      <c r="G247" s="152"/>
      <c r="H247" s="152">
        <v>542.5</v>
      </c>
      <c r="I247" s="154">
        <v>539</v>
      </c>
      <c r="J247" s="155" t="s">
        <v>662</v>
      </c>
      <c r="K247" s="156">
        <v>107.5</v>
      </c>
      <c r="L247" s="157">
        <v>0.247126436781609</v>
      </c>
      <c r="M247" s="152" t="s">
        <v>578</v>
      </c>
      <c r="N247" s="158">
        <v>43206</v>
      </c>
      <c r="O247" s="1"/>
      <c r="P247" s="1"/>
      <c r="Q247" s="223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49">
        <v>110</v>
      </c>
      <c r="B248" s="150">
        <v>43098</v>
      </c>
      <c r="C248" s="150"/>
      <c r="D248" s="151" t="s">
        <v>546</v>
      </c>
      <c r="E248" s="152" t="s">
        <v>575</v>
      </c>
      <c r="F248" s="153">
        <v>885</v>
      </c>
      <c r="G248" s="152"/>
      <c r="H248" s="152">
        <v>1090</v>
      </c>
      <c r="I248" s="154">
        <v>1084</v>
      </c>
      <c r="J248" s="155" t="s">
        <v>662</v>
      </c>
      <c r="K248" s="156">
        <v>205</v>
      </c>
      <c r="L248" s="157">
        <v>0.23163841807909599</v>
      </c>
      <c r="M248" s="152" t="s">
        <v>578</v>
      </c>
      <c r="N248" s="158">
        <v>43213</v>
      </c>
      <c r="O248" s="1"/>
      <c r="P248" s="1"/>
      <c r="Q248" s="223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9">
        <v>111</v>
      </c>
      <c r="B249" s="190">
        <v>43192</v>
      </c>
      <c r="C249" s="190"/>
      <c r="D249" s="168" t="s">
        <v>747</v>
      </c>
      <c r="E249" s="163" t="s">
        <v>575</v>
      </c>
      <c r="F249" s="191">
        <v>478.5</v>
      </c>
      <c r="G249" s="163"/>
      <c r="H249" s="163">
        <v>442</v>
      </c>
      <c r="I249" s="164">
        <v>613</v>
      </c>
      <c r="J249" s="165" t="s">
        <v>748</v>
      </c>
      <c r="K249" s="166">
        <f>H249-F249</f>
        <v>-36.5</v>
      </c>
      <c r="L249" s="167">
        <f>K249/F249</f>
        <v>-7.6280041797283177E-2</v>
      </c>
      <c r="M249" s="163" t="s">
        <v>588</v>
      </c>
      <c r="N249" s="160">
        <v>43762</v>
      </c>
      <c r="O249" s="1"/>
      <c r="P249" s="1"/>
      <c r="Q249" s="223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59">
        <v>112</v>
      </c>
      <c r="B250" s="160">
        <v>43194</v>
      </c>
      <c r="C250" s="160"/>
      <c r="D250" s="161" t="s">
        <v>749</v>
      </c>
      <c r="E250" s="162" t="s">
        <v>575</v>
      </c>
      <c r="F250" s="163">
        <f>141.5-7.3</f>
        <v>134.19999999999999</v>
      </c>
      <c r="G250" s="163"/>
      <c r="H250" s="164">
        <v>77</v>
      </c>
      <c r="I250" s="164">
        <v>180</v>
      </c>
      <c r="J250" s="165" t="s">
        <v>750</v>
      </c>
      <c r="K250" s="166">
        <f>H250-F250</f>
        <v>-57.199999999999989</v>
      </c>
      <c r="L250" s="167">
        <f>K250/F250</f>
        <v>-0.42622950819672129</v>
      </c>
      <c r="M250" s="163" t="s">
        <v>588</v>
      </c>
      <c r="N250" s="160">
        <v>43522</v>
      </c>
      <c r="O250" s="1"/>
      <c r="P250" s="1"/>
      <c r="Q250" s="223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59">
        <v>113</v>
      </c>
      <c r="B251" s="160">
        <v>43209</v>
      </c>
      <c r="C251" s="160"/>
      <c r="D251" s="161" t="s">
        <v>751</v>
      </c>
      <c r="E251" s="162" t="s">
        <v>575</v>
      </c>
      <c r="F251" s="163">
        <v>430</v>
      </c>
      <c r="G251" s="163"/>
      <c r="H251" s="164">
        <v>220</v>
      </c>
      <c r="I251" s="164">
        <v>537</v>
      </c>
      <c r="J251" s="165" t="s">
        <v>752</v>
      </c>
      <c r="K251" s="166">
        <f>H251-F251</f>
        <v>-210</v>
      </c>
      <c r="L251" s="167">
        <f>K251/F251</f>
        <v>-0.48837209302325579</v>
      </c>
      <c r="M251" s="163" t="s">
        <v>588</v>
      </c>
      <c r="N251" s="160">
        <v>43252</v>
      </c>
      <c r="O251" s="1"/>
      <c r="P251" s="1"/>
      <c r="Q251" s="223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0">
        <v>114</v>
      </c>
      <c r="B252" s="181">
        <v>43220</v>
      </c>
      <c r="C252" s="181"/>
      <c r="D252" s="182" t="s">
        <v>753</v>
      </c>
      <c r="E252" s="183" t="s">
        <v>575</v>
      </c>
      <c r="F252" s="183">
        <v>153.5</v>
      </c>
      <c r="G252" s="183"/>
      <c r="H252" s="183">
        <v>196</v>
      </c>
      <c r="I252" s="185">
        <v>196</v>
      </c>
      <c r="J252" s="155" t="s">
        <v>754</v>
      </c>
      <c r="K252" s="156">
        <f>H252-F252</f>
        <v>42.5</v>
      </c>
      <c r="L252" s="157">
        <f>K252/F252</f>
        <v>0.27687296416938112</v>
      </c>
      <c r="M252" s="152" t="s">
        <v>578</v>
      </c>
      <c r="N252" s="158">
        <v>43605</v>
      </c>
      <c r="O252" s="1"/>
      <c r="P252" s="1"/>
      <c r="Q252" s="223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59">
        <v>115</v>
      </c>
      <c r="B253" s="160">
        <v>43306</v>
      </c>
      <c r="C253" s="160"/>
      <c r="D253" s="161" t="s">
        <v>722</v>
      </c>
      <c r="E253" s="162" t="s">
        <v>575</v>
      </c>
      <c r="F253" s="163">
        <v>27.5</v>
      </c>
      <c r="G253" s="163"/>
      <c r="H253" s="164">
        <v>13.1</v>
      </c>
      <c r="I253" s="164">
        <v>60</v>
      </c>
      <c r="J253" s="165" t="s">
        <v>755</v>
      </c>
      <c r="K253" s="166">
        <v>-14.4</v>
      </c>
      <c r="L253" s="167">
        <v>-0.52363636363636401</v>
      </c>
      <c r="M253" s="163" t="s">
        <v>588</v>
      </c>
      <c r="N253" s="160">
        <v>43138</v>
      </c>
      <c r="O253" s="1"/>
      <c r="P253" s="1"/>
      <c r="Q253" s="223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9">
        <v>116</v>
      </c>
      <c r="B254" s="190">
        <v>43318</v>
      </c>
      <c r="C254" s="190"/>
      <c r="D254" s="168" t="s">
        <v>756</v>
      </c>
      <c r="E254" s="163" t="s">
        <v>575</v>
      </c>
      <c r="F254" s="163">
        <v>148.5</v>
      </c>
      <c r="G254" s="163"/>
      <c r="H254" s="163">
        <v>102</v>
      </c>
      <c r="I254" s="164">
        <v>182</v>
      </c>
      <c r="J254" s="165" t="s">
        <v>757</v>
      </c>
      <c r="K254" s="166">
        <f>H254-F254</f>
        <v>-46.5</v>
      </c>
      <c r="L254" s="167">
        <f>K254/F254</f>
        <v>-0.31313131313131315</v>
      </c>
      <c r="M254" s="163" t="s">
        <v>588</v>
      </c>
      <c r="N254" s="160">
        <v>43661</v>
      </c>
      <c r="O254" s="1"/>
      <c r="P254" s="1"/>
      <c r="Q254" s="223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49">
        <v>117</v>
      </c>
      <c r="B255" s="150">
        <v>43335</v>
      </c>
      <c r="C255" s="150"/>
      <c r="D255" s="151" t="s">
        <v>758</v>
      </c>
      <c r="E255" s="152" t="s">
        <v>575</v>
      </c>
      <c r="F255" s="183">
        <v>285</v>
      </c>
      <c r="G255" s="152"/>
      <c r="H255" s="152">
        <v>355</v>
      </c>
      <c r="I255" s="154">
        <v>364</v>
      </c>
      <c r="J255" s="155" t="s">
        <v>759</v>
      </c>
      <c r="K255" s="156">
        <v>70</v>
      </c>
      <c r="L255" s="157">
        <v>0.24561403508771901</v>
      </c>
      <c r="M255" s="152" t="s">
        <v>578</v>
      </c>
      <c r="N255" s="158">
        <v>43455</v>
      </c>
      <c r="O255" s="1"/>
      <c r="P255" s="1"/>
      <c r="Q255" s="223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49">
        <v>118</v>
      </c>
      <c r="B256" s="150">
        <v>43341</v>
      </c>
      <c r="C256" s="150"/>
      <c r="D256" s="151" t="s">
        <v>392</v>
      </c>
      <c r="E256" s="152" t="s">
        <v>575</v>
      </c>
      <c r="F256" s="183">
        <v>525</v>
      </c>
      <c r="G256" s="152"/>
      <c r="H256" s="152">
        <v>585</v>
      </c>
      <c r="I256" s="154">
        <v>635</v>
      </c>
      <c r="J256" s="155" t="s">
        <v>760</v>
      </c>
      <c r="K256" s="156">
        <f t="shared" ref="K256:K287" si="81">H256-F256</f>
        <v>60</v>
      </c>
      <c r="L256" s="157">
        <f t="shared" ref="L256:L287" si="82">K256/F256</f>
        <v>0.11428571428571428</v>
      </c>
      <c r="M256" s="152" t="s">
        <v>578</v>
      </c>
      <c r="N256" s="158">
        <v>43662</v>
      </c>
      <c r="O256" s="1"/>
      <c r="P256" s="1"/>
      <c r="Q256" s="223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49">
        <v>119</v>
      </c>
      <c r="B257" s="150">
        <v>43395</v>
      </c>
      <c r="C257" s="150"/>
      <c r="D257" s="151" t="s">
        <v>380</v>
      </c>
      <c r="E257" s="152" t="s">
        <v>575</v>
      </c>
      <c r="F257" s="183">
        <v>475</v>
      </c>
      <c r="G257" s="152"/>
      <c r="H257" s="152">
        <v>574</v>
      </c>
      <c r="I257" s="154">
        <v>570</v>
      </c>
      <c r="J257" s="155" t="s">
        <v>662</v>
      </c>
      <c r="K257" s="156">
        <f t="shared" si="81"/>
        <v>99</v>
      </c>
      <c r="L257" s="157">
        <f t="shared" si="82"/>
        <v>0.20842105263157895</v>
      </c>
      <c r="M257" s="152" t="s">
        <v>578</v>
      </c>
      <c r="N257" s="158">
        <v>43403</v>
      </c>
      <c r="O257" s="1"/>
      <c r="P257" s="1"/>
      <c r="Q257" s="223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0">
        <v>120</v>
      </c>
      <c r="B258" s="181">
        <v>43397</v>
      </c>
      <c r="C258" s="181"/>
      <c r="D258" s="182" t="s">
        <v>761</v>
      </c>
      <c r="E258" s="183" t="s">
        <v>575</v>
      </c>
      <c r="F258" s="183">
        <v>707.5</v>
      </c>
      <c r="G258" s="183"/>
      <c r="H258" s="183">
        <v>872</v>
      </c>
      <c r="I258" s="185">
        <v>872</v>
      </c>
      <c r="J258" s="186" t="s">
        <v>662</v>
      </c>
      <c r="K258" s="156">
        <f t="shared" si="81"/>
        <v>164.5</v>
      </c>
      <c r="L258" s="187">
        <f t="shared" si="82"/>
        <v>0.23250883392226149</v>
      </c>
      <c r="M258" s="183" t="s">
        <v>578</v>
      </c>
      <c r="N258" s="188">
        <v>43482</v>
      </c>
      <c r="O258" s="1"/>
      <c r="P258" s="1"/>
      <c r="Q258" s="223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0">
        <v>121</v>
      </c>
      <c r="B259" s="181">
        <v>43398</v>
      </c>
      <c r="C259" s="181"/>
      <c r="D259" s="182" t="s">
        <v>762</v>
      </c>
      <c r="E259" s="183" t="s">
        <v>575</v>
      </c>
      <c r="F259" s="183">
        <v>162</v>
      </c>
      <c r="G259" s="183"/>
      <c r="H259" s="183">
        <v>204</v>
      </c>
      <c r="I259" s="185">
        <v>209</v>
      </c>
      <c r="J259" s="186" t="s">
        <v>763</v>
      </c>
      <c r="K259" s="156">
        <f t="shared" si="81"/>
        <v>42</v>
      </c>
      <c r="L259" s="187">
        <f t="shared" si="82"/>
        <v>0.25925925925925924</v>
      </c>
      <c r="M259" s="183" t="s">
        <v>578</v>
      </c>
      <c r="N259" s="188">
        <v>43539</v>
      </c>
      <c r="O259" s="1"/>
      <c r="P259" s="1"/>
      <c r="Q259" s="223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0">
        <v>122</v>
      </c>
      <c r="B260" s="181">
        <v>43399</v>
      </c>
      <c r="C260" s="181"/>
      <c r="D260" s="182" t="s">
        <v>478</v>
      </c>
      <c r="E260" s="183" t="s">
        <v>575</v>
      </c>
      <c r="F260" s="183">
        <v>240</v>
      </c>
      <c r="G260" s="183"/>
      <c r="H260" s="183">
        <v>297</v>
      </c>
      <c r="I260" s="185">
        <v>297</v>
      </c>
      <c r="J260" s="186" t="s">
        <v>662</v>
      </c>
      <c r="K260" s="192">
        <f t="shared" si="81"/>
        <v>57</v>
      </c>
      <c r="L260" s="187">
        <f t="shared" si="82"/>
        <v>0.23749999999999999</v>
      </c>
      <c r="M260" s="183" t="s">
        <v>578</v>
      </c>
      <c r="N260" s="188">
        <v>43417</v>
      </c>
      <c r="O260" s="1"/>
      <c r="P260" s="1"/>
      <c r="Q260" s="223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49">
        <v>123</v>
      </c>
      <c r="B261" s="150">
        <v>43439</v>
      </c>
      <c r="C261" s="150"/>
      <c r="D261" s="151" t="s">
        <v>764</v>
      </c>
      <c r="E261" s="152" t="s">
        <v>575</v>
      </c>
      <c r="F261" s="152">
        <v>202.5</v>
      </c>
      <c r="G261" s="152"/>
      <c r="H261" s="152">
        <v>255</v>
      </c>
      <c r="I261" s="154">
        <v>252</v>
      </c>
      <c r="J261" s="155" t="s">
        <v>662</v>
      </c>
      <c r="K261" s="156">
        <f t="shared" si="81"/>
        <v>52.5</v>
      </c>
      <c r="L261" s="157">
        <f t="shared" si="82"/>
        <v>0.25925925925925924</v>
      </c>
      <c r="M261" s="152" t="s">
        <v>578</v>
      </c>
      <c r="N261" s="158">
        <v>43542</v>
      </c>
      <c r="O261" s="1"/>
      <c r="P261" s="1"/>
      <c r="Q261" s="223"/>
      <c r="R261" s="1"/>
      <c r="S261" s="6" t="s">
        <v>765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0">
        <v>124</v>
      </c>
      <c r="B262" s="181">
        <v>43465</v>
      </c>
      <c r="C262" s="150"/>
      <c r="D262" s="182" t="s">
        <v>157</v>
      </c>
      <c r="E262" s="183" t="s">
        <v>575</v>
      </c>
      <c r="F262" s="183">
        <v>710</v>
      </c>
      <c r="G262" s="183"/>
      <c r="H262" s="183">
        <v>866</v>
      </c>
      <c r="I262" s="185">
        <v>866</v>
      </c>
      <c r="J262" s="186" t="s">
        <v>662</v>
      </c>
      <c r="K262" s="156">
        <f t="shared" si="81"/>
        <v>156</v>
      </c>
      <c r="L262" s="157">
        <f t="shared" si="82"/>
        <v>0.21971830985915494</v>
      </c>
      <c r="M262" s="152" t="s">
        <v>578</v>
      </c>
      <c r="N262" s="158">
        <v>43553</v>
      </c>
      <c r="O262" s="1"/>
      <c r="P262" s="1"/>
      <c r="Q262" s="223"/>
      <c r="R262" s="1"/>
      <c r="S262" s="6" t="s">
        <v>765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0">
        <v>125</v>
      </c>
      <c r="B263" s="181">
        <v>43522</v>
      </c>
      <c r="C263" s="181"/>
      <c r="D263" s="182" t="s">
        <v>172</v>
      </c>
      <c r="E263" s="183" t="s">
        <v>575</v>
      </c>
      <c r="F263" s="183">
        <v>337.25</v>
      </c>
      <c r="G263" s="183"/>
      <c r="H263" s="183">
        <v>398.5</v>
      </c>
      <c r="I263" s="185">
        <v>411</v>
      </c>
      <c r="J263" s="155" t="s">
        <v>766</v>
      </c>
      <c r="K263" s="156">
        <f t="shared" si="81"/>
        <v>61.25</v>
      </c>
      <c r="L263" s="157">
        <f t="shared" si="82"/>
        <v>0.1816160118606375</v>
      </c>
      <c r="M263" s="152" t="s">
        <v>578</v>
      </c>
      <c r="N263" s="158">
        <v>43760</v>
      </c>
      <c r="O263" s="1"/>
      <c r="P263" s="1"/>
      <c r="Q263" s="223"/>
      <c r="R263" s="1"/>
      <c r="S263" s="6" t="s">
        <v>765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93">
        <v>126</v>
      </c>
      <c r="B264" s="194">
        <v>43559</v>
      </c>
      <c r="C264" s="194"/>
      <c r="D264" s="195" t="s">
        <v>767</v>
      </c>
      <c r="E264" s="196" t="s">
        <v>575</v>
      </c>
      <c r="F264" s="196">
        <v>130</v>
      </c>
      <c r="G264" s="196"/>
      <c r="H264" s="196">
        <v>65</v>
      </c>
      <c r="I264" s="197">
        <v>158</v>
      </c>
      <c r="J264" s="165" t="s">
        <v>768</v>
      </c>
      <c r="K264" s="166">
        <f t="shared" si="81"/>
        <v>-65</v>
      </c>
      <c r="L264" s="167">
        <f t="shared" si="82"/>
        <v>-0.5</v>
      </c>
      <c r="M264" s="163" t="s">
        <v>588</v>
      </c>
      <c r="N264" s="160">
        <v>43726</v>
      </c>
      <c r="O264" s="1"/>
      <c r="P264" s="1"/>
      <c r="Q264" s="223"/>
      <c r="R264" s="1"/>
      <c r="S264" s="6" t="s">
        <v>769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0">
        <v>127</v>
      </c>
      <c r="B265" s="181">
        <v>43017</v>
      </c>
      <c r="C265" s="181"/>
      <c r="D265" s="182" t="s">
        <v>208</v>
      </c>
      <c r="E265" s="183" t="s">
        <v>575</v>
      </c>
      <c r="F265" s="183">
        <v>141.5</v>
      </c>
      <c r="G265" s="183"/>
      <c r="H265" s="183">
        <v>183.5</v>
      </c>
      <c r="I265" s="185">
        <v>210</v>
      </c>
      <c r="J265" s="155" t="s">
        <v>763</v>
      </c>
      <c r="K265" s="156">
        <f t="shared" si="81"/>
        <v>42</v>
      </c>
      <c r="L265" s="157">
        <f t="shared" si="82"/>
        <v>0.29681978798586572</v>
      </c>
      <c r="M265" s="152" t="s">
        <v>578</v>
      </c>
      <c r="N265" s="158">
        <v>43042</v>
      </c>
      <c r="O265" s="1"/>
      <c r="P265" s="1"/>
      <c r="Q265" s="223"/>
      <c r="R265" s="1"/>
      <c r="S265" s="6" t="s">
        <v>769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93">
        <v>128</v>
      </c>
      <c r="B266" s="194">
        <v>43074</v>
      </c>
      <c r="C266" s="194"/>
      <c r="D266" s="195" t="s">
        <v>770</v>
      </c>
      <c r="E266" s="196" t="s">
        <v>575</v>
      </c>
      <c r="F266" s="191">
        <v>172</v>
      </c>
      <c r="G266" s="196"/>
      <c r="H266" s="196">
        <v>155.25</v>
      </c>
      <c r="I266" s="197">
        <v>230</v>
      </c>
      <c r="J266" s="165" t="s">
        <v>771</v>
      </c>
      <c r="K266" s="166">
        <f t="shared" si="81"/>
        <v>-16.75</v>
      </c>
      <c r="L266" s="167">
        <f t="shared" si="82"/>
        <v>-9.7383720930232565E-2</v>
      </c>
      <c r="M266" s="163" t="s">
        <v>588</v>
      </c>
      <c r="N266" s="160">
        <v>43787</v>
      </c>
      <c r="O266" s="1"/>
      <c r="P266" s="1"/>
      <c r="Q266" s="223"/>
      <c r="R266" s="1"/>
      <c r="S266" s="6" t="s">
        <v>769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0">
        <v>129</v>
      </c>
      <c r="B267" s="181">
        <v>43398</v>
      </c>
      <c r="C267" s="181"/>
      <c r="D267" s="182" t="s">
        <v>118</v>
      </c>
      <c r="E267" s="183" t="s">
        <v>575</v>
      </c>
      <c r="F267" s="183">
        <v>698.5</v>
      </c>
      <c r="G267" s="183"/>
      <c r="H267" s="183">
        <v>890</v>
      </c>
      <c r="I267" s="185">
        <v>890</v>
      </c>
      <c r="J267" s="155" t="s">
        <v>772</v>
      </c>
      <c r="K267" s="156">
        <f t="shared" si="81"/>
        <v>191.5</v>
      </c>
      <c r="L267" s="157">
        <f t="shared" si="82"/>
        <v>0.27415891195418757</v>
      </c>
      <c r="M267" s="152" t="s">
        <v>578</v>
      </c>
      <c r="N267" s="158">
        <v>44328</v>
      </c>
      <c r="O267" s="1"/>
      <c r="P267" s="1"/>
      <c r="Q267" s="223"/>
      <c r="R267" s="1"/>
      <c r="S267" s="6" t="s">
        <v>765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0">
        <v>130</v>
      </c>
      <c r="B268" s="181">
        <v>42877</v>
      </c>
      <c r="C268" s="181"/>
      <c r="D268" s="182" t="s">
        <v>773</v>
      </c>
      <c r="E268" s="183" t="s">
        <v>575</v>
      </c>
      <c r="F268" s="183">
        <v>127.6</v>
      </c>
      <c r="G268" s="183"/>
      <c r="H268" s="183">
        <v>138</v>
      </c>
      <c r="I268" s="185">
        <v>190</v>
      </c>
      <c r="J268" s="155" t="s">
        <v>774</v>
      </c>
      <c r="K268" s="156">
        <f t="shared" si="81"/>
        <v>10.400000000000006</v>
      </c>
      <c r="L268" s="157">
        <f t="shared" si="82"/>
        <v>8.1504702194357417E-2</v>
      </c>
      <c r="M268" s="152" t="s">
        <v>578</v>
      </c>
      <c r="N268" s="158">
        <v>43774</v>
      </c>
      <c r="O268" s="1"/>
      <c r="P268" s="1"/>
      <c r="Q268" s="223"/>
      <c r="R268" s="1"/>
      <c r="S268" s="6" t="s">
        <v>769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0">
        <v>131</v>
      </c>
      <c r="B269" s="181">
        <v>43158</v>
      </c>
      <c r="C269" s="181"/>
      <c r="D269" s="182" t="s">
        <v>775</v>
      </c>
      <c r="E269" s="183" t="s">
        <v>575</v>
      </c>
      <c r="F269" s="183">
        <v>317</v>
      </c>
      <c r="G269" s="183"/>
      <c r="H269" s="183">
        <v>382.5</v>
      </c>
      <c r="I269" s="185">
        <v>398</v>
      </c>
      <c r="J269" s="155" t="s">
        <v>776</v>
      </c>
      <c r="K269" s="156">
        <f t="shared" si="81"/>
        <v>65.5</v>
      </c>
      <c r="L269" s="157">
        <f t="shared" si="82"/>
        <v>0.20662460567823343</v>
      </c>
      <c r="M269" s="152" t="s">
        <v>578</v>
      </c>
      <c r="N269" s="158">
        <v>44238</v>
      </c>
      <c r="O269" s="1"/>
      <c r="P269" s="1"/>
      <c r="Q269" s="223"/>
      <c r="R269" s="1"/>
      <c r="S269" s="6" t="s">
        <v>769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93">
        <v>132</v>
      </c>
      <c r="B270" s="194">
        <v>43164</v>
      </c>
      <c r="C270" s="194"/>
      <c r="D270" s="195" t="s">
        <v>164</v>
      </c>
      <c r="E270" s="196" t="s">
        <v>575</v>
      </c>
      <c r="F270" s="191">
        <f>510-14.4</f>
        <v>495.6</v>
      </c>
      <c r="G270" s="196"/>
      <c r="H270" s="196">
        <v>350</v>
      </c>
      <c r="I270" s="197">
        <v>672</v>
      </c>
      <c r="J270" s="165" t="s">
        <v>777</v>
      </c>
      <c r="K270" s="166">
        <f t="shared" si="81"/>
        <v>-145.60000000000002</v>
      </c>
      <c r="L270" s="167">
        <f t="shared" si="82"/>
        <v>-0.29378531073446329</v>
      </c>
      <c r="M270" s="163" t="s">
        <v>588</v>
      </c>
      <c r="N270" s="160">
        <v>43887</v>
      </c>
      <c r="O270" s="1"/>
      <c r="P270" s="1"/>
      <c r="Q270" s="223"/>
      <c r="R270" s="1"/>
      <c r="S270" s="6" t="s">
        <v>765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93">
        <v>133</v>
      </c>
      <c r="B271" s="194">
        <v>43237</v>
      </c>
      <c r="C271" s="194"/>
      <c r="D271" s="195" t="s">
        <v>778</v>
      </c>
      <c r="E271" s="196" t="s">
        <v>575</v>
      </c>
      <c r="F271" s="191">
        <v>230.3</v>
      </c>
      <c r="G271" s="196"/>
      <c r="H271" s="196">
        <v>102.5</v>
      </c>
      <c r="I271" s="197">
        <v>348</v>
      </c>
      <c r="J271" s="165" t="s">
        <v>779</v>
      </c>
      <c r="K271" s="166">
        <f t="shared" si="81"/>
        <v>-127.80000000000001</v>
      </c>
      <c r="L271" s="167">
        <f t="shared" si="82"/>
        <v>-0.55492835432045162</v>
      </c>
      <c r="M271" s="163" t="s">
        <v>588</v>
      </c>
      <c r="N271" s="160">
        <v>43896</v>
      </c>
      <c r="O271" s="1"/>
      <c r="P271" s="1"/>
      <c r="Q271" s="223"/>
      <c r="R271" s="1"/>
      <c r="S271" s="6" t="s">
        <v>765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0">
        <v>134</v>
      </c>
      <c r="B272" s="181">
        <v>43258</v>
      </c>
      <c r="C272" s="181"/>
      <c r="D272" s="182" t="s">
        <v>435</v>
      </c>
      <c r="E272" s="183" t="s">
        <v>575</v>
      </c>
      <c r="F272" s="183">
        <f>342.5-5.1</f>
        <v>337.4</v>
      </c>
      <c r="G272" s="183"/>
      <c r="H272" s="183">
        <v>412.5</v>
      </c>
      <c r="I272" s="185">
        <v>439</v>
      </c>
      <c r="J272" s="155" t="s">
        <v>780</v>
      </c>
      <c r="K272" s="156">
        <f t="shared" si="81"/>
        <v>75.100000000000023</v>
      </c>
      <c r="L272" s="157">
        <f t="shared" si="82"/>
        <v>0.22258446947243635</v>
      </c>
      <c r="M272" s="152" t="s">
        <v>578</v>
      </c>
      <c r="N272" s="158">
        <v>44230</v>
      </c>
      <c r="O272" s="1"/>
      <c r="P272" s="1"/>
      <c r="Q272" s="223"/>
      <c r="R272" s="1"/>
      <c r="S272" s="6" t="s">
        <v>769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74">
        <v>135</v>
      </c>
      <c r="B273" s="173">
        <v>43285</v>
      </c>
      <c r="C273" s="173"/>
      <c r="D273" s="174" t="s">
        <v>56</v>
      </c>
      <c r="E273" s="175" t="s">
        <v>575</v>
      </c>
      <c r="F273" s="175">
        <f>127.5-5.53</f>
        <v>121.97</v>
      </c>
      <c r="G273" s="176"/>
      <c r="H273" s="176">
        <v>122.5</v>
      </c>
      <c r="I273" s="176">
        <v>170</v>
      </c>
      <c r="J273" s="177" t="s">
        <v>781</v>
      </c>
      <c r="K273" s="178">
        <f t="shared" si="81"/>
        <v>0.53000000000000114</v>
      </c>
      <c r="L273" s="179">
        <f t="shared" si="82"/>
        <v>4.3453308190538747E-3</v>
      </c>
      <c r="M273" s="175" t="s">
        <v>595</v>
      </c>
      <c r="N273" s="173">
        <v>44431</v>
      </c>
      <c r="O273" s="1"/>
      <c r="P273" s="1"/>
      <c r="Q273" s="223"/>
      <c r="R273" s="1"/>
      <c r="S273" s="6" t="s">
        <v>765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93">
        <v>136</v>
      </c>
      <c r="B274" s="194">
        <v>43294</v>
      </c>
      <c r="C274" s="194"/>
      <c r="D274" s="195" t="s">
        <v>782</v>
      </c>
      <c r="E274" s="196" t="s">
        <v>575</v>
      </c>
      <c r="F274" s="191">
        <v>46.5</v>
      </c>
      <c r="G274" s="196"/>
      <c r="H274" s="196">
        <v>17</v>
      </c>
      <c r="I274" s="197">
        <v>59</v>
      </c>
      <c r="J274" s="165" t="s">
        <v>783</v>
      </c>
      <c r="K274" s="166">
        <f t="shared" si="81"/>
        <v>-29.5</v>
      </c>
      <c r="L274" s="167">
        <f t="shared" si="82"/>
        <v>-0.63440860215053763</v>
      </c>
      <c r="M274" s="163" t="s">
        <v>588</v>
      </c>
      <c r="N274" s="160">
        <v>43887</v>
      </c>
      <c r="O274" s="1"/>
      <c r="P274" s="1"/>
      <c r="Q274" s="223"/>
      <c r="R274" s="1"/>
      <c r="S274" s="6" t="s">
        <v>765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0">
        <v>137</v>
      </c>
      <c r="B275" s="181">
        <v>43396</v>
      </c>
      <c r="C275" s="181"/>
      <c r="D275" s="182" t="s">
        <v>418</v>
      </c>
      <c r="E275" s="183" t="s">
        <v>575</v>
      </c>
      <c r="F275" s="183">
        <v>156.5</v>
      </c>
      <c r="G275" s="183"/>
      <c r="H275" s="183">
        <v>207.5</v>
      </c>
      <c r="I275" s="185">
        <v>191</v>
      </c>
      <c r="J275" s="155" t="s">
        <v>662</v>
      </c>
      <c r="K275" s="156">
        <f t="shared" si="81"/>
        <v>51</v>
      </c>
      <c r="L275" s="157">
        <f t="shared" si="82"/>
        <v>0.32587859424920129</v>
      </c>
      <c r="M275" s="152" t="s">
        <v>578</v>
      </c>
      <c r="N275" s="158">
        <v>44369</v>
      </c>
      <c r="O275" s="1"/>
      <c r="P275" s="1"/>
      <c r="Q275" s="223"/>
      <c r="R275" s="1"/>
      <c r="S275" s="6" t="s">
        <v>765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0">
        <v>138</v>
      </c>
      <c r="B276" s="181">
        <v>43439</v>
      </c>
      <c r="C276" s="181"/>
      <c r="D276" s="182" t="s">
        <v>343</v>
      </c>
      <c r="E276" s="183" t="s">
        <v>575</v>
      </c>
      <c r="F276" s="183">
        <v>259.5</v>
      </c>
      <c r="G276" s="183"/>
      <c r="H276" s="183">
        <v>320</v>
      </c>
      <c r="I276" s="185">
        <v>320</v>
      </c>
      <c r="J276" s="155" t="s">
        <v>662</v>
      </c>
      <c r="K276" s="156">
        <f t="shared" si="81"/>
        <v>60.5</v>
      </c>
      <c r="L276" s="157">
        <f t="shared" si="82"/>
        <v>0.23314065510597304</v>
      </c>
      <c r="M276" s="152" t="s">
        <v>578</v>
      </c>
      <c r="N276" s="158">
        <v>44323</v>
      </c>
      <c r="O276" s="1"/>
      <c r="P276" s="1"/>
      <c r="Q276" s="223"/>
      <c r="R276" s="1"/>
      <c r="S276" s="6" t="s">
        <v>765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93">
        <v>139</v>
      </c>
      <c r="B277" s="194">
        <v>43439</v>
      </c>
      <c r="C277" s="194"/>
      <c r="D277" s="195" t="s">
        <v>784</v>
      </c>
      <c r="E277" s="196" t="s">
        <v>575</v>
      </c>
      <c r="F277" s="196">
        <v>715</v>
      </c>
      <c r="G277" s="196"/>
      <c r="H277" s="196">
        <v>445</v>
      </c>
      <c r="I277" s="197">
        <v>840</v>
      </c>
      <c r="J277" s="165" t="s">
        <v>785</v>
      </c>
      <c r="K277" s="166">
        <f t="shared" si="81"/>
        <v>-270</v>
      </c>
      <c r="L277" s="167">
        <f t="shared" si="82"/>
        <v>-0.3776223776223776</v>
      </c>
      <c r="M277" s="163" t="s">
        <v>588</v>
      </c>
      <c r="N277" s="160">
        <v>43800</v>
      </c>
      <c r="O277" s="1"/>
      <c r="P277" s="1"/>
      <c r="Q277" s="223"/>
      <c r="R277" s="1"/>
      <c r="S277" s="6" t="s">
        <v>765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0">
        <v>140</v>
      </c>
      <c r="B278" s="181">
        <v>43469</v>
      </c>
      <c r="C278" s="181"/>
      <c r="D278" s="182" t="s">
        <v>178</v>
      </c>
      <c r="E278" s="183" t="s">
        <v>575</v>
      </c>
      <c r="F278" s="183">
        <v>875</v>
      </c>
      <c r="G278" s="183"/>
      <c r="H278" s="183">
        <v>1165</v>
      </c>
      <c r="I278" s="185">
        <v>1185</v>
      </c>
      <c r="J278" s="155" t="s">
        <v>786</v>
      </c>
      <c r="K278" s="156">
        <f t="shared" si="81"/>
        <v>290</v>
      </c>
      <c r="L278" s="157">
        <f t="shared" si="82"/>
        <v>0.33142857142857141</v>
      </c>
      <c r="M278" s="152" t="s">
        <v>578</v>
      </c>
      <c r="N278" s="158">
        <v>43847</v>
      </c>
      <c r="O278" s="1"/>
      <c r="P278" s="1"/>
      <c r="Q278" s="223"/>
      <c r="R278" s="1"/>
      <c r="S278" s="6" t="s">
        <v>765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0">
        <v>141</v>
      </c>
      <c r="B279" s="181">
        <v>43559</v>
      </c>
      <c r="C279" s="181"/>
      <c r="D279" s="182" t="s">
        <v>361</v>
      </c>
      <c r="E279" s="183" t="s">
        <v>575</v>
      </c>
      <c r="F279" s="183">
        <f>387-14.63</f>
        <v>372.37</v>
      </c>
      <c r="G279" s="183"/>
      <c r="H279" s="183">
        <v>490</v>
      </c>
      <c r="I279" s="185">
        <v>490</v>
      </c>
      <c r="J279" s="155" t="s">
        <v>662</v>
      </c>
      <c r="K279" s="156">
        <f t="shared" si="81"/>
        <v>117.63</v>
      </c>
      <c r="L279" s="157">
        <f t="shared" si="82"/>
        <v>0.31589548030185027</v>
      </c>
      <c r="M279" s="152" t="s">
        <v>578</v>
      </c>
      <c r="N279" s="158">
        <v>43850</v>
      </c>
      <c r="O279" s="1"/>
      <c r="P279" s="1"/>
      <c r="Q279" s="223"/>
      <c r="R279" s="1"/>
      <c r="S279" s="6" t="s">
        <v>765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93">
        <v>142</v>
      </c>
      <c r="B280" s="194">
        <v>43578</v>
      </c>
      <c r="C280" s="194"/>
      <c r="D280" s="195" t="s">
        <v>787</v>
      </c>
      <c r="E280" s="196" t="s">
        <v>587</v>
      </c>
      <c r="F280" s="196">
        <v>220</v>
      </c>
      <c r="G280" s="196"/>
      <c r="H280" s="196">
        <v>127.5</v>
      </c>
      <c r="I280" s="197">
        <v>284</v>
      </c>
      <c r="J280" s="165" t="s">
        <v>788</v>
      </c>
      <c r="K280" s="166">
        <f t="shared" si="81"/>
        <v>-92.5</v>
      </c>
      <c r="L280" s="167">
        <f t="shared" si="82"/>
        <v>-0.42045454545454547</v>
      </c>
      <c r="M280" s="163" t="s">
        <v>588</v>
      </c>
      <c r="N280" s="160">
        <v>43896</v>
      </c>
      <c r="O280" s="1"/>
      <c r="P280" s="1"/>
      <c r="Q280" s="223"/>
      <c r="R280" s="1"/>
      <c r="S280" s="6" t="s">
        <v>765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0">
        <v>143</v>
      </c>
      <c r="B281" s="181">
        <v>43622</v>
      </c>
      <c r="C281" s="181"/>
      <c r="D281" s="182" t="s">
        <v>479</v>
      </c>
      <c r="E281" s="183" t="s">
        <v>587</v>
      </c>
      <c r="F281" s="183">
        <v>332.8</v>
      </c>
      <c r="G281" s="183"/>
      <c r="H281" s="183">
        <v>405</v>
      </c>
      <c r="I281" s="185">
        <v>419</v>
      </c>
      <c r="J281" s="155" t="s">
        <v>789</v>
      </c>
      <c r="K281" s="156">
        <f t="shared" si="81"/>
        <v>72.199999999999989</v>
      </c>
      <c r="L281" s="157">
        <f t="shared" si="82"/>
        <v>0.21694711538461534</v>
      </c>
      <c r="M281" s="152" t="s">
        <v>578</v>
      </c>
      <c r="N281" s="158">
        <v>43860</v>
      </c>
      <c r="O281" s="1"/>
      <c r="P281" s="1"/>
      <c r="Q281" s="223"/>
      <c r="R281" s="1"/>
      <c r="S281" s="6" t="s">
        <v>769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74">
        <v>144</v>
      </c>
      <c r="B282" s="173">
        <v>43641</v>
      </c>
      <c r="C282" s="173"/>
      <c r="D282" s="174" t="s">
        <v>170</v>
      </c>
      <c r="E282" s="175" t="s">
        <v>575</v>
      </c>
      <c r="F282" s="175">
        <v>386</v>
      </c>
      <c r="G282" s="176"/>
      <c r="H282" s="176">
        <v>395</v>
      </c>
      <c r="I282" s="176">
        <v>452</v>
      </c>
      <c r="J282" s="177" t="s">
        <v>790</v>
      </c>
      <c r="K282" s="178">
        <f t="shared" si="81"/>
        <v>9</v>
      </c>
      <c r="L282" s="179">
        <f t="shared" si="82"/>
        <v>2.3316062176165803E-2</v>
      </c>
      <c r="M282" s="175" t="s">
        <v>595</v>
      </c>
      <c r="N282" s="173">
        <v>43868</v>
      </c>
      <c r="O282" s="1"/>
      <c r="P282" s="1"/>
      <c r="Q282" s="223"/>
      <c r="R282" s="1"/>
      <c r="S282" s="6" t="s">
        <v>769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74">
        <v>145</v>
      </c>
      <c r="B283" s="173">
        <v>43707</v>
      </c>
      <c r="C283" s="173"/>
      <c r="D283" s="174" t="s">
        <v>144</v>
      </c>
      <c r="E283" s="175" t="s">
        <v>575</v>
      </c>
      <c r="F283" s="175">
        <v>137.5</v>
      </c>
      <c r="G283" s="176"/>
      <c r="H283" s="176">
        <v>138.5</v>
      </c>
      <c r="I283" s="176">
        <v>190</v>
      </c>
      <c r="J283" s="177" t="s">
        <v>791</v>
      </c>
      <c r="K283" s="178">
        <f t="shared" si="81"/>
        <v>1</v>
      </c>
      <c r="L283" s="179">
        <f t="shared" si="82"/>
        <v>7.2727272727272727E-3</v>
      </c>
      <c r="M283" s="175" t="s">
        <v>595</v>
      </c>
      <c r="N283" s="173">
        <v>44432</v>
      </c>
      <c r="O283" s="1"/>
      <c r="P283" s="1"/>
      <c r="Q283" s="223"/>
      <c r="R283" s="1"/>
      <c r="S283" s="6" t="s">
        <v>765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0">
        <v>146</v>
      </c>
      <c r="B284" s="181">
        <v>43731</v>
      </c>
      <c r="C284" s="181"/>
      <c r="D284" s="182" t="s">
        <v>428</v>
      </c>
      <c r="E284" s="183" t="s">
        <v>575</v>
      </c>
      <c r="F284" s="183">
        <v>235</v>
      </c>
      <c r="G284" s="183"/>
      <c r="H284" s="183">
        <v>295</v>
      </c>
      <c r="I284" s="185">
        <v>296</v>
      </c>
      <c r="J284" s="155" t="s">
        <v>792</v>
      </c>
      <c r="K284" s="156">
        <f t="shared" si="81"/>
        <v>60</v>
      </c>
      <c r="L284" s="157">
        <f t="shared" si="82"/>
        <v>0.25531914893617019</v>
      </c>
      <c r="M284" s="152" t="s">
        <v>578</v>
      </c>
      <c r="N284" s="158">
        <v>43844</v>
      </c>
      <c r="O284" s="1"/>
      <c r="P284" s="1"/>
      <c r="Q284" s="223"/>
      <c r="R284" s="1"/>
      <c r="S284" s="6" t="s">
        <v>769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0">
        <v>147</v>
      </c>
      <c r="B285" s="181">
        <v>43752</v>
      </c>
      <c r="C285" s="181"/>
      <c r="D285" s="182" t="s">
        <v>793</v>
      </c>
      <c r="E285" s="183" t="s">
        <v>575</v>
      </c>
      <c r="F285" s="183">
        <v>277.5</v>
      </c>
      <c r="G285" s="183"/>
      <c r="H285" s="183">
        <v>333</v>
      </c>
      <c r="I285" s="185">
        <v>333</v>
      </c>
      <c r="J285" s="155" t="s">
        <v>794</v>
      </c>
      <c r="K285" s="156">
        <f t="shared" si="81"/>
        <v>55.5</v>
      </c>
      <c r="L285" s="157">
        <f t="shared" si="82"/>
        <v>0.2</v>
      </c>
      <c r="M285" s="152" t="s">
        <v>578</v>
      </c>
      <c r="N285" s="158">
        <v>43846</v>
      </c>
      <c r="O285" s="1"/>
      <c r="P285" s="1"/>
      <c r="Q285" s="223"/>
      <c r="R285" s="1"/>
      <c r="S285" s="6" t="s">
        <v>765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0">
        <v>148</v>
      </c>
      <c r="B286" s="181">
        <v>43752</v>
      </c>
      <c r="C286" s="181"/>
      <c r="D286" s="182" t="s">
        <v>795</v>
      </c>
      <c r="E286" s="183" t="s">
        <v>575</v>
      </c>
      <c r="F286" s="183">
        <v>930</v>
      </c>
      <c r="G286" s="183"/>
      <c r="H286" s="183">
        <v>1165</v>
      </c>
      <c r="I286" s="185">
        <v>1200</v>
      </c>
      <c r="J286" s="155" t="s">
        <v>796</v>
      </c>
      <c r="K286" s="156">
        <f t="shared" si="81"/>
        <v>235</v>
      </c>
      <c r="L286" s="157">
        <f t="shared" si="82"/>
        <v>0.25268817204301075</v>
      </c>
      <c r="M286" s="152" t="s">
        <v>578</v>
      </c>
      <c r="N286" s="158">
        <v>43847</v>
      </c>
      <c r="O286" s="1"/>
      <c r="P286" s="1"/>
      <c r="Q286" s="223"/>
      <c r="R286" s="1"/>
      <c r="S286" s="6" t="s">
        <v>769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0">
        <v>149</v>
      </c>
      <c r="B287" s="181">
        <v>43753</v>
      </c>
      <c r="C287" s="181"/>
      <c r="D287" s="182" t="s">
        <v>797</v>
      </c>
      <c r="E287" s="183" t="s">
        <v>575</v>
      </c>
      <c r="F287" s="153">
        <v>111</v>
      </c>
      <c r="G287" s="183"/>
      <c r="H287" s="183">
        <v>141</v>
      </c>
      <c r="I287" s="185">
        <v>141</v>
      </c>
      <c r="J287" s="155" t="s">
        <v>798</v>
      </c>
      <c r="K287" s="156">
        <f t="shared" si="81"/>
        <v>30</v>
      </c>
      <c r="L287" s="157">
        <f t="shared" si="82"/>
        <v>0.27027027027027029</v>
      </c>
      <c r="M287" s="152" t="s">
        <v>578</v>
      </c>
      <c r="N287" s="158">
        <v>44328</v>
      </c>
      <c r="O287" s="1"/>
      <c r="P287" s="1"/>
      <c r="Q287" s="223"/>
      <c r="R287" s="1"/>
      <c r="S287" s="6" t="s">
        <v>769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0">
        <v>150</v>
      </c>
      <c r="B288" s="181">
        <v>43753</v>
      </c>
      <c r="C288" s="181"/>
      <c r="D288" s="182" t="s">
        <v>799</v>
      </c>
      <c r="E288" s="183" t="s">
        <v>575</v>
      </c>
      <c r="F288" s="153">
        <v>296</v>
      </c>
      <c r="G288" s="183"/>
      <c r="H288" s="183">
        <v>370</v>
      </c>
      <c r="I288" s="185">
        <v>370</v>
      </c>
      <c r="J288" s="155" t="s">
        <v>662</v>
      </c>
      <c r="K288" s="156">
        <f t="shared" ref="K288:K313" si="83">H288-F288</f>
        <v>74</v>
      </c>
      <c r="L288" s="157">
        <f t="shared" ref="L288:L313" si="84">K288/F288</f>
        <v>0.25</v>
      </c>
      <c r="M288" s="152" t="s">
        <v>578</v>
      </c>
      <c r="N288" s="158">
        <v>43853</v>
      </c>
      <c r="O288" s="1"/>
      <c r="P288" s="1"/>
      <c r="Q288" s="223"/>
      <c r="R288" s="1"/>
      <c r="S288" s="6" t="s">
        <v>769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0">
        <v>151</v>
      </c>
      <c r="B289" s="181">
        <v>43754</v>
      </c>
      <c r="C289" s="181"/>
      <c r="D289" s="182" t="s">
        <v>800</v>
      </c>
      <c r="E289" s="183" t="s">
        <v>575</v>
      </c>
      <c r="F289" s="153">
        <v>300</v>
      </c>
      <c r="G289" s="183"/>
      <c r="H289" s="183">
        <v>382.5</v>
      </c>
      <c r="I289" s="185">
        <v>344</v>
      </c>
      <c r="J289" s="155" t="s">
        <v>801</v>
      </c>
      <c r="K289" s="156">
        <f t="shared" si="83"/>
        <v>82.5</v>
      </c>
      <c r="L289" s="157">
        <f t="shared" si="84"/>
        <v>0.27500000000000002</v>
      </c>
      <c r="M289" s="152" t="s">
        <v>578</v>
      </c>
      <c r="N289" s="158">
        <v>44238</v>
      </c>
      <c r="O289" s="1"/>
      <c r="P289" s="1"/>
      <c r="Q289" s="223"/>
      <c r="R289" s="1"/>
      <c r="S289" s="6" t="s">
        <v>769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0">
        <v>152</v>
      </c>
      <c r="B290" s="181">
        <v>43832</v>
      </c>
      <c r="C290" s="181"/>
      <c r="D290" s="182" t="s">
        <v>802</v>
      </c>
      <c r="E290" s="183" t="s">
        <v>575</v>
      </c>
      <c r="F290" s="153">
        <v>495</v>
      </c>
      <c r="G290" s="183"/>
      <c r="H290" s="183">
        <v>595</v>
      </c>
      <c r="I290" s="185">
        <v>590</v>
      </c>
      <c r="J290" s="155" t="s">
        <v>598</v>
      </c>
      <c r="K290" s="156">
        <f t="shared" si="83"/>
        <v>100</v>
      </c>
      <c r="L290" s="157">
        <f t="shared" si="84"/>
        <v>0.20202020202020202</v>
      </c>
      <c r="M290" s="152" t="s">
        <v>578</v>
      </c>
      <c r="N290" s="158">
        <v>44589</v>
      </c>
      <c r="O290" s="1"/>
      <c r="P290" s="1"/>
      <c r="Q290" s="223"/>
      <c r="R290" s="1"/>
      <c r="S290" s="6" t="s">
        <v>769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0">
        <v>153</v>
      </c>
      <c r="B291" s="181">
        <v>43966</v>
      </c>
      <c r="C291" s="181"/>
      <c r="D291" s="182" t="s">
        <v>74</v>
      </c>
      <c r="E291" s="183" t="s">
        <v>575</v>
      </c>
      <c r="F291" s="153">
        <v>67.5</v>
      </c>
      <c r="G291" s="183"/>
      <c r="H291" s="183">
        <v>86</v>
      </c>
      <c r="I291" s="185">
        <v>86</v>
      </c>
      <c r="J291" s="155" t="s">
        <v>803</v>
      </c>
      <c r="K291" s="156">
        <f t="shared" si="83"/>
        <v>18.5</v>
      </c>
      <c r="L291" s="157">
        <f t="shared" si="84"/>
        <v>0.27407407407407408</v>
      </c>
      <c r="M291" s="152" t="s">
        <v>578</v>
      </c>
      <c r="N291" s="158">
        <v>44008</v>
      </c>
      <c r="O291" s="1"/>
      <c r="P291" s="1"/>
      <c r="Q291" s="223"/>
      <c r="R291" s="1"/>
      <c r="S291" s="6" t="s">
        <v>769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0">
        <v>154</v>
      </c>
      <c r="B292" s="181">
        <v>44035</v>
      </c>
      <c r="C292" s="181"/>
      <c r="D292" s="182" t="s">
        <v>478</v>
      </c>
      <c r="E292" s="183" t="s">
        <v>575</v>
      </c>
      <c r="F292" s="153">
        <v>231</v>
      </c>
      <c r="G292" s="183"/>
      <c r="H292" s="183">
        <v>281</v>
      </c>
      <c r="I292" s="185">
        <v>281</v>
      </c>
      <c r="J292" s="155" t="s">
        <v>662</v>
      </c>
      <c r="K292" s="156">
        <f t="shared" si="83"/>
        <v>50</v>
      </c>
      <c r="L292" s="157">
        <f t="shared" si="84"/>
        <v>0.21645021645021645</v>
      </c>
      <c r="M292" s="152" t="s">
        <v>578</v>
      </c>
      <c r="N292" s="158">
        <v>44358</v>
      </c>
      <c r="O292" s="1"/>
      <c r="P292" s="1"/>
      <c r="Q292" s="223"/>
      <c r="R292" s="1"/>
      <c r="S292" s="6" t="s">
        <v>769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0">
        <v>155</v>
      </c>
      <c r="B293" s="181">
        <v>44092</v>
      </c>
      <c r="C293" s="181"/>
      <c r="D293" s="182" t="s">
        <v>142</v>
      </c>
      <c r="E293" s="183" t="s">
        <v>575</v>
      </c>
      <c r="F293" s="183">
        <v>206</v>
      </c>
      <c r="G293" s="183"/>
      <c r="H293" s="183">
        <v>248</v>
      </c>
      <c r="I293" s="185">
        <v>248</v>
      </c>
      <c r="J293" s="155" t="s">
        <v>662</v>
      </c>
      <c r="K293" s="156">
        <f t="shared" si="83"/>
        <v>42</v>
      </c>
      <c r="L293" s="157">
        <f t="shared" si="84"/>
        <v>0.20388349514563106</v>
      </c>
      <c r="M293" s="152" t="s">
        <v>578</v>
      </c>
      <c r="N293" s="158">
        <v>44214</v>
      </c>
      <c r="O293" s="1"/>
      <c r="P293" s="1"/>
      <c r="Q293" s="223"/>
      <c r="R293" s="1"/>
      <c r="S293" s="6" t="s">
        <v>769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0">
        <v>156</v>
      </c>
      <c r="B294" s="181">
        <v>44140</v>
      </c>
      <c r="C294" s="181"/>
      <c r="D294" s="182" t="s">
        <v>142</v>
      </c>
      <c r="E294" s="183" t="s">
        <v>575</v>
      </c>
      <c r="F294" s="183">
        <v>182.5</v>
      </c>
      <c r="G294" s="183"/>
      <c r="H294" s="183">
        <v>248</v>
      </c>
      <c r="I294" s="185">
        <v>248</v>
      </c>
      <c r="J294" s="155" t="s">
        <v>662</v>
      </c>
      <c r="K294" s="156">
        <f t="shared" si="83"/>
        <v>65.5</v>
      </c>
      <c r="L294" s="157">
        <f t="shared" si="84"/>
        <v>0.35890410958904112</v>
      </c>
      <c r="M294" s="152" t="s">
        <v>578</v>
      </c>
      <c r="N294" s="158">
        <v>44214</v>
      </c>
      <c r="O294" s="1"/>
      <c r="P294" s="1"/>
      <c r="Q294" s="223"/>
      <c r="R294" s="1"/>
      <c r="S294" s="6" t="s">
        <v>769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80">
        <v>157</v>
      </c>
      <c r="B295" s="181">
        <v>44140</v>
      </c>
      <c r="C295" s="181"/>
      <c r="D295" s="182" t="s">
        <v>343</v>
      </c>
      <c r="E295" s="183" t="s">
        <v>575</v>
      </c>
      <c r="F295" s="183">
        <v>247.5</v>
      </c>
      <c r="G295" s="183"/>
      <c r="H295" s="183">
        <v>320</v>
      </c>
      <c r="I295" s="185">
        <v>320</v>
      </c>
      <c r="J295" s="155" t="s">
        <v>662</v>
      </c>
      <c r="K295" s="156">
        <f t="shared" si="83"/>
        <v>72.5</v>
      </c>
      <c r="L295" s="157">
        <f t="shared" si="84"/>
        <v>0.29292929292929293</v>
      </c>
      <c r="M295" s="152" t="s">
        <v>578</v>
      </c>
      <c r="N295" s="158">
        <v>44323</v>
      </c>
      <c r="O295" s="1"/>
      <c r="P295" s="1"/>
      <c r="Q295" s="223"/>
      <c r="R295" s="1"/>
      <c r="S295" s="6" t="s">
        <v>769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0">
        <v>158</v>
      </c>
      <c r="B296" s="181">
        <v>44140</v>
      </c>
      <c r="C296" s="181"/>
      <c r="D296" s="182" t="s">
        <v>201</v>
      </c>
      <c r="E296" s="183" t="s">
        <v>575</v>
      </c>
      <c r="F296" s="153">
        <v>925</v>
      </c>
      <c r="G296" s="183"/>
      <c r="H296" s="183">
        <v>1095</v>
      </c>
      <c r="I296" s="185">
        <v>1093</v>
      </c>
      <c r="J296" s="155" t="s">
        <v>804</v>
      </c>
      <c r="K296" s="156">
        <f t="shared" si="83"/>
        <v>170</v>
      </c>
      <c r="L296" s="157">
        <f t="shared" si="84"/>
        <v>0.18378378378378379</v>
      </c>
      <c r="M296" s="152" t="s">
        <v>578</v>
      </c>
      <c r="N296" s="158">
        <v>44201</v>
      </c>
      <c r="O296" s="1"/>
      <c r="P296" s="1"/>
      <c r="Q296" s="223"/>
      <c r="R296" s="1"/>
      <c r="S296" s="6" t="s">
        <v>769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80">
        <v>159</v>
      </c>
      <c r="B297" s="181">
        <v>44140</v>
      </c>
      <c r="C297" s="181"/>
      <c r="D297" s="182" t="s">
        <v>361</v>
      </c>
      <c r="E297" s="183" t="s">
        <v>575</v>
      </c>
      <c r="F297" s="153">
        <v>332.5</v>
      </c>
      <c r="G297" s="183"/>
      <c r="H297" s="183">
        <v>393</v>
      </c>
      <c r="I297" s="185">
        <v>406</v>
      </c>
      <c r="J297" s="155" t="s">
        <v>805</v>
      </c>
      <c r="K297" s="156">
        <f t="shared" si="83"/>
        <v>60.5</v>
      </c>
      <c r="L297" s="157">
        <f t="shared" si="84"/>
        <v>0.18195488721804512</v>
      </c>
      <c r="M297" s="152" t="s">
        <v>578</v>
      </c>
      <c r="N297" s="158">
        <v>44256</v>
      </c>
      <c r="O297" s="1"/>
      <c r="P297" s="1"/>
      <c r="Q297" s="223"/>
      <c r="R297" s="1"/>
      <c r="S297" s="6" t="s">
        <v>769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80">
        <v>160</v>
      </c>
      <c r="B298" s="181">
        <v>44141</v>
      </c>
      <c r="C298" s="181"/>
      <c r="D298" s="182" t="s">
        <v>478</v>
      </c>
      <c r="E298" s="183" t="s">
        <v>575</v>
      </c>
      <c r="F298" s="153">
        <v>231</v>
      </c>
      <c r="G298" s="183"/>
      <c r="H298" s="183">
        <v>281</v>
      </c>
      <c r="I298" s="185">
        <v>281</v>
      </c>
      <c r="J298" s="155" t="s">
        <v>662</v>
      </c>
      <c r="K298" s="156">
        <f t="shared" si="83"/>
        <v>50</v>
      </c>
      <c r="L298" s="157">
        <f t="shared" si="84"/>
        <v>0.21645021645021645</v>
      </c>
      <c r="M298" s="152" t="s">
        <v>578</v>
      </c>
      <c r="N298" s="158">
        <v>44358</v>
      </c>
      <c r="O298" s="1"/>
      <c r="P298" s="1"/>
      <c r="Q298" s="223"/>
      <c r="R298" s="1"/>
      <c r="S298" s="6" t="s">
        <v>769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80">
        <v>161</v>
      </c>
      <c r="B299" s="181">
        <v>44187</v>
      </c>
      <c r="C299" s="181"/>
      <c r="D299" s="182" t="s">
        <v>806</v>
      </c>
      <c r="E299" s="183" t="s">
        <v>575</v>
      </c>
      <c r="F299" s="153">
        <v>190</v>
      </c>
      <c r="G299" s="183"/>
      <c r="H299" s="183">
        <v>239</v>
      </c>
      <c r="I299" s="185">
        <v>239</v>
      </c>
      <c r="J299" s="155" t="s">
        <v>807</v>
      </c>
      <c r="K299" s="156">
        <f t="shared" si="83"/>
        <v>49</v>
      </c>
      <c r="L299" s="157">
        <f t="shared" si="84"/>
        <v>0.25789473684210529</v>
      </c>
      <c r="M299" s="152" t="s">
        <v>578</v>
      </c>
      <c r="N299" s="158">
        <v>44844</v>
      </c>
      <c r="O299" s="1"/>
      <c r="P299" s="1"/>
      <c r="Q299" s="223"/>
      <c r="R299" s="1"/>
      <c r="S299" s="6" t="s">
        <v>769</v>
      </c>
    </row>
    <row r="300" spans="1:27" ht="12.75" customHeight="1">
      <c r="A300" s="180">
        <v>162</v>
      </c>
      <c r="B300" s="181">
        <v>44258</v>
      </c>
      <c r="C300" s="181"/>
      <c r="D300" s="182" t="s">
        <v>802</v>
      </c>
      <c r="E300" s="183" t="s">
        <v>575</v>
      </c>
      <c r="F300" s="153">
        <v>495</v>
      </c>
      <c r="G300" s="183"/>
      <c r="H300" s="183">
        <v>595</v>
      </c>
      <c r="I300" s="185">
        <v>590</v>
      </c>
      <c r="J300" s="155" t="s">
        <v>598</v>
      </c>
      <c r="K300" s="156">
        <f t="shared" si="83"/>
        <v>100</v>
      </c>
      <c r="L300" s="157">
        <f t="shared" si="84"/>
        <v>0.20202020202020202</v>
      </c>
      <c r="M300" s="152" t="s">
        <v>578</v>
      </c>
      <c r="N300" s="158">
        <v>44589</v>
      </c>
      <c r="O300" s="1"/>
      <c r="P300" s="1"/>
      <c r="Q300" s="223"/>
      <c r="S300" s="6" t="s">
        <v>769</v>
      </c>
    </row>
    <row r="301" spans="1:27" ht="12.75" customHeight="1">
      <c r="A301" s="180">
        <v>163</v>
      </c>
      <c r="B301" s="181">
        <v>44274</v>
      </c>
      <c r="C301" s="181"/>
      <c r="D301" s="182" t="s">
        <v>361</v>
      </c>
      <c r="E301" s="183" t="s">
        <v>575</v>
      </c>
      <c r="F301" s="153">
        <v>355</v>
      </c>
      <c r="G301" s="183"/>
      <c r="H301" s="183">
        <v>422.5</v>
      </c>
      <c r="I301" s="185">
        <v>420</v>
      </c>
      <c r="J301" s="155" t="s">
        <v>808</v>
      </c>
      <c r="K301" s="156">
        <f t="shared" si="83"/>
        <v>67.5</v>
      </c>
      <c r="L301" s="157">
        <f t="shared" si="84"/>
        <v>0.19014084507042253</v>
      </c>
      <c r="M301" s="152" t="s">
        <v>578</v>
      </c>
      <c r="N301" s="158">
        <v>44361</v>
      </c>
      <c r="O301" s="1"/>
      <c r="S301" s="198" t="s">
        <v>769</v>
      </c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80">
        <v>164</v>
      </c>
      <c r="B302" s="181">
        <v>44295</v>
      </c>
      <c r="C302" s="181"/>
      <c r="D302" s="182" t="s">
        <v>324</v>
      </c>
      <c r="E302" s="183" t="s">
        <v>575</v>
      </c>
      <c r="F302" s="153">
        <v>555</v>
      </c>
      <c r="G302" s="183"/>
      <c r="H302" s="183">
        <v>663</v>
      </c>
      <c r="I302" s="185">
        <v>663</v>
      </c>
      <c r="J302" s="155" t="s">
        <v>809</v>
      </c>
      <c r="K302" s="156">
        <f t="shared" si="83"/>
        <v>108</v>
      </c>
      <c r="L302" s="157">
        <f t="shared" si="84"/>
        <v>0.19459459459459461</v>
      </c>
      <c r="M302" s="152" t="s">
        <v>578</v>
      </c>
      <c r="N302" s="158">
        <v>44321</v>
      </c>
      <c r="O302" s="1"/>
      <c r="P302" s="1"/>
      <c r="Q302" s="223"/>
      <c r="R302" s="1"/>
      <c r="S302" s="198" t="s">
        <v>769</v>
      </c>
    </row>
    <row r="303" spans="1:27" ht="12.75" customHeight="1">
      <c r="A303" s="180">
        <v>165</v>
      </c>
      <c r="B303" s="181">
        <v>44308</v>
      </c>
      <c r="C303" s="181"/>
      <c r="D303" s="182" t="s">
        <v>773</v>
      </c>
      <c r="E303" s="183" t="s">
        <v>575</v>
      </c>
      <c r="F303" s="153">
        <v>126.5</v>
      </c>
      <c r="G303" s="183"/>
      <c r="H303" s="183">
        <v>155</v>
      </c>
      <c r="I303" s="185">
        <v>155</v>
      </c>
      <c r="J303" s="155" t="s">
        <v>662</v>
      </c>
      <c r="K303" s="156">
        <f t="shared" si="83"/>
        <v>28.5</v>
      </c>
      <c r="L303" s="157">
        <f t="shared" si="84"/>
        <v>0.22529644268774704</v>
      </c>
      <c r="M303" s="152" t="s">
        <v>578</v>
      </c>
      <c r="N303" s="158">
        <v>44362</v>
      </c>
      <c r="O303" s="1"/>
      <c r="S303" s="198" t="s">
        <v>769</v>
      </c>
    </row>
    <row r="304" spans="1:27" ht="12.75" customHeight="1">
      <c r="A304" s="159">
        <v>166</v>
      </c>
      <c r="B304" s="190">
        <v>44368</v>
      </c>
      <c r="C304" s="190"/>
      <c r="D304" s="161" t="s">
        <v>810</v>
      </c>
      <c r="E304" s="163" t="s">
        <v>575</v>
      </c>
      <c r="F304" s="191">
        <v>287.5</v>
      </c>
      <c r="G304" s="163"/>
      <c r="H304" s="163">
        <v>245</v>
      </c>
      <c r="I304" s="164">
        <v>344</v>
      </c>
      <c r="J304" s="165" t="s">
        <v>811</v>
      </c>
      <c r="K304" s="166">
        <f t="shared" si="83"/>
        <v>-42.5</v>
      </c>
      <c r="L304" s="167">
        <f t="shared" si="84"/>
        <v>-0.14782608695652175</v>
      </c>
      <c r="M304" s="163" t="s">
        <v>588</v>
      </c>
      <c r="N304" s="160">
        <v>44508</v>
      </c>
      <c r="O304" s="1"/>
      <c r="S304" s="198" t="s">
        <v>769</v>
      </c>
    </row>
    <row r="305" spans="1:19" ht="12.75" customHeight="1">
      <c r="A305" s="180">
        <v>167</v>
      </c>
      <c r="B305" s="181">
        <v>44368</v>
      </c>
      <c r="C305" s="181"/>
      <c r="D305" s="182" t="s">
        <v>478</v>
      </c>
      <c r="E305" s="183" t="s">
        <v>575</v>
      </c>
      <c r="F305" s="153">
        <v>241</v>
      </c>
      <c r="G305" s="183"/>
      <c r="H305" s="183">
        <v>298</v>
      </c>
      <c r="I305" s="185">
        <v>320</v>
      </c>
      <c r="J305" s="155" t="s">
        <v>662</v>
      </c>
      <c r="K305" s="156">
        <f t="shared" si="83"/>
        <v>57</v>
      </c>
      <c r="L305" s="157">
        <f t="shared" si="84"/>
        <v>0.23651452282157676</v>
      </c>
      <c r="M305" s="152" t="s">
        <v>578</v>
      </c>
      <c r="N305" s="158">
        <v>44802</v>
      </c>
      <c r="O305" s="37"/>
      <c r="S305" s="198" t="s">
        <v>769</v>
      </c>
    </row>
    <row r="306" spans="1:19" ht="12.75" customHeight="1">
      <c r="A306" s="180">
        <v>168</v>
      </c>
      <c r="B306" s="181">
        <v>44406</v>
      </c>
      <c r="C306" s="181"/>
      <c r="D306" s="182" t="s">
        <v>773</v>
      </c>
      <c r="E306" s="183" t="s">
        <v>575</v>
      </c>
      <c r="F306" s="153">
        <v>162.5</v>
      </c>
      <c r="G306" s="183"/>
      <c r="H306" s="183">
        <v>200</v>
      </c>
      <c r="I306" s="185">
        <v>200</v>
      </c>
      <c r="J306" s="155" t="s">
        <v>662</v>
      </c>
      <c r="K306" s="156">
        <f t="shared" si="83"/>
        <v>37.5</v>
      </c>
      <c r="L306" s="157">
        <f t="shared" si="84"/>
        <v>0.23076923076923078</v>
      </c>
      <c r="M306" s="152" t="s">
        <v>578</v>
      </c>
      <c r="N306" s="158">
        <v>44802</v>
      </c>
      <c r="O306" s="1"/>
      <c r="S306" s="198" t="s">
        <v>769</v>
      </c>
    </row>
    <row r="307" spans="1:19" ht="12.75" customHeight="1">
      <c r="A307" s="180">
        <v>169</v>
      </c>
      <c r="B307" s="181">
        <v>44462</v>
      </c>
      <c r="C307" s="181"/>
      <c r="D307" s="182" t="s">
        <v>436</v>
      </c>
      <c r="E307" s="183" t="s">
        <v>575</v>
      </c>
      <c r="F307" s="153">
        <v>1235</v>
      </c>
      <c r="G307" s="183"/>
      <c r="H307" s="183">
        <v>1505</v>
      </c>
      <c r="I307" s="185">
        <v>1500</v>
      </c>
      <c r="J307" s="155" t="s">
        <v>662</v>
      </c>
      <c r="K307" s="156">
        <f t="shared" si="83"/>
        <v>270</v>
      </c>
      <c r="L307" s="157">
        <f t="shared" si="84"/>
        <v>0.21862348178137653</v>
      </c>
      <c r="M307" s="152" t="s">
        <v>578</v>
      </c>
      <c r="N307" s="158">
        <v>44564</v>
      </c>
      <c r="O307" s="1"/>
      <c r="S307" s="198" t="s">
        <v>769</v>
      </c>
    </row>
    <row r="308" spans="1:19" ht="12.75" customHeight="1">
      <c r="A308" s="180">
        <v>170</v>
      </c>
      <c r="B308" s="181">
        <v>44480</v>
      </c>
      <c r="C308" s="181"/>
      <c r="D308" s="182" t="s">
        <v>812</v>
      </c>
      <c r="E308" s="183" t="s">
        <v>575</v>
      </c>
      <c r="F308" s="153">
        <v>58.75</v>
      </c>
      <c r="G308" s="183"/>
      <c r="H308" s="183">
        <v>64.25</v>
      </c>
      <c r="I308" s="185"/>
      <c r="J308" s="155" t="s">
        <v>662</v>
      </c>
      <c r="K308" s="156">
        <f t="shared" si="83"/>
        <v>5.5</v>
      </c>
      <c r="L308" s="157">
        <f t="shared" si="84"/>
        <v>9.3617021276595741E-2</v>
      </c>
      <c r="M308" s="152" t="s">
        <v>578</v>
      </c>
      <c r="N308" s="158">
        <v>45322</v>
      </c>
      <c r="O308" s="37"/>
      <c r="S308" s="198" t="s">
        <v>769</v>
      </c>
    </row>
    <row r="309" spans="1:19" ht="12.75" customHeight="1">
      <c r="A309" s="149">
        <v>171</v>
      </c>
      <c r="B309" s="150">
        <v>44481</v>
      </c>
      <c r="C309" s="150"/>
      <c r="D309" s="151" t="s">
        <v>276</v>
      </c>
      <c r="E309" s="152" t="s">
        <v>575</v>
      </c>
      <c r="F309" s="153">
        <v>315</v>
      </c>
      <c r="G309" s="152"/>
      <c r="H309" s="152">
        <v>335</v>
      </c>
      <c r="I309" s="154">
        <v>380</v>
      </c>
      <c r="J309" s="155" t="s">
        <v>860</v>
      </c>
      <c r="K309" s="156">
        <f t="shared" si="83"/>
        <v>20</v>
      </c>
      <c r="L309" s="157">
        <f t="shared" si="84"/>
        <v>6.3492063492063489E-2</v>
      </c>
      <c r="M309" s="152" t="s">
        <v>578</v>
      </c>
      <c r="N309" s="158">
        <v>45297</v>
      </c>
      <c r="O309" s="37"/>
      <c r="S309" s="198" t="s">
        <v>769</v>
      </c>
    </row>
    <row r="310" spans="1:19" ht="12.75" customHeight="1">
      <c r="A310" s="149">
        <v>172</v>
      </c>
      <c r="B310" s="150">
        <v>44481</v>
      </c>
      <c r="C310" s="150"/>
      <c r="D310" s="151" t="s">
        <v>813</v>
      </c>
      <c r="E310" s="152" t="s">
        <v>575</v>
      </c>
      <c r="F310" s="153">
        <v>45.5</v>
      </c>
      <c r="G310" s="152"/>
      <c r="H310" s="152">
        <v>56.5</v>
      </c>
      <c r="I310" s="154">
        <v>56</v>
      </c>
      <c r="J310" s="155" t="s">
        <v>662</v>
      </c>
      <c r="K310" s="156">
        <f t="shared" si="83"/>
        <v>11</v>
      </c>
      <c r="L310" s="157">
        <f t="shared" si="84"/>
        <v>0.24175824175824176</v>
      </c>
      <c r="M310" s="152" t="s">
        <v>578</v>
      </c>
      <c r="N310" s="158">
        <v>44881</v>
      </c>
      <c r="O310" s="37"/>
      <c r="S310" s="198"/>
    </row>
    <row r="311" spans="1:19" ht="12.75" customHeight="1">
      <c r="A311" s="149">
        <v>173</v>
      </c>
      <c r="B311" s="150">
        <v>44551</v>
      </c>
      <c r="C311" s="150"/>
      <c r="D311" s="151" t="s">
        <v>129</v>
      </c>
      <c r="E311" s="152" t="s">
        <v>575</v>
      </c>
      <c r="F311" s="153">
        <v>2300</v>
      </c>
      <c r="G311" s="152"/>
      <c r="H311" s="152">
        <f>(2820+2200)/2</f>
        <v>2510</v>
      </c>
      <c r="I311" s="154">
        <v>3000</v>
      </c>
      <c r="J311" s="155" t="s">
        <v>814</v>
      </c>
      <c r="K311" s="156">
        <f t="shared" si="83"/>
        <v>210</v>
      </c>
      <c r="L311" s="157">
        <f t="shared" si="84"/>
        <v>9.1304347826086957E-2</v>
      </c>
      <c r="M311" s="152" t="s">
        <v>578</v>
      </c>
      <c r="N311" s="158">
        <v>44649</v>
      </c>
      <c r="O311" s="1"/>
      <c r="S311" s="198"/>
    </row>
    <row r="312" spans="1:19" ht="12.75" customHeight="1">
      <c r="A312" s="149">
        <v>174</v>
      </c>
      <c r="B312" s="150">
        <v>44606</v>
      </c>
      <c r="C312" s="150"/>
      <c r="D312" s="151" t="s">
        <v>426</v>
      </c>
      <c r="E312" s="152" t="s">
        <v>575</v>
      </c>
      <c r="F312" s="153">
        <v>635</v>
      </c>
      <c r="G312" s="152"/>
      <c r="H312" s="152">
        <v>700</v>
      </c>
      <c r="I312" s="154">
        <v>764</v>
      </c>
      <c r="J312" s="155" t="s">
        <v>842</v>
      </c>
      <c r="K312" s="156">
        <f t="shared" si="83"/>
        <v>65</v>
      </c>
      <c r="L312" s="157">
        <f t="shared" si="84"/>
        <v>0.10236220472440945</v>
      </c>
      <c r="M312" s="152" t="s">
        <v>578</v>
      </c>
      <c r="N312" s="158">
        <v>45159</v>
      </c>
      <c r="O312" s="37"/>
      <c r="S312" s="198"/>
    </row>
    <row r="313" spans="1:19" ht="12.75" customHeight="1">
      <c r="A313" s="149">
        <v>175</v>
      </c>
      <c r="B313" s="150">
        <v>44613</v>
      </c>
      <c r="C313" s="150"/>
      <c r="D313" s="151" t="s">
        <v>436</v>
      </c>
      <c r="E313" s="152" t="s">
        <v>575</v>
      </c>
      <c r="F313" s="153">
        <v>1255</v>
      </c>
      <c r="G313" s="152"/>
      <c r="H313" s="152">
        <v>1515</v>
      </c>
      <c r="I313" s="154">
        <v>1510</v>
      </c>
      <c r="J313" s="155" t="s">
        <v>662</v>
      </c>
      <c r="K313" s="156">
        <f t="shared" si="83"/>
        <v>260</v>
      </c>
      <c r="L313" s="157">
        <f t="shared" si="84"/>
        <v>0.20717131474103587</v>
      </c>
      <c r="M313" s="152" t="s">
        <v>578</v>
      </c>
      <c r="N313" s="158">
        <v>44834</v>
      </c>
      <c r="O313" s="37"/>
      <c r="S313" s="198"/>
    </row>
    <row r="314" spans="1:19" ht="12.75" customHeight="1">
      <c r="A314" s="344">
        <v>176</v>
      </c>
      <c r="B314" s="335">
        <v>44670</v>
      </c>
      <c r="C314" s="335"/>
      <c r="D314" s="336" t="s">
        <v>538</v>
      </c>
      <c r="E314" s="337" t="s">
        <v>575</v>
      </c>
      <c r="F314" s="338">
        <v>445</v>
      </c>
      <c r="G314" s="338"/>
      <c r="H314" s="338">
        <v>460</v>
      </c>
      <c r="I314" s="338">
        <v>553</v>
      </c>
      <c r="J314" s="339" t="s">
        <v>1059</v>
      </c>
      <c r="K314" s="340">
        <f t="shared" ref="K314" si="85">H314-F314</f>
        <v>15</v>
      </c>
      <c r="L314" s="341">
        <f t="shared" ref="L314" si="86">K314/F314</f>
        <v>3.3707865168539325E-2</v>
      </c>
      <c r="M314" s="342" t="s">
        <v>595</v>
      </c>
      <c r="N314" s="343">
        <v>45397</v>
      </c>
      <c r="O314" s="37"/>
      <c r="S314" s="198"/>
    </row>
    <row r="315" spans="1:19" ht="12.75" customHeight="1">
      <c r="A315" s="180">
        <v>177</v>
      </c>
      <c r="B315" s="181">
        <v>44746</v>
      </c>
      <c r="C315" s="181"/>
      <c r="D315" s="182" t="s">
        <v>815</v>
      </c>
      <c r="E315" s="183" t="s">
        <v>575</v>
      </c>
      <c r="F315" s="183">
        <v>207.5</v>
      </c>
      <c r="G315" s="183"/>
      <c r="H315" s="183">
        <v>254</v>
      </c>
      <c r="I315" s="185">
        <v>254</v>
      </c>
      <c r="J315" s="155" t="s">
        <v>662</v>
      </c>
      <c r="K315" s="156">
        <f t="shared" ref="K315:K325" si="87">H315-F315</f>
        <v>46.5</v>
      </c>
      <c r="L315" s="157">
        <f t="shared" ref="L315:L325" si="88">K315/F315</f>
        <v>0.22409638554216868</v>
      </c>
      <c r="M315" s="152" t="s">
        <v>578</v>
      </c>
      <c r="N315" s="158">
        <v>44792</v>
      </c>
      <c r="O315" s="1"/>
      <c r="S315" s="198"/>
    </row>
    <row r="316" spans="1:19" ht="12.75" customHeight="1">
      <c r="A316" s="180">
        <v>178</v>
      </c>
      <c r="B316" s="181">
        <v>44775</v>
      </c>
      <c r="C316" s="181"/>
      <c r="D316" s="182" t="s">
        <v>480</v>
      </c>
      <c r="E316" s="183" t="s">
        <v>575</v>
      </c>
      <c r="F316" s="183">
        <v>31.25</v>
      </c>
      <c r="G316" s="183"/>
      <c r="H316" s="183">
        <v>38.75</v>
      </c>
      <c r="I316" s="185">
        <v>38</v>
      </c>
      <c r="J316" s="155" t="s">
        <v>662</v>
      </c>
      <c r="K316" s="156">
        <f t="shared" si="87"/>
        <v>7.5</v>
      </c>
      <c r="L316" s="157">
        <f t="shared" si="88"/>
        <v>0.24</v>
      </c>
      <c r="M316" s="152" t="s">
        <v>578</v>
      </c>
      <c r="N316" s="158">
        <v>44844</v>
      </c>
      <c r="O316" s="37"/>
      <c r="S316" s="54"/>
    </row>
    <row r="317" spans="1:19" ht="12.75" customHeight="1">
      <c r="A317" s="180">
        <v>179</v>
      </c>
      <c r="B317" s="181">
        <v>44841</v>
      </c>
      <c r="C317" s="181"/>
      <c r="D317" s="182" t="s">
        <v>816</v>
      </c>
      <c r="E317" s="183" t="s">
        <v>575</v>
      </c>
      <c r="F317" s="153">
        <v>665</v>
      </c>
      <c r="G317" s="183"/>
      <c r="H317" s="183">
        <v>807.5</v>
      </c>
      <c r="I317" s="185">
        <v>840</v>
      </c>
      <c r="J317" s="155" t="s">
        <v>814</v>
      </c>
      <c r="K317" s="156">
        <f t="shared" si="87"/>
        <v>142.5</v>
      </c>
      <c r="L317" s="157">
        <f t="shared" si="88"/>
        <v>0.21428571428571427</v>
      </c>
      <c r="M317" s="152" t="s">
        <v>578</v>
      </c>
      <c r="N317" s="158">
        <v>45097</v>
      </c>
      <c r="O317" s="37"/>
      <c r="S317" s="54"/>
    </row>
    <row r="318" spans="1:19" ht="12.75" customHeight="1">
      <c r="A318" s="180">
        <v>180</v>
      </c>
      <c r="B318" s="181">
        <v>44844</v>
      </c>
      <c r="C318" s="181"/>
      <c r="D318" s="182" t="s">
        <v>428</v>
      </c>
      <c r="E318" s="183" t="s">
        <v>575</v>
      </c>
      <c r="F318" s="153">
        <v>227.5</v>
      </c>
      <c r="G318" s="183"/>
      <c r="H318" s="183">
        <v>270</v>
      </c>
      <c r="I318" s="185">
        <v>291</v>
      </c>
      <c r="J318" s="155" t="s">
        <v>844</v>
      </c>
      <c r="K318" s="156">
        <f t="shared" si="87"/>
        <v>42.5</v>
      </c>
      <c r="L318" s="157">
        <f t="shared" si="88"/>
        <v>0.18681318681318682</v>
      </c>
      <c r="M318" s="152" t="s">
        <v>578</v>
      </c>
      <c r="N318" s="158">
        <v>45160</v>
      </c>
      <c r="O318" s="37"/>
      <c r="R318" s="37"/>
      <c r="S318" s="54"/>
    </row>
    <row r="319" spans="1:19" ht="12.75" customHeight="1">
      <c r="A319" s="180">
        <v>181</v>
      </c>
      <c r="B319" s="181">
        <v>44845</v>
      </c>
      <c r="C319" s="181"/>
      <c r="D319" s="182" t="s">
        <v>426</v>
      </c>
      <c r="E319" s="183" t="s">
        <v>575</v>
      </c>
      <c r="F319" s="153">
        <v>555</v>
      </c>
      <c r="G319" s="183"/>
      <c r="H319" s="183">
        <v>700</v>
      </c>
      <c r="I319" s="185">
        <v>765</v>
      </c>
      <c r="J319" s="155" t="s">
        <v>843</v>
      </c>
      <c r="K319" s="156">
        <f t="shared" si="87"/>
        <v>145</v>
      </c>
      <c r="L319" s="157">
        <f t="shared" si="88"/>
        <v>0.26126126126126126</v>
      </c>
      <c r="M319" s="152" t="s">
        <v>578</v>
      </c>
      <c r="N319" s="158">
        <v>45159</v>
      </c>
      <c r="O319" s="37"/>
      <c r="R319" s="37"/>
      <c r="S319" s="54"/>
    </row>
    <row r="320" spans="1:19" ht="12.75" customHeight="1">
      <c r="A320" s="180">
        <v>182</v>
      </c>
      <c r="B320" s="181">
        <v>44981</v>
      </c>
      <c r="C320" s="181"/>
      <c r="D320" s="182" t="s">
        <v>443</v>
      </c>
      <c r="E320" s="183" t="s">
        <v>575</v>
      </c>
      <c r="F320" s="153">
        <v>1675</v>
      </c>
      <c r="G320" s="183"/>
      <c r="H320" s="183">
        <v>2080</v>
      </c>
      <c r="I320" s="185">
        <v>2080</v>
      </c>
      <c r="J320" s="155" t="s">
        <v>662</v>
      </c>
      <c r="K320" s="156">
        <f t="shared" si="87"/>
        <v>405</v>
      </c>
      <c r="L320" s="157">
        <f t="shared" si="88"/>
        <v>0.2417910447761194</v>
      </c>
      <c r="M320" s="152" t="s">
        <v>578</v>
      </c>
      <c r="N320" s="158">
        <v>45119</v>
      </c>
      <c r="O320" s="37"/>
      <c r="S320" s="54" t="s">
        <v>840</v>
      </c>
    </row>
    <row r="321" spans="1:39" ht="12.75" customHeight="1">
      <c r="A321" s="180">
        <v>183</v>
      </c>
      <c r="B321" s="181">
        <v>44986</v>
      </c>
      <c r="C321" s="181"/>
      <c r="D321" s="182" t="s">
        <v>480</v>
      </c>
      <c r="E321" s="183" t="s">
        <v>575</v>
      </c>
      <c r="F321" s="153">
        <v>57.5</v>
      </c>
      <c r="G321" s="183"/>
      <c r="H321" s="183">
        <v>120</v>
      </c>
      <c r="I321" s="185">
        <v>120</v>
      </c>
      <c r="J321" s="155" t="s">
        <v>662</v>
      </c>
      <c r="K321" s="156">
        <f t="shared" si="87"/>
        <v>62.5</v>
      </c>
      <c r="L321" s="157">
        <f t="shared" si="88"/>
        <v>1.0869565217391304</v>
      </c>
      <c r="M321" s="152" t="s">
        <v>578</v>
      </c>
      <c r="N321" s="158">
        <v>45049</v>
      </c>
      <c r="O321" s="37"/>
      <c r="S321" s="54" t="s">
        <v>840</v>
      </c>
    </row>
    <row r="322" spans="1:39" ht="12.75" customHeight="1">
      <c r="A322" s="180">
        <v>184</v>
      </c>
      <c r="B322" s="181">
        <v>45008</v>
      </c>
      <c r="C322" s="181"/>
      <c r="D322" s="182" t="s">
        <v>497</v>
      </c>
      <c r="E322" s="183" t="s">
        <v>575</v>
      </c>
      <c r="F322" s="153">
        <v>2765</v>
      </c>
      <c r="G322" s="183"/>
      <c r="H322" s="183">
        <v>3547.5</v>
      </c>
      <c r="I322" s="185">
        <v>3523</v>
      </c>
      <c r="J322" s="155" t="s">
        <v>662</v>
      </c>
      <c r="K322" s="156">
        <f t="shared" si="87"/>
        <v>782.5</v>
      </c>
      <c r="L322" s="157">
        <f t="shared" si="88"/>
        <v>0.28300180831826399</v>
      </c>
      <c r="M322" s="152" t="s">
        <v>578</v>
      </c>
      <c r="N322" s="158">
        <v>45177</v>
      </c>
      <c r="O322" s="37"/>
      <c r="S322" s="54" t="s">
        <v>840</v>
      </c>
    </row>
    <row r="323" spans="1:39" ht="12.75" customHeight="1">
      <c r="A323" s="180">
        <v>185</v>
      </c>
      <c r="B323" s="181">
        <v>45027</v>
      </c>
      <c r="C323" s="181"/>
      <c r="D323" s="182" t="s">
        <v>817</v>
      </c>
      <c r="E323" s="183" t="s">
        <v>575</v>
      </c>
      <c r="F323" s="183">
        <v>460</v>
      </c>
      <c r="G323" s="183"/>
      <c r="H323" s="183">
        <v>825</v>
      </c>
      <c r="I323" s="185">
        <v>810</v>
      </c>
      <c r="J323" s="155" t="s">
        <v>662</v>
      </c>
      <c r="K323" s="156">
        <f t="shared" si="87"/>
        <v>365</v>
      </c>
      <c r="L323" s="157">
        <f t="shared" si="88"/>
        <v>0.79347826086956519</v>
      </c>
      <c r="M323" s="152" t="s">
        <v>578</v>
      </c>
      <c r="N323" s="158">
        <v>45155</v>
      </c>
      <c r="O323" s="37"/>
      <c r="S323" s="54" t="s">
        <v>840</v>
      </c>
    </row>
    <row r="324" spans="1:39" ht="12.75" customHeight="1">
      <c r="A324" s="180">
        <v>186</v>
      </c>
      <c r="B324" s="181">
        <v>45050</v>
      </c>
      <c r="C324" s="181"/>
      <c r="D324" s="182" t="s">
        <v>41</v>
      </c>
      <c r="E324" s="183" t="s">
        <v>575</v>
      </c>
      <c r="F324" s="183">
        <v>3630</v>
      </c>
      <c r="G324" s="183"/>
      <c r="H324" s="183">
        <v>5150</v>
      </c>
      <c r="I324" s="185">
        <v>5040</v>
      </c>
      <c r="J324" s="155" t="s">
        <v>662</v>
      </c>
      <c r="K324" s="156">
        <f t="shared" si="87"/>
        <v>1520</v>
      </c>
      <c r="L324" s="157">
        <f t="shared" si="88"/>
        <v>0.41873278236914602</v>
      </c>
      <c r="M324" s="152" t="s">
        <v>578</v>
      </c>
      <c r="N324" s="158">
        <v>45344</v>
      </c>
      <c r="O324" s="37"/>
      <c r="S324" s="54" t="s">
        <v>840</v>
      </c>
    </row>
    <row r="325" spans="1:39" ht="12.75" customHeight="1">
      <c r="A325" s="180">
        <v>187</v>
      </c>
      <c r="B325" s="181">
        <v>45075</v>
      </c>
      <c r="C325" s="181"/>
      <c r="D325" s="182" t="s">
        <v>818</v>
      </c>
      <c r="E325" s="183" t="s">
        <v>575</v>
      </c>
      <c r="F325" s="153">
        <v>585</v>
      </c>
      <c r="G325" s="183"/>
      <c r="H325" s="183">
        <v>732</v>
      </c>
      <c r="I325" s="185">
        <v>732</v>
      </c>
      <c r="J325" s="155" t="s">
        <v>662</v>
      </c>
      <c r="K325" s="156">
        <f t="shared" si="87"/>
        <v>147</v>
      </c>
      <c r="L325" s="157">
        <f t="shared" si="88"/>
        <v>0.25128205128205128</v>
      </c>
      <c r="M325" s="152" t="s">
        <v>578</v>
      </c>
      <c r="N325" s="158">
        <v>45152</v>
      </c>
      <c r="O325" s="37"/>
      <c r="R325" s="37"/>
      <c r="S325" s="54" t="s">
        <v>840</v>
      </c>
      <c r="U325" s="37"/>
      <c r="W325" s="37"/>
      <c r="X325" s="54"/>
      <c r="Z325" s="37"/>
      <c r="AB325" s="37"/>
      <c r="AC325" s="54"/>
      <c r="AE325" s="37"/>
      <c r="AG325" s="37"/>
      <c r="AH325" s="54"/>
      <c r="AJ325" s="37"/>
      <c r="AL325" s="37"/>
      <c r="AM325" s="54"/>
    </row>
    <row r="326" spans="1:39" ht="12.75" customHeight="1">
      <c r="A326" s="199">
        <v>188</v>
      </c>
      <c r="B326" s="200">
        <v>45078</v>
      </c>
      <c r="C326" s="53"/>
      <c r="D326" s="53" t="s">
        <v>527</v>
      </c>
      <c r="E326" s="201" t="s">
        <v>575</v>
      </c>
      <c r="F326" s="51" t="s">
        <v>819</v>
      </c>
      <c r="G326" s="51"/>
      <c r="H326" s="51"/>
      <c r="I326" s="51">
        <v>4300</v>
      </c>
      <c r="J326" s="51" t="s">
        <v>576</v>
      </c>
      <c r="K326" s="51"/>
      <c r="L326" s="51"/>
      <c r="M326" s="51"/>
      <c r="N326" s="51"/>
      <c r="O326" s="37"/>
      <c r="R326" s="37"/>
      <c r="S326" s="54" t="s">
        <v>840</v>
      </c>
      <c r="U326" s="37"/>
      <c r="W326" s="37"/>
      <c r="X326" s="54"/>
      <c r="Z326" s="37"/>
      <c r="AB326" s="37"/>
      <c r="AC326" s="54"/>
      <c r="AE326" s="37"/>
      <c r="AG326" s="37"/>
      <c r="AH326" s="54"/>
      <c r="AJ326" s="37"/>
      <c r="AL326" s="37"/>
      <c r="AM326" s="54"/>
    </row>
    <row r="327" spans="1:39" ht="12.75" customHeight="1">
      <c r="A327" s="180">
        <v>189</v>
      </c>
      <c r="B327" s="181">
        <v>45103</v>
      </c>
      <c r="C327" s="181"/>
      <c r="D327" s="182" t="s">
        <v>838</v>
      </c>
      <c r="E327" s="183" t="s">
        <v>575</v>
      </c>
      <c r="F327" s="153">
        <v>282.5</v>
      </c>
      <c r="G327" s="183"/>
      <c r="H327" s="183">
        <v>383</v>
      </c>
      <c r="I327" s="185">
        <v>383</v>
      </c>
      <c r="J327" s="155" t="s">
        <v>662</v>
      </c>
      <c r="K327" s="156">
        <f>H327-F327</f>
        <v>100.5</v>
      </c>
      <c r="L327" s="157">
        <f>K327/F327</f>
        <v>0.35575221238938054</v>
      </c>
      <c r="M327" s="152" t="s">
        <v>578</v>
      </c>
      <c r="N327" s="158">
        <v>45265</v>
      </c>
      <c r="O327" s="37"/>
      <c r="R327" s="37"/>
      <c r="S327" s="54" t="s">
        <v>840</v>
      </c>
      <c r="U327" s="37"/>
      <c r="W327" s="37"/>
      <c r="X327" s="54"/>
      <c r="Z327" s="37"/>
      <c r="AB327" s="37"/>
      <c r="AC327" s="54"/>
      <c r="AE327" s="37"/>
      <c r="AG327" s="37"/>
      <c r="AH327" s="54"/>
      <c r="AJ327" s="37"/>
      <c r="AL327" s="37"/>
      <c r="AM327" s="54"/>
    </row>
    <row r="328" spans="1:39" ht="12.75" customHeight="1">
      <c r="A328" s="180">
        <v>190</v>
      </c>
      <c r="B328" s="181">
        <v>45120</v>
      </c>
      <c r="C328" s="181"/>
      <c r="D328" s="182" t="s">
        <v>526</v>
      </c>
      <c r="E328" s="183" t="s">
        <v>575</v>
      </c>
      <c r="F328" s="153">
        <v>2312.5</v>
      </c>
      <c r="G328" s="183"/>
      <c r="H328" s="183">
        <v>2935</v>
      </c>
      <c r="I328" s="185">
        <v>2935</v>
      </c>
      <c r="J328" s="155" t="s">
        <v>662</v>
      </c>
      <c r="K328" s="156">
        <f>H328-F328</f>
        <v>622.5</v>
      </c>
      <c r="L328" s="157">
        <f>K328/F328</f>
        <v>0.26918918918918922</v>
      </c>
      <c r="M328" s="152" t="s">
        <v>578</v>
      </c>
      <c r="N328" s="158">
        <v>45177</v>
      </c>
      <c r="O328" s="37"/>
      <c r="R328" s="37"/>
      <c r="S328" s="54" t="s">
        <v>840</v>
      </c>
      <c r="U328" s="37"/>
      <c r="W328" s="37"/>
      <c r="X328" s="54"/>
      <c r="Z328" s="37"/>
      <c r="AB328" s="37"/>
      <c r="AC328" s="54"/>
      <c r="AE328" s="37"/>
      <c r="AG328" s="37"/>
      <c r="AH328" s="54"/>
      <c r="AJ328" s="37"/>
      <c r="AL328" s="37"/>
      <c r="AM328" s="54"/>
    </row>
    <row r="329" spans="1:39" ht="12.75" customHeight="1">
      <c r="A329" s="180">
        <v>191</v>
      </c>
      <c r="B329" s="181">
        <v>45125</v>
      </c>
      <c r="C329" s="181"/>
      <c r="D329" s="182" t="s">
        <v>201</v>
      </c>
      <c r="E329" s="183" t="s">
        <v>575</v>
      </c>
      <c r="F329" s="153">
        <v>3980</v>
      </c>
      <c r="G329" s="183"/>
      <c r="H329" s="183">
        <v>4895</v>
      </c>
      <c r="I329" s="185">
        <v>4895</v>
      </c>
      <c r="J329" s="155" t="s">
        <v>662</v>
      </c>
      <c r="K329" s="156">
        <f>H329-F329</f>
        <v>915</v>
      </c>
      <c r="L329" s="157">
        <f>K329/F329</f>
        <v>0.22989949748743718</v>
      </c>
      <c r="M329" s="152" t="s">
        <v>578</v>
      </c>
      <c r="N329" s="158">
        <v>45155</v>
      </c>
      <c r="O329" s="37"/>
      <c r="S329" s="54" t="s">
        <v>840</v>
      </c>
      <c r="U329" s="37"/>
      <c r="X329" s="54"/>
      <c r="Z329" s="37"/>
      <c r="AC329" s="54"/>
      <c r="AE329" s="37"/>
      <c r="AH329" s="54"/>
      <c r="AJ329" s="37"/>
      <c r="AM329" s="54"/>
    </row>
    <row r="330" spans="1:39" ht="12.75" customHeight="1">
      <c r="A330" s="180">
        <v>192</v>
      </c>
      <c r="B330" s="181">
        <v>45145</v>
      </c>
      <c r="C330" s="181"/>
      <c r="D330" s="182" t="s">
        <v>841</v>
      </c>
      <c r="E330" s="183" t="s">
        <v>575</v>
      </c>
      <c r="F330" s="153">
        <v>565</v>
      </c>
      <c r="G330" s="183"/>
      <c r="H330" s="183">
        <v>725</v>
      </c>
      <c r="I330" s="185">
        <v>725</v>
      </c>
      <c r="J330" s="155" t="s">
        <v>662</v>
      </c>
      <c r="K330" s="156">
        <f>H330-F330</f>
        <v>160</v>
      </c>
      <c r="L330" s="157">
        <f>K330/F330</f>
        <v>0.2831858407079646</v>
      </c>
      <c r="M330" s="152" t="s">
        <v>578</v>
      </c>
      <c r="N330" s="158">
        <v>45169</v>
      </c>
      <c r="O330" s="37"/>
      <c r="S330" s="54" t="s">
        <v>840</v>
      </c>
      <c r="U330" s="37"/>
      <c r="X330" s="54"/>
      <c r="Z330" s="37"/>
      <c r="AC330" s="54"/>
      <c r="AE330" s="37"/>
      <c r="AH330" s="54"/>
      <c r="AJ330" s="37"/>
      <c r="AM330" s="54"/>
    </row>
    <row r="331" spans="1:39" ht="12.75" customHeight="1">
      <c r="A331" s="260">
        <v>193</v>
      </c>
      <c r="B331" s="261">
        <v>45167</v>
      </c>
      <c r="C331" s="261"/>
      <c r="D331" s="262" t="s">
        <v>845</v>
      </c>
      <c r="E331" s="263" t="s">
        <v>575</v>
      </c>
      <c r="F331" s="153">
        <v>700</v>
      </c>
      <c r="G331" s="263"/>
      <c r="H331" s="263">
        <v>950</v>
      </c>
      <c r="I331" s="264">
        <v>950</v>
      </c>
      <c r="J331" s="265" t="s">
        <v>662</v>
      </c>
      <c r="K331" s="156">
        <f>H331-F331</f>
        <v>250</v>
      </c>
      <c r="L331" s="157">
        <f>K331/F331</f>
        <v>0.35714285714285715</v>
      </c>
      <c r="M331" s="152" t="s">
        <v>578</v>
      </c>
      <c r="N331" s="158">
        <v>45261</v>
      </c>
      <c r="O331" s="37"/>
      <c r="S331" s="54" t="s">
        <v>840</v>
      </c>
      <c r="U331" s="37"/>
      <c r="X331" s="54"/>
      <c r="Z331" s="37"/>
      <c r="AC331" s="54"/>
      <c r="AE331" s="37"/>
      <c r="AH331" s="54"/>
      <c r="AJ331" s="37"/>
      <c r="AM331" s="54"/>
    </row>
    <row r="332" spans="1:39" ht="12.75" customHeight="1">
      <c r="A332" s="199">
        <v>194</v>
      </c>
      <c r="B332" s="200">
        <v>45184</v>
      </c>
      <c r="C332" s="53"/>
      <c r="D332" s="53" t="s">
        <v>529</v>
      </c>
      <c r="E332" s="201" t="s">
        <v>575</v>
      </c>
      <c r="F332" s="51" t="s">
        <v>847</v>
      </c>
      <c r="G332" s="51"/>
      <c r="H332" s="51"/>
      <c r="I332" s="51">
        <v>480</v>
      </c>
      <c r="J332" s="51" t="s">
        <v>576</v>
      </c>
      <c r="K332" s="51"/>
      <c r="L332" s="51"/>
      <c r="M332" s="51"/>
      <c r="N332" s="51"/>
      <c r="O332" s="37"/>
      <c r="S332" s="54" t="s">
        <v>840</v>
      </c>
      <c r="U332" s="37"/>
      <c r="X332" s="54"/>
      <c r="Z332" s="37"/>
      <c r="AC332" s="54"/>
      <c r="AE332" s="37"/>
      <c r="AH332" s="54"/>
      <c r="AJ332" s="37"/>
      <c r="AM332" s="54"/>
    </row>
    <row r="333" spans="1:39" ht="12.75" customHeight="1">
      <c r="A333" s="260">
        <v>195</v>
      </c>
      <c r="B333" s="261">
        <v>45203</v>
      </c>
      <c r="C333" s="261"/>
      <c r="D333" s="262" t="s">
        <v>174</v>
      </c>
      <c r="E333" s="263" t="s">
        <v>575</v>
      </c>
      <c r="F333" s="153">
        <v>992.5</v>
      </c>
      <c r="G333" s="263"/>
      <c r="H333" s="263">
        <v>1198</v>
      </c>
      <c r="I333" s="264">
        <v>1198</v>
      </c>
      <c r="J333" s="265" t="s">
        <v>662</v>
      </c>
      <c r="K333" s="156">
        <f>H333-F333</f>
        <v>205.5</v>
      </c>
      <c r="L333" s="157">
        <f>K333/F333</f>
        <v>0.2070528967254408</v>
      </c>
      <c r="M333" s="152" t="s">
        <v>578</v>
      </c>
      <c r="N333" s="158">
        <v>45392</v>
      </c>
      <c r="O333" s="37"/>
      <c r="S333" s="54" t="s">
        <v>851</v>
      </c>
      <c r="U333" s="37"/>
      <c r="X333" s="54"/>
      <c r="Z333" s="37"/>
      <c r="AC333" s="54"/>
      <c r="AE333" s="37"/>
      <c r="AH333" s="54"/>
      <c r="AJ333" s="37"/>
      <c r="AM333" s="54"/>
    </row>
    <row r="334" spans="1:39" ht="12.75" customHeight="1">
      <c r="A334" s="260">
        <v>196</v>
      </c>
      <c r="B334" s="261">
        <v>45216</v>
      </c>
      <c r="C334" s="261"/>
      <c r="D334" s="262" t="s">
        <v>105</v>
      </c>
      <c r="E334" s="263" t="s">
        <v>575</v>
      </c>
      <c r="F334" s="153">
        <v>5425</v>
      </c>
      <c r="G334" s="263"/>
      <c r="H334" s="263">
        <v>6880</v>
      </c>
      <c r="I334" s="264">
        <v>6870</v>
      </c>
      <c r="J334" s="265" t="s">
        <v>662</v>
      </c>
      <c r="K334" s="156">
        <f>H334-F334</f>
        <v>1455</v>
      </c>
      <c r="L334" s="157">
        <f>K334/F334</f>
        <v>0.26820276497695855</v>
      </c>
      <c r="M334" s="152" t="s">
        <v>578</v>
      </c>
      <c r="N334" s="158">
        <v>45342</v>
      </c>
      <c r="O334" s="37"/>
      <c r="S334" s="54" t="s">
        <v>851</v>
      </c>
      <c r="U334" s="37"/>
      <c r="X334" s="54"/>
      <c r="Z334" s="37"/>
      <c r="AC334" s="54"/>
      <c r="AE334" s="37"/>
      <c r="AH334" s="54"/>
      <c r="AJ334" s="37"/>
      <c r="AM334" s="54"/>
    </row>
    <row r="335" spans="1:39" ht="12.75" customHeight="1">
      <c r="A335" s="260">
        <v>197</v>
      </c>
      <c r="B335" s="261">
        <v>45216</v>
      </c>
      <c r="C335" s="261"/>
      <c r="D335" s="262" t="s">
        <v>848</v>
      </c>
      <c r="E335" s="263" t="s">
        <v>575</v>
      </c>
      <c r="F335" s="153">
        <v>1090</v>
      </c>
      <c r="G335" s="263"/>
      <c r="H335" s="263">
        <v>1415</v>
      </c>
      <c r="I335" s="264">
        <v>1415</v>
      </c>
      <c r="J335" s="265" t="s">
        <v>662</v>
      </c>
      <c r="K335" s="156">
        <f>H335-F335</f>
        <v>325</v>
      </c>
      <c r="L335" s="157">
        <f>K335/F335</f>
        <v>0.29816513761467889</v>
      </c>
      <c r="M335" s="152" t="s">
        <v>578</v>
      </c>
      <c r="N335" s="158">
        <v>45282</v>
      </c>
      <c r="O335" s="37"/>
      <c r="S335" s="54" t="s">
        <v>840</v>
      </c>
      <c r="U335" s="37"/>
      <c r="X335" s="54"/>
      <c r="Z335" s="37"/>
      <c r="AC335" s="54"/>
      <c r="AE335" s="37"/>
      <c r="AH335" s="54"/>
      <c r="AJ335" s="37"/>
      <c r="AM335" s="54"/>
    </row>
    <row r="336" spans="1:39" ht="12.75" customHeight="1">
      <c r="A336" s="260">
        <v>198</v>
      </c>
      <c r="B336" s="261">
        <v>45236</v>
      </c>
      <c r="C336" s="261"/>
      <c r="D336" s="262" t="s">
        <v>852</v>
      </c>
      <c r="E336" s="263" t="s">
        <v>575</v>
      </c>
      <c r="F336" s="153">
        <v>1270</v>
      </c>
      <c r="G336" s="263"/>
      <c r="H336" s="263">
        <v>1613</v>
      </c>
      <c r="I336" s="264">
        <v>1613</v>
      </c>
      <c r="J336" s="265" t="s">
        <v>662</v>
      </c>
      <c r="K336" s="156">
        <f>H336-F336</f>
        <v>343</v>
      </c>
      <c r="L336" s="157">
        <f>K336/F336</f>
        <v>0.27007874015748029</v>
      </c>
      <c r="M336" s="152" t="s">
        <v>578</v>
      </c>
      <c r="N336" s="158">
        <v>45246</v>
      </c>
      <c r="O336" s="37"/>
      <c r="S336" s="54" t="s">
        <v>851</v>
      </c>
      <c r="U336" s="37"/>
      <c r="X336" s="54"/>
      <c r="Z336" s="37"/>
      <c r="AC336" s="54"/>
      <c r="AE336" s="37"/>
      <c r="AH336" s="54"/>
      <c r="AJ336" s="37"/>
      <c r="AM336" s="54"/>
    </row>
    <row r="337" spans="1:39" ht="12.75" customHeight="1">
      <c r="A337" s="199">
        <v>199</v>
      </c>
      <c r="B337" s="200">
        <v>45251</v>
      </c>
      <c r="C337" s="53"/>
      <c r="D337" s="53" t="s">
        <v>853</v>
      </c>
      <c r="E337" s="201" t="s">
        <v>575</v>
      </c>
      <c r="F337" s="51" t="s">
        <v>854</v>
      </c>
      <c r="G337" s="51"/>
      <c r="H337" s="51"/>
      <c r="I337" s="51">
        <v>1490</v>
      </c>
      <c r="J337" s="51" t="s">
        <v>576</v>
      </c>
      <c r="K337" s="51"/>
      <c r="L337" s="51"/>
      <c r="M337" s="51"/>
      <c r="N337" s="51"/>
      <c r="O337" s="37"/>
      <c r="S337" s="54" t="s">
        <v>840</v>
      </c>
      <c r="U337" s="37"/>
      <c r="X337" s="54"/>
      <c r="Z337" s="37"/>
      <c r="AC337" s="54"/>
      <c r="AE337" s="37"/>
      <c r="AH337" s="54"/>
      <c r="AJ337" s="37"/>
      <c r="AM337" s="54"/>
    </row>
    <row r="338" spans="1:39" ht="12.75" customHeight="1">
      <c r="A338" s="199">
        <v>200</v>
      </c>
      <c r="B338" s="200">
        <v>45254</v>
      </c>
      <c r="C338" s="53"/>
      <c r="D338" s="53" t="s">
        <v>852</v>
      </c>
      <c r="E338" s="201" t="s">
        <v>575</v>
      </c>
      <c r="F338" s="51" t="s">
        <v>855</v>
      </c>
      <c r="G338" s="51"/>
      <c r="H338" s="51"/>
      <c r="I338" s="51">
        <v>1806</v>
      </c>
      <c r="J338" s="51" t="s">
        <v>576</v>
      </c>
      <c r="K338" s="51"/>
      <c r="L338" s="51"/>
      <c r="M338" s="51"/>
      <c r="N338" s="51"/>
      <c r="O338" s="37"/>
      <c r="S338" s="54" t="s">
        <v>851</v>
      </c>
      <c r="U338" s="37"/>
      <c r="X338" s="54"/>
      <c r="Z338" s="37"/>
      <c r="AC338" s="54"/>
      <c r="AE338" s="37"/>
      <c r="AH338" s="54"/>
      <c r="AJ338" s="37"/>
      <c r="AM338" s="54"/>
    </row>
    <row r="339" spans="1:39" ht="12.75" customHeight="1">
      <c r="A339" s="260">
        <v>201</v>
      </c>
      <c r="B339" s="261">
        <v>45265</v>
      </c>
      <c r="C339" s="261"/>
      <c r="D339" s="262" t="s">
        <v>530</v>
      </c>
      <c r="E339" s="263" t="s">
        <v>575</v>
      </c>
      <c r="F339" s="153">
        <v>435</v>
      </c>
      <c r="G339" s="263"/>
      <c r="H339" s="263">
        <v>558</v>
      </c>
      <c r="I339" s="264">
        <v>558</v>
      </c>
      <c r="J339" s="265" t="s">
        <v>662</v>
      </c>
      <c r="K339" s="156">
        <f>H339-F339</f>
        <v>123</v>
      </c>
      <c r="L339" s="157">
        <f>K339/F339</f>
        <v>0.28275862068965518</v>
      </c>
      <c r="M339" s="152" t="s">
        <v>578</v>
      </c>
      <c r="N339" s="158">
        <v>45378</v>
      </c>
      <c r="O339" s="37"/>
      <c r="S339" s="54" t="s">
        <v>840</v>
      </c>
      <c r="U339" s="37"/>
      <c r="X339" s="54"/>
      <c r="Z339" s="37"/>
      <c r="AC339" s="54"/>
      <c r="AE339" s="37"/>
      <c r="AH339" s="54"/>
      <c r="AJ339" s="37"/>
      <c r="AM339" s="54"/>
    </row>
    <row r="340" spans="1:39" ht="12.75" customHeight="1">
      <c r="A340" s="260">
        <v>202</v>
      </c>
      <c r="B340" s="261">
        <v>45272</v>
      </c>
      <c r="C340" s="261"/>
      <c r="D340" s="262" t="s">
        <v>857</v>
      </c>
      <c r="E340" s="263" t="s">
        <v>575</v>
      </c>
      <c r="F340" s="153">
        <v>4225</v>
      </c>
      <c r="G340" s="263"/>
      <c r="H340" s="263">
        <v>5512</v>
      </c>
      <c r="I340" s="264">
        <v>5512</v>
      </c>
      <c r="J340" s="265" t="s">
        <v>662</v>
      </c>
      <c r="K340" s="156">
        <f>H340-F340</f>
        <v>1287</v>
      </c>
      <c r="L340" s="157">
        <f>K340/F340</f>
        <v>0.30461538461538462</v>
      </c>
      <c r="M340" s="152" t="s">
        <v>578</v>
      </c>
      <c r="N340" s="158">
        <v>45329</v>
      </c>
      <c r="O340" s="37"/>
      <c r="S340" s="54" t="s">
        <v>851</v>
      </c>
      <c r="U340" s="37"/>
      <c r="X340" s="54"/>
      <c r="Z340" s="37"/>
      <c r="AC340" s="54"/>
      <c r="AE340" s="37"/>
      <c r="AH340" s="54"/>
      <c r="AJ340" s="37"/>
      <c r="AM340" s="54"/>
    </row>
    <row r="341" spans="1:39" ht="12.75" customHeight="1">
      <c r="A341" s="199">
        <v>203</v>
      </c>
      <c r="B341" s="200">
        <v>45292</v>
      </c>
      <c r="C341" s="53"/>
      <c r="D341" s="53" t="s">
        <v>312</v>
      </c>
      <c r="E341" s="201" t="s">
        <v>575</v>
      </c>
      <c r="F341" s="51" t="s">
        <v>858</v>
      </c>
      <c r="G341" s="51"/>
      <c r="H341" s="51"/>
      <c r="I341" s="51">
        <v>4909</v>
      </c>
      <c r="J341" s="51" t="s">
        <v>576</v>
      </c>
      <c r="K341" s="51"/>
      <c r="L341" s="51"/>
      <c r="M341" s="51"/>
      <c r="N341" s="51"/>
      <c r="O341" s="37"/>
      <c r="S341" s="54" t="s">
        <v>851</v>
      </c>
      <c r="U341" s="37"/>
      <c r="X341" s="54"/>
      <c r="Z341" s="37"/>
      <c r="AC341" s="54"/>
      <c r="AE341" s="37"/>
      <c r="AH341" s="54"/>
      <c r="AJ341" s="37"/>
      <c r="AM341" s="54"/>
    </row>
    <row r="342" spans="1:39" ht="12.75" customHeight="1">
      <c r="A342" s="199">
        <v>204</v>
      </c>
      <c r="B342" s="200">
        <v>45294</v>
      </c>
      <c r="C342" s="53"/>
      <c r="D342" s="53" t="s">
        <v>528</v>
      </c>
      <c r="E342" s="201" t="s">
        <v>575</v>
      </c>
      <c r="F342" s="51" t="s">
        <v>859</v>
      </c>
      <c r="G342" s="51"/>
      <c r="H342" s="51"/>
      <c r="I342" s="51">
        <v>1080</v>
      </c>
      <c r="J342" s="51" t="s">
        <v>576</v>
      </c>
      <c r="K342" s="51"/>
      <c r="L342" s="51"/>
      <c r="M342" s="51"/>
      <c r="N342" s="51"/>
      <c r="O342" s="37"/>
      <c r="S342" s="54" t="s">
        <v>840</v>
      </c>
      <c r="U342" s="37"/>
      <c r="X342" s="54"/>
      <c r="Z342" s="37"/>
      <c r="AC342" s="54"/>
      <c r="AE342" s="37"/>
      <c r="AH342" s="54"/>
      <c r="AJ342" s="37"/>
      <c r="AM342" s="54"/>
    </row>
    <row r="343" spans="1:39" ht="12.75" customHeight="1">
      <c r="A343" s="199">
        <v>205</v>
      </c>
      <c r="B343" s="200">
        <v>45315</v>
      </c>
      <c r="C343" s="53"/>
      <c r="D343" s="53" t="s">
        <v>313</v>
      </c>
      <c r="E343" s="201" t="s">
        <v>575</v>
      </c>
      <c r="F343" s="51" t="s">
        <v>861</v>
      </c>
      <c r="G343" s="51"/>
      <c r="H343" s="51"/>
      <c r="I343" s="51">
        <v>2077</v>
      </c>
      <c r="J343" s="51" t="s">
        <v>576</v>
      </c>
      <c r="K343" s="51"/>
      <c r="L343" s="51"/>
      <c r="M343" s="51"/>
      <c r="N343" s="51"/>
      <c r="O343" s="37"/>
      <c r="S343" s="54" t="s">
        <v>851</v>
      </c>
      <c r="U343" s="37"/>
      <c r="X343" s="54"/>
      <c r="Z343" s="37"/>
      <c r="AC343" s="54"/>
      <c r="AE343" s="37"/>
      <c r="AH343" s="54"/>
      <c r="AJ343" s="37"/>
      <c r="AM343" s="54"/>
    </row>
    <row r="344" spans="1:39" ht="12.75" customHeight="1">
      <c r="A344" s="199">
        <v>206</v>
      </c>
      <c r="B344" s="200">
        <v>45320</v>
      </c>
      <c r="C344" s="53"/>
      <c r="D344" s="53" t="s">
        <v>862</v>
      </c>
      <c r="E344" s="201" t="s">
        <v>575</v>
      </c>
      <c r="F344" s="51" t="s">
        <v>863</v>
      </c>
      <c r="G344" s="51"/>
      <c r="H344" s="51"/>
      <c r="I344" s="51">
        <v>2906</v>
      </c>
      <c r="J344" s="51" t="s">
        <v>576</v>
      </c>
      <c r="K344" s="51"/>
      <c r="L344" s="51"/>
      <c r="M344" s="51"/>
      <c r="N344" s="51"/>
      <c r="O344" s="37"/>
      <c r="S344" s="54" t="s">
        <v>840</v>
      </c>
      <c r="U344" s="37"/>
      <c r="X344" s="54"/>
      <c r="Z344" s="37"/>
      <c r="AC344" s="54"/>
      <c r="AE344" s="37"/>
      <c r="AH344" s="54"/>
      <c r="AJ344" s="37"/>
      <c r="AM344" s="54"/>
    </row>
    <row r="345" spans="1:39" ht="12.75" customHeight="1">
      <c r="A345" s="260">
        <v>207</v>
      </c>
      <c r="B345" s="261">
        <v>45331</v>
      </c>
      <c r="C345" s="261"/>
      <c r="D345" s="262" t="s">
        <v>526</v>
      </c>
      <c r="E345" s="263" t="s">
        <v>575</v>
      </c>
      <c r="F345" s="153">
        <v>3270</v>
      </c>
      <c r="G345" s="263"/>
      <c r="H345" s="263">
        <v>4096</v>
      </c>
      <c r="I345" s="264">
        <v>4096</v>
      </c>
      <c r="J345" s="265" t="s">
        <v>662</v>
      </c>
      <c r="K345" s="156">
        <f>H345-F345</f>
        <v>826</v>
      </c>
      <c r="L345" s="157">
        <f>K345/F345</f>
        <v>0.25259938837920487</v>
      </c>
      <c r="M345" s="152" t="s">
        <v>578</v>
      </c>
      <c r="N345" s="158">
        <v>45377</v>
      </c>
      <c r="O345" s="37"/>
      <c r="S345" s="54" t="s">
        <v>840</v>
      </c>
      <c r="U345" s="37"/>
      <c r="X345" s="54"/>
      <c r="Z345" s="37"/>
      <c r="AC345" s="54"/>
      <c r="AE345" s="37"/>
      <c r="AH345" s="54"/>
      <c r="AJ345" s="37"/>
      <c r="AM345" s="54"/>
    </row>
    <row r="346" spans="1:39" ht="12.75" customHeight="1">
      <c r="A346" s="199">
        <v>208</v>
      </c>
      <c r="B346" s="200">
        <v>45345</v>
      </c>
      <c r="C346" s="53"/>
      <c r="D346" s="53" t="s">
        <v>59</v>
      </c>
      <c r="E346" s="201" t="s">
        <v>575</v>
      </c>
      <c r="F346" s="51" t="s">
        <v>882</v>
      </c>
      <c r="G346" s="51"/>
      <c r="H346" s="51"/>
      <c r="I346" s="51">
        <v>2627</v>
      </c>
      <c r="J346" s="51" t="s">
        <v>576</v>
      </c>
      <c r="K346" s="51"/>
      <c r="L346" s="51"/>
      <c r="M346" s="51"/>
      <c r="N346" s="53"/>
      <c r="O346" s="37"/>
      <c r="S346" s="54" t="s">
        <v>851</v>
      </c>
      <c r="U346" s="37"/>
      <c r="X346" s="54"/>
      <c r="Z346" s="37"/>
      <c r="AC346" s="54"/>
      <c r="AE346" s="37"/>
      <c r="AH346" s="54"/>
      <c r="AJ346" s="37"/>
      <c r="AM346" s="54"/>
    </row>
    <row r="347" spans="1:39" ht="12.75" customHeight="1">
      <c r="A347" s="199">
        <v>209</v>
      </c>
      <c r="B347" s="200">
        <v>45356</v>
      </c>
      <c r="C347" s="53"/>
      <c r="D347" s="53" t="s">
        <v>845</v>
      </c>
      <c r="E347" s="201" t="s">
        <v>575</v>
      </c>
      <c r="F347" s="51" t="s">
        <v>885</v>
      </c>
      <c r="G347" s="51"/>
      <c r="H347" s="51"/>
      <c r="I347" s="51">
        <v>1170</v>
      </c>
      <c r="J347" s="51" t="s">
        <v>576</v>
      </c>
      <c r="K347" s="51"/>
      <c r="L347" s="51"/>
      <c r="M347" s="51"/>
      <c r="N347" s="53"/>
      <c r="O347" s="37"/>
      <c r="S347" s="54" t="s">
        <v>887</v>
      </c>
      <c r="U347" s="37"/>
      <c r="X347" s="54"/>
      <c r="Z347" s="37"/>
      <c r="AC347" s="54"/>
      <c r="AE347" s="37"/>
      <c r="AH347" s="54"/>
      <c r="AJ347" s="37"/>
      <c r="AM347" s="54"/>
    </row>
    <row r="348" spans="1:39" ht="12.75" customHeight="1">
      <c r="A348" s="199">
        <v>210</v>
      </c>
      <c r="B348" s="200">
        <v>45372</v>
      </c>
      <c r="C348" s="53"/>
      <c r="D348" s="53" t="s">
        <v>497</v>
      </c>
      <c r="E348" s="201" t="s">
        <v>575</v>
      </c>
      <c r="F348" s="51" t="s">
        <v>893</v>
      </c>
      <c r="G348" s="51"/>
      <c r="H348" s="51"/>
      <c r="I348" s="51">
        <v>3696</v>
      </c>
      <c r="J348" s="51" t="s">
        <v>576</v>
      </c>
      <c r="K348" s="51"/>
      <c r="L348" s="51"/>
      <c r="M348" s="51"/>
      <c r="N348" s="53"/>
      <c r="O348" s="37"/>
      <c r="S348" s="54" t="s">
        <v>887</v>
      </c>
      <c r="U348" s="37"/>
      <c r="X348" s="54"/>
      <c r="Z348" s="37"/>
      <c r="AC348" s="54"/>
      <c r="AE348" s="37"/>
      <c r="AH348" s="54"/>
      <c r="AJ348" s="37"/>
      <c r="AM348" s="54"/>
    </row>
    <row r="349" spans="1:39" ht="12.75" customHeight="1">
      <c r="A349" s="199">
        <v>211</v>
      </c>
      <c r="B349" s="200">
        <v>45387</v>
      </c>
      <c r="C349" s="53"/>
      <c r="D349" s="53" t="s">
        <v>532</v>
      </c>
      <c r="E349" s="201" t="s">
        <v>575</v>
      </c>
      <c r="F349" s="51" t="s">
        <v>977</v>
      </c>
      <c r="G349" s="51"/>
      <c r="H349" s="51"/>
      <c r="I349" s="51">
        <v>938</v>
      </c>
      <c r="J349" s="51" t="s">
        <v>576</v>
      </c>
      <c r="K349" s="51"/>
      <c r="L349" s="51"/>
      <c r="M349" s="51"/>
      <c r="N349" s="53"/>
      <c r="O349" s="37"/>
      <c r="S349" s="54"/>
      <c r="U349" s="37"/>
      <c r="X349" s="54"/>
      <c r="Z349" s="37"/>
      <c r="AC349" s="54"/>
      <c r="AE349" s="37"/>
      <c r="AH349" s="54"/>
      <c r="AJ349" s="37"/>
      <c r="AM349" s="54"/>
    </row>
    <row r="350" spans="1:39" ht="15" customHeight="1">
      <c r="A350" s="199"/>
      <c r="B350" s="200"/>
      <c r="C350" s="53"/>
      <c r="D350" s="53"/>
      <c r="E350" s="201"/>
      <c r="F350" s="51"/>
      <c r="G350" s="51"/>
      <c r="H350" s="51"/>
      <c r="I350" s="51"/>
      <c r="J350" s="51"/>
      <c r="K350" s="51"/>
      <c r="L350" s="51"/>
      <c r="M350" s="51"/>
      <c r="N350" s="53"/>
    </row>
    <row r="351" spans="1:39" ht="12.75" customHeight="1">
      <c r="B351" s="202" t="s">
        <v>820</v>
      </c>
      <c r="F351" s="54"/>
      <c r="G351" s="54"/>
      <c r="H351" s="54"/>
      <c r="I351" s="54"/>
      <c r="J351" s="37"/>
      <c r="K351" s="54"/>
      <c r="L351" s="54"/>
      <c r="M351" s="54"/>
      <c r="O351" s="37"/>
      <c r="S351" s="54"/>
      <c r="U351" s="37"/>
      <c r="X351" s="54"/>
      <c r="Z351" s="37"/>
      <c r="AC351" s="54"/>
      <c r="AE351" s="37"/>
      <c r="AH351" s="54"/>
      <c r="AJ351" s="37"/>
      <c r="AM351" s="54"/>
    </row>
    <row r="352" spans="1:39" ht="12.75" customHeight="1">
      <c r="A352" s="203"/>
      <c r="F352" s="54"/>
      <c r="G352" s="54"/>
      <c r="H352" s="54"/>
      <c r="I352" s="54"/>
      <c r="J352" s="37"/>
      <c r="K352" s="54"/>
      <c r="L352" s="54"/>
      <c r="M352" s="54"/>
      <c r="O352" s="37"/>
      <c r="S352" s="54"/>
      <c r="U352" s="37"/>
      <c r="X352" s="54"/>
      <c r="Z352" s="37"/>
      <c r="AC352" s="54"/>
      <c r="AE352" s="37"/>
      <c r="AH352" s="54"/>
      <c r="AJ352" s="37"/>
      <c r="AM352" s="54"/>
    </row>
    <row r="353" spans="1:19" ht="12.75" customHeight="1">
      <c r="A353" s="203"/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1:19" ht="12.75" customHeight="1">
      <c r="A354" s="51"/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1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1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1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1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1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1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1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1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1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1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1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1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1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1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2.7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  <row r="499" spans="6:19" ht="12.75" customHeight="1">
      <c r="F499" s="54"/>
      <c r="G499" s="54"/>
      <c r="H499" s="54"/>
      <c r="I499" s="54"/>
      <c r="J499" s="37"/>
      <c r="K499" s="54"/>
      <c r="L499" s="54"/>
      <c r="M499" s="54"/>
      <c r="O499" s="37"/>
      <c r="S499" s="54"/>
    </row>
    <row r="500" spans="6:19" ht="12.75" customHeight="1">
      <c r="F500" s="54"/>
      <c r="G500" s="54"/>
      <c r="H500" s="54"/>
      <c r="I500" s="54"/>
      <c r="J500" s="37"/>
      <c r="K500" s="54"/>
      <c r="L500" s="54"/>
      <c r="M500" s="54"/>
      <c r="O500" s="37"/>
      <c r="S500" s="54"/>
    </row>
    <row r="501" spans="6:19" ht="12.75" customHeight="1">
      <c r="F501" s="54"/>
      <c r="G501" s="54"/>
      <c r="H501" s="54"/>
      <c r="I501" s="54"/>
      <c r="J501" s="37"/>
      <c r="K501" s="54"/>
      <c r="L501" s="54"/>
      <c r="M501" s="54"/>
      <c r="O501" s="37"/>
      <c r="S501" s="54"/>
    </row>
    <row r="502" spans="6:19" ht="12.75" customHeight="1">
      <c r="F502" s="54"/>
      <c r="G502" s="54"/>
      <c r="H502" s="54"/>
      <c r="I502" s="54"/>
      <c r="J502" s="37"/>
      <c r="K502" s="54"/>
      <c r="L502" s="54"/>
      <c r="M502" s="54"/>
      <c r="O502" s="37"/>
      <c r="S502" s="54"/>
    </row>
    <row r="503" spans="6:19" ht="12.75" customHeight="1">
      <c r="F503" s="54"/>
      <c r="G503" s="54"/>
      <c r="H503" s="54"/>
      <c r="I503" s="54"/>
      <c r="J503" s="37"/>
      <c r="K503" s="54"/>
      <c r="L503" s="54"/>
      <c r="M503" s="54"/>
      <c r="O503" s="37"/>
      <c r="S503" s="54"/>
    </row>
    <row r="504" spans="6:19" ht="12.75" customHeight="1">
      <c r="F504" s="54"/>
      <c r="G504" s="54"/>
      <c r="H504" s="54"/>
      <c r="I504" s="54"/>
      <c r="J504" s="37"/>
      <c r="K504" s="54"/>
      <c r="L504" s="54"/>
      <c r="M504" s="54"/>
      <c r="O504" s="37"/>
      <c r="S504" s="54"/>
    </row>
    <row r="505" spans="6:19" ht="12.75" customHeight="1">
      <c r="F505" s="54"/>
      <c r="G505" s="54"/>
      <c r="H505" s="54"/>
      <c r="I505" s="54"/>
      <c r="J505" s="37"/>
      <c r="K505" s="54"/>
      <c r="L505" s="54"/>
      <c r="M505" s="54"/>
      <c r="O505" s="37"/>
      <c r="S505" s="54"/>
    </row>
    <row r="506" spans="6:19" ht="12.75" customHeight="1">
      <c r="F506" s="54"/>
      <c r="G506" s="54"/>
      <c r="H506" s="54"/>
      <c r="I506" s="54"/>
      <c r="J506" s="37"/>
      <c r="K506" s="54"/>
      <c r="L506" s="54"/>
      <c r="M506" s="54"/>
      <c r="O506" s="37"/>
      <c r="S506" s="54"/>
    </row>
    <row r="507" spans="6:19" ht="12.75" customHeight="1">
      <c r="F507" s="54"/>
      <c r="G507" s="54"/>
      <c r="H507" s="54"/>
      <c r="I507" s="54"/>
      <c r="J507" s="37"/>
      <c r="K507" s="54"/>
      <c r="L507" s="54"/>
      <c r="M507" s="54"/>
      <c r="O507" s="37"/>
      <c r="S507" s="54"/>
    </row>
    <row r="508" spans="6:19" ht="12.75" customHeight="1">
      <c r="F508" s="54"/>
      <c r="G508" s="54"/>
      <c r="H508" s="54"/>
      <c r="I508" s="54"/>
      <c r="J508" s="37"/>
      <c r="K508" s="54"/>
      <c r="L508" s="54"/>
      <c r="M508" s="54"/>
      <c r="O508" s="37"/>
      <c r="S508" s="54"/>
    </row>
    <row r="509" spans="6:19" ht="12.75" customHeight="1">
      <c r="F509" s="54"/>
      <c r="G509" s="54"/>
      <c r="H509" s="54"/>
      <c r="I509" s="54"/>
      <c r="J509" s="37"/>
      <c r="K509" s="54"/>
      <c r="L509" s="54"/>
      <c r="M509" s="54"/>
      <c r="O509" s="37"/>
      <c r="S509" s="54"/>
    </row>
    <row r="510" spans="6:19" ht="12.75" customHeight="1">
      <c r="F510" s="54"/>
      <c r="G510" s="54"/>
      <c r="H510" s="54"/>
      <c r="I510" s="54"/>
      <c r="J510" s="37"/>
      <c r="K510" s="54"/>
      <c r="L510" s="54"/>
      <c r="M510" s="54"/>
      <c r="O510" s="37"/>
      <c r="S510" s="54"/>
    </row>
    <row r="511" spans="6:19" ht="12.75" customHeight="1">
      <c r="F511" s="54"/>
      <c r="G511" s="54"/>
      <c r="H511" s="54"/>
      <c r="I511" s="54"/>
      <c r="J511" s="37"/>
      <c r="K511" s="54"/>
      <c r="L511" s="54"/>
      <c r="M511" s="54"/>
      <c r="O511" s="37"/>
      <c r="S511" s="54"/>
    </row>
    <row r="512" spans="6:19" ht="12.75" customHeight="1">
      <c r="F512" s="54"/>
      <c r="G512" s="54"/>
      <c r="H512" s="54"/>
      <c r="I512" s="54"/>
      <c r="J512" s="37"/>
      <c r="K512" s="54"/>
      <c r="L512" s="54"/>
      <c r="M512" s="54"/>
      <c r="O512" s="37"/>
      <c r="S512" s="54"/>
    </row>
    <row r="513" spans="6:19" ht="12.75" customHeight="1">
      <c r="F513" s="54"/>
      <c r="G513" s="54"/>
      <c r="H513" s="54"/>
      <c r="I513" s="54"/>
      <c r="J513" s="37"/>
      <c r="K513" s="54"/>
      <c r="L513" s="54"/>
      <c r="M513" s="54"/>
      <c r="O513" s="37"/>
      <c r="S513" s="54"/>
    </row>
    <row r="514" spans="6:19" ht="12.75" customHeight="1">
      <c r="F514" s="54"/>
      <c r="G514" s="54"/>
      <c r="H514" s="54"/>
      <c r="I514" s="54"/>
      <c r="J514" s="37"/>
      <c r="K514" s="54"/>
      <c r="L514" s="54"/>
      <c r="M514" s="54"/>
      <c r="O514" s="37"/>
      <c r="S514" s="54"/>
    </row>
    <row r="515" spans="6:19" ht="12.75" customHeight="1">
      <c r="F515" s="54"/>
      <c r="G515" s="54"/>
      <c r="H515" s="54"/>
      <c r="I515" s="54"/>
      <c r="J515" s="37"/>
      <c r="K515" s="54"/>
      <c r="L515" s="54"/>
      <c r="M515" s="54"/>
      <c r="O515" s="37"/>
      <c r="S515" s="54"/>
    </row>
    <row r="516" spans="6:19" ht="12.75" customHeight="1">
      <c r="F516" s="54"/>
      <c r="G516" s="54"/>
      <c r="H516" s="54"/>
      <c r="I516" s="54"/>
      <c r="J516" s="37"/>
      <c r="K516" s="54"/>
      <c r="L516" s="54"/>
      <c r="M516" s="54"/>
      <c r="O516" s="37"/>
      <c r="S516" s="54"/>
    </row>
    <row r="517" spans="6:19" ht="12.75" customHeight="1">
      <c r="F517" s="54"/>
      <c r="G517" s="54"/>
      <c r="H517" s="54"/>
      <c r="I517" s="54"/>
      <c r="J517" s="37"/>
      <c r="K517" s="54"/>
      <c r="L517" s="54"/>
      <c r="M517" s="54"/>
      <c r="O517" s="37"/>
      <c r="S517" s="54"/>
    </row>
    <row r="518" spans="6:19" ht="12.75" customHeight="1">
      <c r="F518" s="54"/>
      <c r="G518" s="54"/>
      <c r="H518" s="54"/>
      <c r="I518" s="54"/>
      <c r="J518" s="37"/>
      <c r="K518" s="54"/>
      <c r="L518" s="54"/>
      <c r="M518" s="54"/>
      <c r="O518" s="37"/>
      <c r="S518" s="54"/>
    </row>
    <row r="519" spans="6:19" ht="12.75" customHeight="1">
      <c r="F519" s="54"/>
      <c r="G519" s="54"/>
      <c r="H519" s="54"/>
      <c r="I519" s="54"/>
      <c r="J519" s="37"/>
      <c r="K519" s="54"/>
      <c r="L519" s="54"/>
      <c r="M519" s="54"/>
      <c r="O519" s="37"/>
      <c r="S519" s="54"/>
    </row>
    <row r="520" spans="6:19" ht="12.75" customHeight="1">
      <c r="F520" s="54"/>
      <c r="G520" s="54"/>
      <c r="H520" s="54"/>
      <c r="I520" s="54"/>
      <c r="J520" s="37"/>
      <c r="K520" s="54"/>
      <c r="L520" s="54"/>
      <c r="M520" s="54"/>
      <c r="O520" s="37"/>
      <c r="S520" s="54"/>
    </row>
    <row r="521" spans="6:19" ht="12.75" customHeight="1">
      <c r="F521" s="54"/>
      <c r="G521" s="54"/>
      <c r="H521" s="54"/>
      <c r="I521" s="54"/>
      <c r="J521" s="37"/>
      <c r="K521" s="54"/>
      <c r="L521" s="54"/>
      <c r="M521" s="54"/>
      <c r="O521" s="37"/>
      <c r="S521" s="54"/>
    </row>
    <row r="522" spans="6:19" ht="12.75" customHeight="1">
      <c r="F522" s="54"/>
      <c r="G522" s="54"/>
      <c r="H522" s="54"/>
      <c r="I522" s="54"/>
      <c r="J522" s="37"/>
      <c r="K522" s="54"/>
      <c r="L522" s="54"/>
      <c r="M522" s="54"/>
      <c r="O522" s="37"/>
      <c r="S522" s="54"/>
    </row>
    <row r="523" spans="6:19" ht="12.75" customHeight="1">
      <c r="F523" s="54"/>
      <c r="G523" s="54"/>
      <c r="H523" s="54"/>
      <c r="I523" s="54"/>
      <c r="J523" s="37"/>
      <c r="K523" s="54"/>
      <c r="L523" s="54"/>
      <c r="M523" s="54"/>
      <c r="O523" s="37"/>
      <c r="S523" s="54"/>
    </row>
    <row r="524" spans="6:19" ht="12.75" customHeight="1">
      <c r="F524" s="54"/>
      <c r="G524" s="54"/>
      <c r="H524" s="54"/>
      <c r="I524" s="54"/>
      <c r="J524" s="37"/>
      <c r="K524" s="54"/>
      <c r="L524" s="54"/>
      <c r="M524" s="54"/>
      <c r="O524" s="37"/>
      <c r="S524" s="54"/>
    </row>
    <row r="525" spans="6:19" ht="12.75" customHeight="1">
      <c r="F525" s="54"/>
      <c r="G525" s="54"/>
      <c r="H525" s="54"/>
      <c r="I525" s="54"/>
      <c r="J525" s="37"/>
      <c r="K525" s="54"/>
      <c r="L525" s="54"/>
      <c r="M525" s="54"/>
      <c r="O525" s="37"/>
      <c r="S525" s="54"/>
    </row>
    <row r="526" spans="6:19" ht="12.75" customHeight="1">
      <c r="F526" s="54"/>
      <c r="G526" s="54"/>
      <c r="H526" s="54"/>
      <c r="I526" s="54"/>
      <c r="J526" s="37"/>
      <c r="K526" s="54"/>
      <c r="L526" s="54"/>
      <c r="M526" s="54"/>
      <c r="O526" s="37"/>
      <c r="S526" s="54"/>
    </row>
    <row r="527" spans="6:19" ht="15" customHeight="1">
      <c r="F527" s="54"/>
      <c r="G527" s="54"/>
      <c r="H527" s="54"/>
      <c r="I527" s="54"/>
      <c r="J527" s="37"/>
      <c r="K527" s="54"/>
      <c r="L527" s="54"/>
      <c r="M527" s="54"/>
      <c r="O527" s="37"/>
      <c r="S527" s="54"/>
    </row>
  </sheetData>
  <mergeCells count="98">
    <mergeCell ref="P115:P116"/>
    <mergeCell ref="A115:A116"/>
    <mergeCell ref="B115:B116"/>
    <mergeCell ref="J115:J116"/>
    <mergeCell ref="A111:A112"/>
    <mergeCell ref="B111:B112"/>
    <mergeCell ref="J111:J112"/>
    <mergeCell ref="P111:P112"/>
    <mergeCell ref="M111:M112"/>
    <mergeCell ref="O111:O112"/>
    <mergeCell ref="M107:M108"/>
    <mergeCell ref="O107:O108"/>
    <mergeCell ref="J109:J110"/>
    <mergeCell ref="P109:P110"/>
    <mergeCell ref="A109:A110"/>
    <mergeCell ref="B109:B110"/>
    <mergeCell ref="A98:A99"/>
    <mergeCell ref="B98:B99"/>
    <mergeCell ref="J98:J99"/>
    <mergeCell ref="P98:P99"/>
    <mergeCell ref="J93:J94"/>
    <mergeCell ref="A93:A94"/>
    <mergeCell ref="B93:B94"/>
    <mergeCell ref="J95:J96"/>
    <mergeCell ref="A95:A96"/>
    <mergeCell ref="B95:B96"/>
    <mergeCell ref="M93:M94"/>
    <mergeCell ref="O93:O94"/>
    <mergeCell ref="P93:P94"/>
    <mergeCell ref="M98:M99"/>
    <mergeCell ref="O98:O99"/>
    <mergeCell ref="M95:M96"/>
    <mergeCell ref="O89:O90"/>
    <mergeCell ref="P89:P90"/>
    <mergeCell ref="M89:M90"/>
    <mergeCell ref="P85:P86"/>
    <mergeCell ref="M83:M84"/>
    <mergeCell ref="O83:O84"/>
    <mergeCell ref="O85:O86"/>
    <mergeCell ref="M85:M86"/>
    <mergeCell ref="P79:P80"/>
    <mergeCell ref="O79:O80"/>
    <mergeCell ref="M79:M80"/>
    <mergeCell ref="A83:A84"/>
    <mergeCell ref="B83:B84"/>
    <mergeCell ref="J83:J84"/>
    <mergeCell ref="P83:P84"/>
    <mergeCell ref="P68:P69"/>
    <mergeCell ref="J68:J69"/>
    <mergeCell ref="M72:M73"/>
    <mergeCell ref="O72:O73"/>
    <mergeCell ref="M70:M71"/>
    <mergeCell ref="O70:O71"/>
    <mergeCell ref="O68:O69"/>
    <mergeCell ref="M68:M69"/>
    <mergeCell ref="J70:J71"/>
    <mergeCell ref="P70:P71"/>
    <mergeCell ref="J72:J73"/>
    <mergeCell ref="P72:P73"/>
    <mergeCell ref="A85:A86"/>
    <mergeCell ref="B85:B86"/>
    <mergeCell ref="J85:J86"/>
    <mergeCell ref="A68:A69"/>
    <mergeCell ref="B68:B69"/>
    <mergeCell ref="A70:A71"/>
    <mergeCell ref="B70:B71"/>
    <mergeCell ref="J100:J101"/>
    <mergeCell ref="J102:J103"/>
    <mergeCell ref="A72:A73"/>
    <mergeCell ref="B72:B73"/>
    <mergeCell ref="P76:P77"/>
    <mergeCell ref="A76:A77"/>
    <mergeCell ref="B76:B77"/>
    <mergeCell ref="J76:J77"/>
    <mergeCell ref="M76:M77"/>
    <mergeCell ref="O76:O77"/>
    <mergeCell ref="J89:J90"/>
    <mergeCell ref="A89:A90"/>
    <mergeCell ref="B89:B90"/>
    <mergeCell ref="A79:A80"/>
    <mergeCell ref="B79:B80"/>
    <mergeCell ref="J79:J80"/>
    <mergeCell ref="O95:O96"/>
    <mergeCell ref="P95:P96"/>
    <mergeCell ref="J107:J108"/>
    <mergeCell ref="P107:P108"/>
    <mergeCell ref="A107:A108"/>
    <mergeCell ref="B107:B108"/>
    <mergeCell ref="O102:O103"/>
    <mergeCell ref="P102:P103"/>
    <mergeCell ref="M102:M103"/>
    <mergeCell ref="M100:M101"/>
    <mergeCell ref="O100:O101"/>
    <mergeCell ref="P100:P101"/>
    <mergeCell ref="B100:B101"/>
    <mergeCell ref="B102:B103"/>
    <mergeCell ref="A100:A101"/>
    <mergeCell ref="A102:A103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69:K70 K77 K80 K84:K87 K95:K100" formula="1"/>
    <ignoredError sqref="F8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2024-04-19T03:00:21Z</dcterms:modified>
</cp:coreProperties>
</file>