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4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F&amp;O)'!$S$1:$S$355</definedName>
  </definedNames>
  <calcPr calcId="181029"/>
</workbook>
</file>

<file path=xl/calcChain.xml><?xml version="1.0" encoding="utf-8"?>
<calcChain xmlns="http://schemas.openxmlformats.org/spreadsheetml/2006/main">
  <c r="K127" i="6" l="1"/>
  <c r="K126" i="6"/>
  <c r="K80" i="6"/>
  <c r="L80" i="6"/>
  <c r="L28" i="6"/>
  <c r="K28" i="6"/>
  <c r="M28" i="6" l="1"/>
  <c r="M80" i="6"/>
  <c r="P32" i="6"/>
  <c r="P33" i="6"/>
  <c r="P34" i="6"/>
  <c r="L81" i="6"/>
  <c r="K81" i="6"/>
  <c r="K125" i="6"/>
  <c r="K124" i="6"/>
  <c r="K123" i="6"/>
  <c r="K122" i="6"/>
  <c r="L78" i="6"/>
  <c r="K78" i="6"/>
  <c r="L75" i="6"/>
  <c r="K75" i="6"/>
  <c r="M75" i="6" s="1"/>
  <c r="K121" i="6"/>
  <c r="M121" i="6" s="1"/>
  <c r="L79" i="6"/>
  <c r="K79" i="6"/>
  <c r="M79" i="6" s="1"/>
  <c r="M81" i="6" l="1"/>
  <c r="M78" i="6"/>
  <c r="L31" i="6"/>
  <c r="K118" i="6"/>
  <c r="M118" i="6" s="1"/>
  <c r="K120" i="6"/>
  <c r="M120" i="6" s="1"/>
  <c r="L77" i="6"/>
  <c r="K77" i="6"/>
  <c r="K76" i="6"/>
  <c r="L76" i="6"/>
  <c r="K31" i="6"/>
  <c r="L70" i="6"/>
  <c r="K70" i="6"/>
  <c r="K119" i="6"/>
  <c r="M119" i="6" s="1"/>
  <c r="M77" i="6" l="1"/>
  <c r="M76" i="6"/>
  <c r="M31" i="6"/>
  <c r="M70" i="6"/>
  <c r="K116" i="6"/>
  <c r="M116" i="6" s="1"/>
  <c r="K117" i="6"/>
  <c r="M117" i="6" s="1"/>
  <c r="L74" i="6"/>
  <c r="K74" i="6"/>
  <c r="L72" i="6"/>
  <c r="K72" i="6"/>
  <c r="L67" i="6"/>
  <c r="K67" i="6"/>
  <c r="L20" i="6"/>
  <c r="K20" i="6"/>
  <c r="L73" i="6"/>
  <c r="K73" i="6"/>
  <c r="K115" i="6"/>
  <c r="M115" i="6" s="1"/>
  <c r="L26" i="6"/>
  <c r="K26" i="6"/>
  <c r="K114" i="6"/>
  <c r="K113" i="6"/>
  <c r="P30" i="6"/>
  <c r="P134" i="6"/>
  <c r="L29" i="6"/>
  <c r="L23" i="6"/>
  <c r="K23" i="6"/>
  <c r="L71" i="6"/>
  <c r="K71" i="6"/>
  <c r="K29" i="6"/>
  <c r="L11" i="6"/>
  <c r="K11" i="6"/>
  <c r="K112" i="6"/>
  <c r="M112" i="6" s="1"/>
  <c r="K111" i="6"/>
  <c r="K110" i="6"/>
  <c r="L69" i="6"/>
  <c r="K69" i="6"/>
  <c r="M69" i="6" l="1"/>
  <c r="M11" i="6"/>
  <c r="M73" i="6"/>
  <c r="M74" i="6"/>
  <c r="M26" i="6"/>
  <c r="M23" i="6"/>
  <c r="M20" i="6"/>
  <c r="M72" i="6"/>
  <c r="M67" i="6"/>
  <c r="M71" i="6"/>
  <c r="M29" i="6"/>
  <c r="K107" i="6"/>
  <c r="K106" i="6"/>
  <c r="L68" i="6"/>
  <c r="K68" i="6"/>
  <c r="K109" i="6"/>
  <c r="M109" i="6" s="1"/>
  <c r="K108" i="6"/>
  <c r="M108" i="6" s="1"/>
  <c r="L59" i="6"/>
  <c r="K59" i="6"/>
  <c r="M59" i="6" l="1"/>
  <c r="M68" i="6"/>
  <c r="K105" i="6"/>
  <c r="M105" i="6" s="1"/>
  <c r="L27" i="6"/>
  <c r="K27" i="6"/>
  <c r="L66" i="6"/>
  <c r="K66" i="6"/>
  <c r="L65" i="6"/>
  <c r="K65" i="6"/>
  <c r="L15" i="6"/>
  <c r="K15" i="6"/>
  <c r="L14" i="6"/>
  <c r="K14" i="6"/>
  <c r="L13" i="6"/>
  <c r="K13" i="6"/>
  <c r="L21" i="6"/>
  <c r="K21" i="6"/>
  <c r="L16" i="6"/>
  <c r="K16" i="6"/>
  <c r="M21" i="6" l="1"/>
  <c r="M66" i="6"/>
  <c r="M14" i="6"/>
  <c r="M16" i="6"/>
  <c r="M65" i="6"/>
  <c r="M15" i="6"/>
  <c r="M27" i="6"/>
  <c r="M13" i="6"/>
  <c r="L57" i="6"/>
  <c r="K57" i="6"/>
  <c r="K101" i="6"/>
  <c r="K100" i="6"/>
  <c r="K97" i="6"/>
  <c r="K96" i="6"/>
  <c r="K104" i="6"/>
  <c r="M104" i="6" s="1"/>
  <c r="K103" i="6"/>
  <c r="M103" i="6" s="1"/>
  <c r="K102" i="6"/>
  <c r="M102" i="6" s="1"/>
  <c r="M57" i="6" l="1"/>
  <c r="L64" i="6"/>
  <c r="K64" i="6"/>
  <c r="L63" i="6"/>
  <c r="K63" i="6"/>
  <c r="K99" i="6"/>
  <c r="M99" i="6" s="1"/>
  <c r="P25" i="6"/>
  <c r="L22" i="6"/>
  <c r="K22" i="6"/>
  <c r="M64" i="6" l="1"/>
  <c r="M63" i="6"/>
  <c r="M22" i="6"/>
  <c r="L61" i="6"/>
  <c r="K61" i="6"/>
  <c r="L62" i="6"/>
  <c r="K62" i="6"/>
  <c r="K98" i="6"/>
  <c r="M98" i="6" s="1"/>
  <c r="L60" i="6"/>
  <c r="K60" i="6"/>
  <c r="M62" i="6" l="1"/>
  <c r="M60" i="6"/>
  <c r="M61" i="6"/>
  <c r="K56" i="6"/>
  <c r="L58" i="6" l="1"/>
  <c r="K58" i="6"/>
  <c r="L54" i="6"/>
  <c r="K54" i="6"/>
  <c r="K55" i="6"/>
  <c r="K52" i="6"/>
  <c r="M54" i="6" l="1"/>
  <c r="M58" i="6"/>
  <c r="P24" i="6"/>
  <c r="L56" i="6"/>
  <c r="M56" i="6" l="1"/>
  <c r="K95" i="6"/>
  <c r="M95" i="6" s="1"/>
  <c r="K94" i="6"/>
  <c r="M94" i="6" s="1"/>
  <c r="K93" i="6"/>
  <c r="M93" i="6" s="1"/>
  <c r="K92" i="6"/>
  <c r="K91" i="6"/>
  <c r="L10" i="6" l="1"/>
  <c r="K10" i="6"/>
  <c r="L55" i="6"/>
  <c r="M55" i="6" s="1"/>
  <c r="L52" i="6"/>
  <c r="L19" i="6"/>
  <c r="K19" i="6"/>
  <c r="L133" i="6"/>
  <c r="K133" i="6"/>
  <c r="L53" i="6"/>
  <c r="K53" i="6"/>
  <c r="M53" i="6" l="1"/>
  <c r="M133" i="6"/>
  <c r="M10" i="6"/>
  <c r="M52" i="6"/>
  <c r="M19" i="6"/>
  <c r="P18" i="6"/>
  <c r="K51" i="6"/>
  <c r="L51" i="6"/>
  <c r="K90" i="6"/>
  <c r="M51" i="6" l="1"/>
  <c r="M90" i="6"/>
  <c r="L17" i="6" l="1"/>
  <c r="K17" i="6"/>
  <c r="M17" i="6" l="1"/>
  <c r="L50" i="6"/>
  <c r="K50" i="6"/>
  <c r="L49" i="6"/>
  <c r="K49" i="6"/>
  <c r="K48" i="6"/>
  <c r="L48" i="6"/>
  <c r="M50" i="6" l="1"/>
  <c r="M49" i="6"/>
  <c r="M48" i="6"/>
  <c r="K333" i="6" l="1"/>
  <c r="L333" i="6" s="1"/>
  <c r="K343" i="6" l="1"/>
  <c r="L343" i="6" s="1"/>
  <c r="P12" i="6" l="1"/>
  <c r="K349" i="6" l="1"/>
  <c r="L349" i="6" s="1"/>
  <c r="K317" i="6" l="1"/>
  <c r="L317" i="6" s="1"/>
  <c r="K318" i="6" l="1"/>
  <c r="L318" i="6" s="1"/>
  <c r="K344" i="6" l="1"/>
  <c r="L344" i="6" s="1"/>
  <c r="K336" i="6" l="1"/>
  <c r="L336" i="6" s="1"/>
  <c r="K340" i="6" l="1"/>
  <c r="L340" i="6" s="1"/>
  <c r="K345" i="6" l="1"/>
  <c r="L345" i="6" s="1"/>
  <c r="K337" i="6" l="1"/>
  <c r="L337" i="6" s="1"/>
  <c r="K331" i="6"/>
  <c r="L331" i="6" s="1"/>
  <c r="K339" i="6" l="1"/>
  <c r="L339" i="6" s="1"/>
  <c r="K327" i="6" l="1"/>
  <c r="L327" i="6" s="1"/>
  <c r="K328" i="6" l="1"/>
  <c r="L328" i="6" s="1"/>
  <c r="K321" i="6"/>
  <c r="L321" i="6" s="1"/>
  <c r="K338" i="6" l="1"/>
  <c r="L338" i="6" s="1"/>
  <c r="K332" i="6"/>
  <c r="L332" i="6" s="1"/>
  <c r="K334" i="6" l="1"/>
  <c r="L334" i="6" s="1"/>
  <c r="L6" i="2" l="1"/>
  <c r="K6" i="3"/>
  <c r="D7" i="5" l="1"/>
  <c r="M7" i="6"/>
  <c r="K329" i="6" l="1"/>
  <c r="L329" i="6" s="1"/>
  <c r="K326" i="6" l="1"/>
  <c r="L326" i="6" s="1"/>
  <c r="K330" i="6" l="1"/>
  <c r="L330" i="6" s="1"/>
  <c r="K325" i="6"/>
  <c r="L325" i="6" s="1"/>
  <c r="K324" i="6"/>
  <c r="L324" i="6" s="1"/>
  <c r="K322" i="6"/>
  <c r="L322" i="6" s="1"/>
  <c r="H320" i="6"/>
  <c r="K320" i="6" s="1"/>
  <c r="L320" i="6" s="1"/>
  <c r="K319" i="6"/>
  <c r="L319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F288" i="6"/>
  <c r="K288" i="6" s="1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F282" i="6"/>
  <c r="K282" i="6" s="1"/>
  <c r="L282" i="6" s="1"/>
  <c r="F281" i="6"/>
  <c r="K281" i="6" s="1"/>
  <c r="L281" i="6" s="1"/>
  <c r="K280" i="6"/>
  <c r="L280" i="6" s="1"/>
  <c r="F279" i="6"/>
  <c r="K279" i="6" s="1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3" i="6"/>
  <c r="L263" i="6" s="1"/>
  <c r="K261" i="6"/>
  <c r="L261" i="6" s="1"/>
  <c r="K260" i="6"/>
  <c r="L260" i="6" s="1"/>
  <c r="F259" i="6"/>
  <c r="K259" i="6" s="1"/>
  <c r="L259" i="6" s="1"/>
  <c r="K258" i="6"/>
  <c r="L258" i="6" s="1"/>
  <c r="K255" i="6"/>
  <c r="L255" i="6" s="1"/>
  <c r="K254" i="6"/>
  <c r="L254" i="6" s="1"/>
  <c r="K253" i="6"/>
  <c r="L253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3" i="6"/>
  <c r="L233" i="6" s="1"/>
  <c r="K231" i="6"/>
  <c r="L231" i="6" s="1"/>
  <c r="K229" i="6"/>
  <c r="L229" i="6" s="1"/>
  <c r="K227" i="6"/>
  <c r="L227" i="6" s="1"/>
  <c r="K226" i="6"/>
  <c r="L226" i="6" s="1"/>
  <c r="K225" i="6"/>
  <c r="L225" i="6" s="1"/>
  <c r="K223" i="6"/>
  <c r="L223" i="6" s="1"/>
  <c r="K222" i="6"/>
  <c r="L222" i="6" s="1"/>
  <c r="K221" i="6"/>
  <c r="L221" i="6" s="1"/>
  <c r="K220" i="6"/>
  <c r="K219" i="6"/>
  <c r="L219" i="6" s="1"/>
  <c r="K218" i="6"/>
  <c r="L218" i="6" s="1"/>
  <c r="K216" i="6"/>
  <c r="L216" i="6" s="1"/>
  <c r="K215" i="6"/>
  <c r="L215" i="6" s="1"/>
  <c r="K214" i="6"/>
  <c r="L214" i="6" s="1"/>
  <c r="K213" i="6"/>
  <c r="L213" i="6" s="1"/>
  <c r="K212" i="6"/>
  <c r="L212" i="6" s="1"/>
  <c r="F211" i="6"/>
  <c r="K211" i="6" s="1"/>
  <c r="L211" i="6" s="1"/>
  <c r="H210" i="6"/>
  <c r="K210" i="6" s="1"/>
  <c r="L210" i="6" s="1"/>
  <c r="K207" i="6"/>
  <c r="L207" i="6" s="1"/>
  <c r="K206" i="6"/>
  <c r="L206" i="6" s="1"/>
  <c r="K205" i="6"/>
  <c r="L205" i="6" s="1"/>
  <c r="K204" i="6"/>
  <c r="L204" i="6" s="1"/>
  <c r="K203" i="6"/>
  <c r="L203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H176" i="6"/>
  <c r="K176" i="6" s="1"/>
  <c r="L176" i="6" s="1"/>
  <c r="F175" i="6"/>
  <c r="K175" i="6" s="1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6" i="4"/>
</calcChain>
</file>

<file path=xl/sharedStrings.xml><?xml version="1.0" encoding="utf-8"?>
<sst xmlns="http://schemas.openxmlformats.org/spreadsheetml/2006/main" count="3593" uniqueCount="1322">
  <si>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</si>
  <si>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</si>
  <si>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</si>
  <si>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</si>
  <si>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</si>
  <si>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</si>
  <si>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</si>
  <si>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</si>
  <si>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</si>
  <si>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</si>
  <si>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</si>
  <si>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</si>
  <si>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</si>
  <si>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</si>
  <si>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</si>
  <si>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</si>
  <si>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</si>
  <si>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</si>
  <si>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</si>
  <si>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</si>
  <si>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</si>
  <si>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</si>
  <si>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</si>
  <si>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</si>
  <si>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</si>
  <si>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</si>
  <si>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</si>
  <si>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</si>
  <si>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</si>
  <si>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</si>
  <si>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</si>
  <si>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</si>
  <si>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</si>
  <si>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</si>
  <si>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</si>
  <si>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</si>
  <si>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</si>
  <si>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</si>
  <si>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</si>
  <si>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</si>
  <si>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</si>
  <si>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</si>
  <si>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</si>
  <si>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</si>
  <si>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</si>
  <si>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</si>
  <si>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</si>
  <si>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</si>
  <si>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</si>
  <si>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</si>
  <si>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</si>
  <si>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</si>
  <si>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</si>
  <si>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</si>
  <si>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</si>
  <si>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</si>
  <si>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</si>
  <si>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</si>
  <si>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</si>
  <si>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</si>
  <si>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</si>
  <si>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</si>
  <si>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</si>
  <si>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</si>
  <si>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</si>
  <si>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</si>
  <si>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</si>
  <si>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</si>
  <si>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</si>
  <si>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</si>
  <si>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</si>
  <si>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</si>
  <si>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</si>
  <si>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</si>
  <si>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</si>
  <si>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</si>
  <si>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</si>
  <si>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</si>
  <si>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</si>
  <si>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</si>
  <si>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</si>
  <si>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</si>
  <si>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</si>
  <si>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</si>
  <si>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</si>
  <si>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</si>
  <si>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</si>
  <si>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</si>
  <si>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</si>
  <si>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</si>
  <si>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</si>
  <si>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</si>
  <si>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</si>
  <si>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</si>
  <si>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</si>
  <si>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</si>
  <si>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</si>
  <si>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</si>
  <si>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</si>
  <si>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</si>
  <si>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</si>
  <si>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</si>
  <si>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</si>
  <si>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</si>
  <si>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</si>
  <si>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</si>
  <si>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</si>
  <si>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</si>
  <si>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</si>
  <si>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</si>
  <si>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</si>
  <si>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</si>
  <si>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</si>
  <si>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</si>
  <si>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</si>
  <si>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</si>
  <si>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</si>
  <si>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</si>
  <si>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</si>
  <si>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</si>
  <si>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</si>
  <si>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</si>
  <si>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</si>
  <si>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</si>
  <si>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</si>
  <si>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</si>
  <si>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</si>
  <si>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</si>
  <si>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</si>
  <si>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</si>
  <si>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</si>
  <si>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</si>
  <si>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</si>
  <si>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</si>
  <si>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</si>
  <si>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</si>
  <si>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</si>
  <si>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</si>
  <si>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</si>
  <si>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</si>
  <si>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</si>
  <si>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</si>
  <si>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</si>
  <si>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</si>
  <si>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</si>
  <si>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</si>
  <si>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</si>
  <si>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</si>
  <si>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</si>
  <si>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</si>
  <si>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</si>
  <si>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</si>
  <si>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</si>
  <si>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</si>
  <si>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</si>
  <si>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</si>
  <si>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</si>
  <si>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</si>
  <si>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</si>
  <si>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</si>
  <si>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</si>
  <si>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</si>
  <si>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</si>
  <si>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</si>
  <si>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</si>
  <si>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</si>
  <si>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</si>
  <si>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</si>
  <si>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</si>
  <si>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</si>
  <si>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</si>
  <si>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</si>
  <si>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</si>
  <si>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</si>
  <si>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</si>
  <si>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</si>
  <si>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</si>
  <si>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</si>
  <si>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</si>
  <si>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</si>
  <si>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</si>
  <si>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</si>
  <si>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</si>
  <si>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</si>
  <si>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</si>
  <si>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</si>
  <si>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</si>
  <si>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</si>
  <si>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</si>
  <si>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</si>
  <si>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</si>
  <si>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</si>
  <si>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</si>
  <si>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</si>
  <si>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</si>
  <si>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</si>
  <si>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</si>
  <si>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</si>
  <si>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</si>
  <si>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</si>
  <si>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</si>
  <si>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</si>
  <si>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</si>
  <si>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</si>
  <si>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</si>
  <si>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</si>
  <si>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</si>
  <si>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</si>
  <si>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</si>
  <si>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</si>
  <si>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</si>
  <si>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</si>
  <si>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</si>
  <si>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</si>
  <si>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</si>
  <si>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</si>
  <si>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</si>
  <si>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</si>
  <si>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</si>
  <si>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</si>
  <si>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</si>
  <si>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</si>
  <si>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</si>
  <si>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</si>
  <si>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</si>
  <si>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</si>
  <si>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</si>
  <si>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</si>
  <si>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</si>
  <si>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</si>
  <si>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</si>
  <si>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</si>
  <si>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</si>
  <si>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</si>
  <si>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</si>
  <si>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</si>
  <si>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</si>
  <si>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</si>
  <si>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</si>
  <si>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</si>
  <si>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</si>
  <si>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</si>
  <si>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</si>
  <si>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</si>
  <si>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</si>
  <si>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</si>
  <si>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</si>
  <si>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</si>
  <si>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</si>
  <si>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</si>
  <si>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</si>
  <si>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</si>
  <si>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</si>
  <si>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</si>
  <si>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</si>
  <si>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</si>
  <si>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</si>
  <si>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</si>
  <si>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</si>
  <si>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</si>
  <si>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</si>
  <si>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</si>
  <si>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</si>
  <si>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</si>
  <si>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</si>
  <si>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</si>
  <si>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</si>
  <si>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</si>
  <si>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</si>
  <si>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</si>
  <si>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</si>
  <si>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</si>
  <si>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</si>
  <si>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</si>
  <si>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</si>
  <si>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</si>
  <si>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</si>
  <si>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</si>
  <si>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</si>
  <si>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</si>
  <si>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</si>
  <si>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</si>
  <si>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</si>
  <si>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</si>
  <si>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</si>
  <si>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</si>
  <si>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</si>
  <si>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</si>
  <si>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</si>
  <si>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</si>
  <si>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</si>
  <si>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</si>
  <si>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</si>
  <si>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</si>
  <si>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</si>
  <si>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</si>
  <si>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</si>
  <si>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</si>
  <si>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</si>
  <si>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</si>
  <si>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</si>
  <si>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</si>
  <si>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</si>
  <si>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</si>
  <si>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</si>
  <si>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</si>
  <si>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</si>
  <si>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</si>
  <si>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</si>
  <si>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</si>
  <si>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</si>
  <si>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</si>
  <si>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</si>
  <si>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</si>
  <si>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</si>
  <si>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</si>
  <si>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</si>
  <si>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</si>
  <si>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</si>
  <si>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</si>
  <si>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</si>
  <si>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</si>
  <si>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</si>
  <si>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</si>
  <si>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</si>
  <si>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</si>
  <si>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</si>
  <si>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</si>
  <si>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</si>
  <si>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</si>
  <si>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</si>
  <si>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</si>
  <si>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</si>
  <si>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</si>
  <si>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</si>
  <si>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</si>
  <si>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</si>
  <si>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</si>
  <si>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</si>
  <si>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</si>
  <si>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</si>
  <si>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</si>
  <si>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</si>
  <si>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</si>
  <si>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</si>
  <si>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</si>
  <si>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</si>
  <si>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</si>
  <si>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</si>
  <si>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</si>
  <si>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</si>
  <si>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</si>
  <si>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</si>
  <si>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</si>
  <si>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</si>
  <si>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</si>
  <si>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</si>
  <si>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</si>
  <si>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</si>
  <si>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</si>
  <si>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</si>
  <si>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</si>
  <si>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</si>
  <si>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</si>
  <si>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</si>
  <si>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</si>
  <si>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</si>
  <si>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</si>
  <si>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</si>
  <si>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</si>
  <si>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</si>
  <si>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</si>
  <si>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</si>
  <si>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</si>
  <si>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</si>
  <si>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</si>
  <si>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</si>
  <si>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</si>
  <si>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</si>
  <si>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</si>
  <si>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</si>
  <si>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</si>
  <si>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</si>
  <si>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</si>
  <si>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</si>
  <si>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</si>
  <si>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</si>
  <si>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</si>
  <si>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</si>
  <si>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</si>
  <si>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</si>
  <si>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</si>
  <si>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</si>
  <si>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</si>
  <si>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</si>
  <si>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</si>
  <si>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</si>
  <si>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</si>
  <si>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</si>
  <si>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</si>
  <si>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</si>
  <si>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</si>
  <si>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</si>
  <si>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</si>
  <si>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</si>
  <si>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</si>
  <si>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</si>
  <si>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</si>
  <si>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</si>
  <si>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</si>
  <si>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</si>
  <si>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</si>
  <si>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</si>
  <si>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</si>
  <si>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</si>
  <si>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</si>
  <si>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</si>
  <si>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</si>
  <si>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</si>
  <si>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</si>
  <si>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</si>
  <si>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</si>
  <si>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</si>
  <si>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</si>
  <si>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</si>
  <si>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</si>
  <si>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</si>
  <si>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</si>
  <si>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</si>
  <si>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</si>
  <si>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</si>
  <si>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</si>
  <si>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</si>
  <si>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</si>
  <si>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</si>
  <si>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</si>
  <si>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</si>
  <si>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</si>
  <si>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</si>
  <si>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</si>
  <si>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</si>
  <si>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</si>
  <si>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</si>
  <si>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</si>
  <si>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</si>
  <si>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</si>
  <si>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</si>
  <si>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</si>
  <si>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</si>
  <si>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</si>
  <si>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</si>
  <si>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</si>
  <si>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</si>
  <si>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</si>
  <si>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</si>
  <si>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</si>
  <si>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</si>
  <si>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</si>
  <si>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</si>
  <si>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</si>
  <si>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</si>
  <si>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</si>
  <si>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</si>
  <si>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</si>
  <si>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</si>
  <si>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</si>
  <si>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</si>
  <si>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</si>
  <si>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</si>
  <si>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</si>
  <si>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</si>
  <si>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</si>
  <si>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</si>
  <si>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</si>
  <si>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</si>
  <si>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</si>
  <si>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</si>
  <si>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</si>
  <si>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</si>
  <si>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</si>
  <si>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</si>
  <si>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</si>
  <si>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</si>
  <si>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</si>
  <si>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</si>
  <si>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</si>
  <si>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</si>
  <si>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</si>
  <si>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</si>
  <si>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</si>
  <si>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</si>
  <si>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</si>
  <si>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</si>
  <si>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</si>
  <si>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</si>
  <si>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</si>
  <si>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</si>
  <si>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</si>
  <si>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</si>
  <si>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</si>
  <si>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</si>
  <si>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</si>
  <si>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</si>
  <si>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</si>
  <si>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</si>
  <si>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</si>
  <si>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</si>
  <si>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</si>
  <si>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</si>
  <si>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</si>
  <si>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</si>
  <si>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</si>
  <si>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</si>
  <si>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</si>
  <si>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</si>
  <si>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</si>
  <si>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</si>
  <si>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</si>
  <si>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</si>
  <si>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</si>
  <si>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</si>
  <si>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</si>
  <si>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</si>
  <si>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</si>
  <si>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</si>
  <si>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</si>
  <si>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</si>
  <si>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</si>
  <si>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</si>
  <si>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</si>
  <si>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</si>
  <si>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</si>
  <si>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</si>
  <si>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</si>
  <si>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</si>
  <si>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</si>
  <si>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</si>
  <si>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</si>
  <si>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</si>
  <si>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</si>
  <si>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</si>
  <si>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</si>
  <si>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</si>
  <si>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</si>
  <si>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</si>
  <si>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</si>
  <si>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</si>
  <si>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</si>
  <si>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</si>
  <si>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</si>
  <si>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</si>
  <si>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</si>
  <si>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</si>
  <si>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</si>
  <si>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</si>
  <si>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</si>
  <si>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</si>
  <si>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</si>
  <si>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</si>
  <si>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</si>
  <si>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</si>
  <si>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</si>
  <si>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</si>
  <si>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</si>
  <si>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</si>
  <si>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</si>
  <si>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</si>
  <si>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</si>
  <si>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</si>
  <si>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</si>
  <si>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</si>
  <si>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</si>
  <si>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</si>
  <si>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</si>
  <si>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</si>
  <si>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</si>
  <si>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</si>
  <si>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</si>
  <si>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</si>
  <si>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</si>
  <si>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</si>
  <si>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</si>
  <si>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</si>
  <si>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</si>
  <si>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</si>
  <si>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</si>
  <si>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</si>
  <si>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</si>
  <si>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</si>
  <si>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</si>
  <si>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</si>
  <si>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</si>
  <si>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</si>
  <si>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</si>
  <si>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</si>
  <si>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</si>
  <si>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</si>
  <si>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</si>
  <si>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</si>
  <si>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</si>
  <si>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</si>
  <si>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</si>
  <si>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</si>
  <si>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</si>
  <si>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</si>
  <si>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</si>
  <si>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</si>
  <si>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</si>
  <si>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</si>
  <si>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</si>
  <si>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</si>
  <si>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</si>
  <si>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</si>
  <si>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</si>
  <si>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</si>
  <si>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</si>
  <si>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</si>
  <si>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</si>
  <si>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</si>
  <si>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</si>
  <si>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</si>
  <si>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</si>
  <si>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</si>
  <si>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</si>
  <si>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</si>
  <si>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</si>
  <si>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</si>
  <si>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</si>
  <si>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</si>
  <si>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</si>
  <si>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</si>
  <si>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</si>
  <si>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</si>
  <si>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</si>
  <si>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</si>
  <si>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</si>
  <si>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</si>
  <si>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</si>
  <si>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</si>
  <si>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</si>
  <si>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</si>
  <si>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</si>
  <si>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</si>
  <si>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</si>
  <si>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</si>
  <si>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</si>
  <si>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</si>
  <si>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</si>
  <si>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</si>
  <si>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</si>
  <si>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</si>
  <si>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</si>
  <si>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</si>
  <si>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</si>
  <si>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</si>
  <si>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</si>
  <si>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</si>
  <si>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</si>
  <si>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</si>
  <si>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</si>
  <si>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</si>
  <si>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</si>
  <si>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</si>
  <si>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</si>
  <si>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</si>
  <si>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</si>
  <si>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</si>
  <si>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</si>
  <si>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</si>
  <si>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</si>
  <si>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</si>
  <si>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</si>
  <si>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</si>
  <si>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</si>
  <si>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</si>
  <si>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</si>
  <si>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</si>
  <si>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</si>
  <si>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</si>
  <si>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</si>
  <si>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</si>
  <si>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</si>
  <si>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</si>
  <si>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</si>
  <si>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</si>
  <si>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</si>
  <si>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</si>
  <si>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</si>
  <si>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</si>
  <si>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</si>
  <si>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</si>
  <si>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</si>
  <si>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</si>
  <si>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</si>
  <si>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</si>
  <si>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</si>
  <si>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</si>
  <si>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</si>
  <si>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</si>
  <si>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</si>
  <si>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</si>
  <si>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</si>
  <si>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</si>
  <si>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</si>
  <si>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</si>
  <si>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</si>
  <si>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</si>
  <si>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</si>
  <si>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</si>
  <si>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</si>
  <si>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</si>
  <si>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</si>
  <si>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</si>
  <si>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</si>
  <si>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</si>
  <si>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</si>
  <si>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</si>
  <si>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</si>
  <si>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</si>
  <si>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</si>
  <si>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</si>
  <si>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</si>
  <si>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</si>
  <si>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</si>
  <si>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</si>
  <si>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</si>
  <si>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</si>
  <si>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</si>
  <si>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</si>
  <si>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</si>
  <si>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</si>
  <si>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</si>
  <si>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</si>
  <si>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</si>
  <si>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</si>
  <si>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</si>
  <si>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</si>
  <si>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</si>
  <si>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</si>
  <si>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</si>
  <si>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</si>
  <si>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</si>
  <si>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</si>
  <si>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</si>
  <si>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</si>
  <si>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</si>
  <si>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</si>
  <si>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</si>
  <si>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</si>
  <si>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</si>
  <si>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</si>
  <si>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</si>
  <si>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</si>
  <si>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</si>
  <si>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</si>
  <si>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</si>
  <si>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</si>
  <si>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</si>
  <si>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</si>
  <si>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</si>
  <si>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</si>
  <si>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</si>
  <si>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</si>
  <si>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</si>
  <si>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</si>
  <si>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</si>
  <si>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</si>
  <si>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</si>
  <si>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</si>
  <si>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</si>
  <si>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</si>
  <si>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</si>
  <si>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</si>
  <si>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</si>
  <si>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</si>
  <si>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</si>
  <si>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</si>
  <si>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</si>
  <si>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</si>
  <si>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</si>
  <si>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</si>
  <si>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</si>
  <si>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</si>
  <si>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</si>
  <si>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</si>
  <si>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</si>
  <si>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</si>
  <si>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</si>
  <si>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</si>
  <si>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</si>
  <si>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</si>
  <si>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</si>
  <si>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</si>
  <si>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</si>
  <si>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</si>
  <si>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</si>
  <si>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</si>
  <si>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</si>
  <si>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</si>
  <si>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</si>
  <si>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</si>
  <si>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</si>
  <si>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</si>
  <si>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</si>
  <si>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</si>
  <si>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</si>
  <si>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</si>
  <si>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</si>
  <si>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</si>
  <si>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</si>
  <si>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</si>
  <si>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</si>
  <si>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</si>
  <si>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</si>
  <si>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</si>
  <si>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</si>
  <si>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</si>
  <si>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</si>
  <si>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</si>
  <si>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</si>
  <si>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</si>
  <si>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</si>
  <si>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</si>
  <si>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</si>
  <si>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</si>
  <si>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</si>
  <si>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</si>
  <si>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</si>
  <si>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</si>
  <si>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</si>
  <si>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</si>
  <si>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</si>
  <si>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</si>
  <si>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</si>
  <si>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</si>
  <si>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</si>
  <si>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</si>
  <si>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</si>
  <si>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</si>
  <si>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</si>
  <si>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</si>
  <si>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</si>
  <si>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</si>
  <si>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</si>
  <si>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</si>
  <si>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</si>
  <si>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</si>
  <si>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</si>
  <si>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</si>
  <si>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</si>
  <si>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</si>
  <si>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</si>
  <si>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</si>
  <si>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</si>
  <si>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</si>
  <si>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</si>
  <si>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</si>
  <si>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</si>
  <si>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</si>
  <si>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</si>
  <si>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</si>
  <si>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430-440</t>
  </si>
  <si>
    <t>POWERMECH</t>
  </si>
  <si>
    <t>3650-3690</t>
  </si>
  <si>
    <t>825-835</t>
  </si>
  <si>
    <t>Profiit of Rs.20/-</t>
  </si>
  <si>
    <t>300-330</t>
  </si>
  <si>
    <t>1495-1505</t>
  </si>
  <si>
    <t>AUTOAXLES</t>
  </si>
  <si>
    <t>2120-2130</t>
  </si>
  <si>
    <t>3100-3200</t>
  </si>
  <si>
    <t>1200-1280</t>
  </si>
  <si>
    <t>5200-5400</t>
  </si>
  <si>
    <t>5750-6050</t>
  </si>
  <si>
    <t>CAPACITE</t>
  </si>
  <si>
    <t>1500-1600</t>
  </si>
  <si>
    <t>3260-3280</t>
  </si>
  <si>
    <t>N</t>
  </si>
  <si>
    <t>905-975</t>
  </si>
  <si>
    <t>1100-1180</t>
  </si>
  <si>
    <t>SANSERA</t>
  </si>
  <si>
    <t>150-180</t>
  </si>
  <si>
    <t>920-960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</si>
  <si>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</si>
  <si>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</si>
  <si>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</si>
  <si>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</si>
  <si>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</si>
  <si>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</si>
  <si>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</si>
  <si>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</si>
  <si>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</si>
  <si>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</si>
  <si>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</si>
  <si>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</si>
  <si>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</si>
  <si>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</si>
  <si>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</si>
  <si>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</si>
  <si>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</si>
  <si>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Profit of Rs.6/-</t>
  </si>
  <si>
    <t>215-230</t>
  </si>
  <si>
    <t>Loss of Rs.110/-</t>
  </si>
  <si>
    <t>280-320</t>
  </si>
  <si>
    <t>2080-2100</t>
  </si>
  <si>
    <t>JSWSTEEL MAR FUT</t>
  </si>
  <si>
    <t>831-847</t>
  </si>
  <si>
    <t>NIFTY MAR FUT</t>
  </si>
  <si>
    <t>153-155</t>
  </si>
  <si>
    <t>FEDERALBNK MAR FUT</t>
  </si>
  <si>
    <t>RELIANCE MAR FUT</t>
  </si>
  <si>
    <t>2976-3018</t>
  </si>
  <si>
    <t>NIFTY 22000 PE 07 MAR</t>
  </si>
  <si>
    <t>Profit of Rs.13.5/-</t>
  </si>
  <si>
    <t>22150-22000</t>
  </si>
  <si>
    <t>Profit of Rs.1.8/-</t>
  </si>
  <si>
    <t>Loss of Rs.33/-</t>
  </si>
  <si>
    <t>497.5-517.5</t>
  </si>
  <si>
    <t>560-600</t>
  </si>
  <si>
    <t>PIIND MAR FUT</t>
  </si>
  <si>
    <t>BANKNIFTY MAR FUT</t>
  </si>
  <si>
    <t>TITAN MAR FUT</t>
  </si>
  <si>
    <t>3750-3792</t>
  </si>
  <si>
    <t>47850-48200</t>
  </si>
  <si>
    <t>3835-3895</t>
  </si>
  <si>
    <t>Retail Research Technical Calls &amp; Fundamental Performance Report for the month of March-2024</t>
  </si>
  <si>
    <t>PIDILITIND MAR FUT</t>
  </si>
  <si>
    <t>2800-2842</t>
  </si>
  <si>
    <t>145-152</t>
  </si>
  <si>
    <t>164-175</t>
  </si>
  <si>
    <t>Profit of Rs.165/-</t>
  </si>
  <si>
    <t>850-865</t>
  </si>
  <si>
    <t>Profit of Rs.26/-</t>
  </si>
  <si>
    <t>3800-4000</t>
  </si>
  <si>
    <t>Loss of Rs.39.5/-</t>
  </si>
  <si>
    <t>Profit of Rs.29.5/-</t>
  </si>
  <si>
    <t>Profit of Rs.154/-</t>
  </si>
  <si>
    <t>Profit of Rs.7.35/-</t>
  </si>
  <si>
    <t>FINNIFTY 21050 CE 05 MAR</t>
  </si>
  <si>
    <t>FINNIFTY 20850 PE 05 MAR</t>
  </si>
  <si>
    <t>NSE</t>
  </si>
  <si>
    <t>Profit of Rs.5/-</t>
  </si>
  <si>
    <t>48-52</t>
  </si>
  <si>
    <t>920-930</t>
  </si>
  <si>
    <t>BANKNIFTY 47300 CE 06 MAR</t>
  </si>
  <si>
    <t>380-500</t>
  </si>
  <si>
    <t>FINNIFTY 20850 CE 05 MAR</t>
  </si>
  <si>
    <t>60-90</t>
  </si>
  <si>
    <t>NIFTY 22500 CE 28 MAR</t>
  </si>
  <si>
    <t>200-150</t>
  </si>
  <si>
    <t>Loss of Rs.47.5/-</t>
  </si>
  <si>
    <t>Profit of Rs.15/-</t>
  </si>
  <si>
    <t>168-180</t>
  </si>
  <si>
    <t>HDFCBANK MAR FUT</t>
  </si>
  <si>
    <t>1463-1482</t>
  </si>
  <si>
    <t>37.3-41.30</t>
  </si>
  <si>
    <t>Loss of Rs.18/-</t>
  </si>
  <si>
    <t>3150-3350</t>
  </si>
  <si>
    <t>241.5-251.5</t>
  </si>
  <si>
    <t>275-300</t>
  </si>
  <si>
    <t>TCS MAR FUT</t>
  </si>
  <si>
    <t>4085-4145</t>
  </si>
  <si>
    <t>INFY MAR FUT</t>
  </si>
  <si>
    <t>1644-1671</t>
  </si>
  <si>
    <t>ITC MAR FUT</t>
  </si>
  <si>
    <t>417-424</t>
  </si>
  <si>
    <t>22700-22800</t>
  </si>
  <si>
    <t>Profit of Rs.48/-</t>
  </si>
  <si>
    <t>INFY 1610 CE MAR</t>
  </si>
  <si>
    <t>INFY 1650 CE MAR</t>
  </si>
  <si>
    <t>No profit no loss</t>
  </si>
  <si>
    <t>BRITANNIA MAR FUT</t>
  </si>
  <si>
    <t>4918-4970</t>
  </si>
  <si>
    <t>SIEMENS MAR FUT</t>
  </si>
  <si>
    <t>4810-4882</t>
  </si>
  <si>
    <t>NIFTY 22500 CE 07 MAR</t>
  </si>
  <si>
    <t>35-55</t>
  </si>
  <si>
    <t>Profit of Rs.53/-</t>
  </si>
  <si>
    <t>Loss of Rs.45/-</t>
  </si>
  <si>
    <t>D</t>
  </si>
  <si>
    <t>Profit of Rs.9.25/-</t>
  </si>
  <si>
    <t>2485-2585</t>
  </si>
  <si>
    <t>2800-3000</t>
  </si>
  <si>
    <t>BANKNIFTY 47700 CE 13 MAR</t>
  </si>
  <si>
    <t>400-500</t>
  </si>
  <si>
    <t>Loss of Rs.105/-</t>
  </si>
  <si>
    <t>22700-22900</t>
  </si>
  <si>
    <t>Profit of Rs.73/-</t>
  </si>
  <si>
    <t>800-850</t>
  </si>
  <si>
    <t>FINNIFTY 20800 PE 12 MAR</t>
  </si>
  <si>
    <t>FINNIFTY 20800 CE 12 MAR</t>
  </si>
  <si>
    <t>Profit of Rs.12.5/-</t>
  </si>
  <si>
    <t>FINNIFTY 20950 CE 12 MAR</t>
  </si>
  <si>
    <t>70-90</t>
  </si>
  <si>
    <t>165-175</t>
  </si>
  <si>
    <t>155-157</t>
  </si>
  <si>
    <t>NIFTY 22500 CE 14 MAR</t>
  </si>
  <si>
    <t>30-5</t>
  </si>
  <si>
    <t>BANKNIFTY 47000 PE 13 MAR</t>
  </si>
  <si>
    <t>GODREJCP MAR FUT</t>
  </si>
  <si>
    <t>1248-1269</t>
  </si>
  <si>
    <t>Profit of Rs.20/-</t>
  </si>
  <si>
    <t>Loss of Rs.35/-</t>
  </si>
  <si>
    <t>Profit of Rs.4/-</t>
  </si>
  <si>
    <t>Profit of Rs.17/-</t>
  </si>
  <si>
    <t>FINNIFTY 21000 CE 19 MAR</t>
  </si>
  <si>
    <t>170-200</t>
  </si>
  <si>
    <t>Loss of Rs.30/-</t>
  </si>
  <si>
    <t>Loss of Rs.20.75/-</t>
  </si>
  <si>
    <t>Loss of Rs.195/-</t>
  </si>
  <si>
    <t>Loss of Rs.48/-</t>
  </si>
  <si>
    <t>Loss of Rs.12/-</t>
  </si>
  <si>
    <t>Loss of Rs.2.15/-</t>
  </si>
  <si>
    <t>490-530</t>
  </si>
  <si>
    <t>BANKNIFTY 47200 CE 13 MAR</t>
  </si>
  <si>
    <t>Loss of Rs.28.5/-</t>
  </si>
  <si>
    <t>Loss of Rs.7.5/-</t>
  </si>
  <si>
    <t>Profit of Rs.8.5/-</t>
  </si>
  <si>
    <t>NIFTY 21900 PE 14 MAR</t>
  </si>
  <si>
    <t>70-100</t>
  </si>
  <si>
    <t>FINNIFTY 20800 CE 19 MAR</t>
  </si>
  <si>
    <t>160-200</t>
  </si>
  <si>
    <t>Loss of Rs.29.5/-</t>
  </si>
  <si>
    <t>Profit of Rs.43.5/-</t>
  </si>
  <si>
    <t>MARUTI MAR FUT</t>
  </si>
  <si>
    <t>11670-11900</t>
  </si>
  <si>
    <t>4243-4303</t>
  </si>
  <si>
    <t>3693-3753</t>
  </si>
  <si>
    <t>SOMANI VENTURES AND INNOVATIONS LIMITED</t>
  </si>
  <si>
    <t>1470-1489</t>
  </si>
  <si>
    <t>SENSEX 72500 PE 15 MAR</t>
  </si>
  <si>
    <t>SENSEX 72700 CE 15 MAR</t>
  </si>
  <si>
    <t>Loss of Rs.175/-</t>
  </si>
  <si>
    <t>NIFTY 22100 CE 21 MAR</t>
  </si>
  <si>
    <t>130-160</t>
  </si>
  <si>
    <t>192-205</t>
  </si>
  <si>
    <t>Profit of Rs.8/-</t>
  </si>
  <si>
    <t>4790-4860</t>
  </si>
  <si>
    <t>Profit of Rs.65/-</t>
  </si>
  <si>
    <t>2899-2940</t>
  </si>
  <si>
    <t>FINNIFTY 20500 PE 19 MAR</t>
  </si>
  <si>
    <t>Profit of Rs.127.5/-</t>
  </si>
  <si>
    <t>607.5-627.5</t>
  </si>
  <si>
    <t>670-710</t>
  </si>
  <si>
    <t>Profit of Rs.3/-</t>
  </si>
  <si>
    <t>660-710</t>
  </si>
  <si>
    <t>BANKNIFTY 46400 CE 20 MAR</t>
  </si>
  <si>
    <t>350-450</t>
  </si>
  <si>
    <t>3718-3760</t>
  </si>
  <si>
    <t>Profit of Rs.59.5/-</t>
  </si>
  <si>
    <t>4275-4335</t>
  </si>
  <si>
    <t>Profit of Rs.0.5/-</t>
  </si>
  <si>
    <t>35-5</t>
  </si>
  <si>
    <t>Profit of Rs.180/-</t>
  </si>
  <si>
    <t>FINNIFTY 20600 PE 19 MAR</t>
  </si>
  <si>
    <t>80-100</t>
  </si>
  <si>
    <t>Profit of Rs.33/-</t>
  </si>
  <si>
    <t>Loss of Rs.49.5/-</t>
  </si>
  <si>
    <t>Profit of Rs.13/-</t>
  </si>
  <si>
    <t>Profit of Rs.19.5/-</t>
  </si>
  <si>
    <t>Profit of Rs.130/-</t>
  </si>
  <si>
    <t>AMANAYA</t>
  </si>
  <si>
    <t>2715-2875</t>
  </si>
  <si>
    <t>3200-3400</t>
  </si>
  <si>
    <t>FINNIFTY 20700 CE 19 MAR</t>
  </si>
  <si>
    <t>40-60</t>
  </si>
  <si>
    <t>NIFTY 22300 CE 28 MAR</t>
  </si>
  <si>
    <t>Profit of Rs.19/-</t>
  </si>
  <si>
    <t>3760-3802</t>
  </si>
  <si>
    <t>21800-21700</t>
  </si>
  <si>
    <t>Profit of Rs.26.5/-</t>
  </si>
  <si>
    <t>INDUSINDBK MAR FUT</t>
  </si>
  <si>
    <t>1426-1405</t>
  </si>
  <si>
    <t>BANKNIFTY 46500 CE 20 MAR</t>
  </si>
  <si>
    <t>230-330</t>
  </si>
  <si>
    <t>700-726</t>
  </si>
  <si>
    <t>790-850</t>
  </si>
  <si>
    <t>Profit of Rs.95/-</t>
  </si>
  <si>
    <t>Profit of Rs.10/-</t>
  </si>
  <si>
    <t>Loss of Rs.19/-</t>
  </si>
  <si>
    <t>RAMASTEEL</t>
  </si>
  <si>
    <t>ROYAL</t>
  </si>
  <si>
    <t>AKSHAR</t>
  </si>
  <si>
    <t>Akshar Spintex Limited</t>
  </si>
  <si>
    <t>HRTI PRIVATE LIMITED</t>
  </si>
  <si>
    <t>NK SECURITIES RESEARCH PRIVATE LIMITED</t>
  </si>
  <si>
    <t>Rama Steel Tubes Limited</t>
  </si>
  <si>
    <t>JAINAM BROKING LIMITED</t>
  </si>
  <si>
    <t>SKIPPERPP</t>
  </si>
  <si>
    <t>Skipper Limited</t>
  </si>
  <si>
    <t>VENTEX TRADE PRIVATE LIMITED</t>
  </si>
  <si>
    <t>CIPLA MAR FUT</t>
  </si>
  <si>
    <t>1425-1410</t>
  </si>
  <si>
    <t>Loss of Rs.80/-</t>
  </si>
  <si>
    <t>Profit of Rs.85/-</t>
  </si>
  <si>
    <t>143-147</t>
  </si>
  <si>
    <t>158-168</t>
  </si>
  <si>
    <t>1465-1485</t>
  </si>
  <si>
    <t>BANKNIFTY 46400 PE 20 MAR</t>
  </si>
  <si>
    <t>Profit of Rs.105/-</t>
  </si>
  <si>
    <t>BANKNIFTY 46300 PE 20 MAR</t>
  </si>
  <si>
    <t>Profit of Rs.44/-</t>
  </si>
  <si>
    <t>HEROMOTOCO MAR FUT</t>
  </si>
  <si>
    <t>4563-4598</t>
  </si>
  <si>
    <t>Loss of Rs.33.5/-</t>
  </si>
  <si>
    <t>SITA RAM SHARMA</t>
  </si>
  <si>
    <t>CRESSAN</t>
  </si>
  <si>
    <t>MULTIPLIER SHARE &amp; STOCK ADVISORS PRIVATE LIMITED</t>
  </si>
  <si>
    <t>LELAVOIR</t>
  </si>
  <si>
    <t>NAGTECH</t>
  </si>
  <si>
    <t>REGENT COMMODITIES BROKING PRIVATE LIMITED</t>
  </si>
  <si>
    <t>PANABYTE</t>
  </si>
  <si>
    <t>NIKIT D RAMBHIA</t>
  </si>
  <si>
    <t>SAMYAKINT</t>
  </si>
  <si>
    <t>RAJESH KUMAR GARG</t>
  </si>
  <si>
    <t>SEACOAST</t>
  </si>
  <si>
    <t>TOPGAIN FINANCE PRIVATE LIMITED</t>
  </si>
  <si>
    <t>SHUBHAM ASHOKBHAI PATEL</t>
  </si>
  <si>
    <t>CMMIPL</t>
  </si>
  <si>
    <t>CMM Infraprojects Limited</t>
  </si>
  <si>
    <t>SARVESHWAR</t>
  </si>
  <si>
    <t>Sarveshwar Foods Limited</t>
  </si>
  <si>
    <t>SAMTA MUNDRA</t>
  </si>
  <si>
    <t>SW CAPITAL PRIVATE LIMITED</t>
  </si>
  <si>
    <t>NIFTY 22050 CE 21 MAR</t>
  </si>
  <si>
    <t>NIFTY 21950 PE 21 MAR</t>
  </si>
  <si>
    <t>Profit of Rs.22.5/-</t>
  </si>
  <si>
    <t>11840-11850</t>
  </si>
  <si>
    <t>12050-12260</t>
  </si>
  <si>
    <t>DIXON MAR FUT</t>
  </si>
  <si>
    <t>7060-7070</t>
  </si>
  <si>
    <t>7170-7275</t>
  </si>
  <si>
    <t>2900-2920</t>
  </si>
  <si>
    <t>Loss of Rs.60/-</t>
  </si>
  <si>
    <t>ACESOFT</t>
  </si>
  <si>
    <t>AERPACE</t>
  </si>
  <si>
    <t>PRAVINBHAI MANCHHUBHAI PATEL</t>
  </si>
  <si>
    <t>ARNOLD</t>
  </si>
  <si>
    <t>RAJIV MEHTA</t>
  </si>
  <si>
    <t>BCCL</t>
  </si>
  <si>
    <t>INDIACREDIT RISK MANAGEMENT LLP</t>
  </si>
  <si>
    <t>MALANI WEALTH ADVISORS PRIVATE LIMITED</t>
  </si>
  <si>
    <t>COLORCHIPS</t>
  </si>
  <si>
    <t>ZILLOW REAL ESTATE LLP</t>
  </si>
  <si>
    <t>AVANTIKA COMMOSALES LLP</t>
  </si>
  <si>
    <t>ENBETRD</t>
  </si>
  <si>
    <t>DAMYANTI JIVANDAS GOKALGANDHI</t>
  </si>
  <si>
    <t>FINKURVE</t>
  </si>
  <si>
    <t>DEVKUMARI MANEKCHAND KOTHARI</t>
  </si>
  <si>
    <t>NARENDRA SHIVJI SHAH</t>
  </si>
  <si>
    <t>GALAGEX</t>
  </si>
  <si>
    <t>JAYESHBHAI KISHORBHAI KALAVADIA</t>
  </si>
  <si>
    <t>GIANLIFE</t>
  </si>
  <si>
    <t>RAJESH MANOHAR MAKODE</t>
  </si>
  <si>
    <t>GOPAIST</t>
  </si>
  <si>
    <t>SINDHI VIVEK</t>
  </si>
  <si>
    <t>HAZOOR</t>
  </si>
  <si>
    <t>INDRAIND</t>
  </si>
  <si>
    <t>ASTHA DEVI JAIN</t>
  </si>
  <si>
    <t>KANUNGO</t>
  </si>
  <si>
    <t>JABALI COMMERCIAL COMPANY PRIVATE LIMITED .</t>
  </si>
  <si>
    <t>KOURA</t>
  </si>
  <si>
    <t>ASHISH KUMAR</t>
  </si>
  <si>
    <t>MANSI SHARE &amp; STOCK ADVISORS PRIVATE LIMITED</t>
  </si>
  <si>
    <t>KRYSTAL</t>
  </si>
  <si>
    <t>MARWADI CHANDARANA INTERMEDIARIES BROKERS PRIVATE LIMITED</t>
  </si>
  <si>
    <t>SKSE SECURITIES LIMITED CORP CM/TM PROP A/C</t>
  </si>
  <si>
    <t>PRADEEPTAKUMARSETHY</t>
  </si>
  <si>
    <t>MRP</t>
  </si>
  <si>
    <t>ANMOL COMTRADE</t>
  </si>
  <si>
    <t>GUTTIKONDA VARA LAKSHMI</t>
  </si>
  <si>
    <t>JIVESH JAIN</t>
  </si>
  <si>
    <t>NVENTURES</t>
  </si>
  <si>
    <t>CHHOTELAL CHAUDHARI</t>
  </si>
  <si>
    <t>RAIBEN GOVINDBHAI PATEL</t>
  </si>
  <si>
    <t>QUINT</t>
  </si>
  <si>
    <t>RB DIVERSIFIED PRIVATE LIMITED</t>
  </si>
  <si>
    <t>RCAN</t>
  </si>
  <si>
    <t>PAULOMI KETAN DOSHI</t>
  </si>
  <si>
    <t>NIRAJ RAJNIKANT SHAH</t>
  </si>
  <si>
    <t>HARYANA REFRACTORIES PRIVATE LIMITED</t>
  </si>
  <si>
    <t>SUNIT JAIN</t>
  </si>
  <si>
    <t>SELLWIN</t>
  </si>
  <si>
    <t>VISHAL CHINUBHAI SUTHAR HUF</t>
  </si>
  <si>
    <t>SHYMINV</t>
  </si>
  <si>
    <t>PARESH DHIRAJLAL SHAH</t>
  </si>
  <si>
    <t>SOFCOM</t>
  </si>
  <si>
    <t>SAMKIT BHAWAR JAIN</t>
  </si>
  <si>
    <t>VISAGAR FINANCIAL SERVICES LIMITED</t>
  </si>
  <si>
    <t>KULDIP MAHAVIRCHAND JAIN</t>
  </si>
  <si>
    <t>SYLPH</t>
  </si>
  <si>
    <t>SAROJ GUPTA</t>
  </si>
  <si>
    <t>TEJNAKSH</t>
  </si>
  <si>
    <t>PIYUSH TRADES &amp; CREDITS PRIVATE LIMITED</t>
  </si>
  <si>
    <t>PIYUSH SECURITIES PVT LTD</t>
  </si>
  <si>
    <t>THINKINK</t>
  </si>
  <si>
    <t>AVR INVESTMENT ADVISORS LLP</t>
  </si>
  <si>
    <t>UNISHIRE</t>
  </si>
  <si>
    <t>CAMELLIA TRADEX PRIVATE LIMITED</t>
  </si>
  <si>
    <t>VINAY KIRTI MEHTA</t>
  </si>
  <si>
    <t>URSUGAR</t>
  </si>
  <si>
    <t>MEDANTA REAL ESTATE PRIVATE LIMITED</t>
  </si>
  <si>
    <t>ACHINTYA SECURITIES PVT. LTD.</t>
  </si>
  <si>
    <t>ADROITPP</t>
  </si>
  <si>
    <t>Adroit Infotech Limited</t>
  </si>
  <si>
    <t>AGRAWAL AGRIM</t>
  </si>
  <si>
    <t>KAILASHBEN ASHOKKUMAR PATEL</t>
  </si>
  <si>
    <t>ANZEN</t>
  </si>
  <si>
    <t>Anzen Ind Ene Yld Plu Tru</t>
  </si>
  <si>
    <t>EDELWEISS BROKING LIMITED</t>
  </si>
  <si>
    <t>CELLECOR</t>
  </si>
  <si>
    <t>Cellecor Gadgets Limited</t>
  </si>
  <si>
    <t>AMIT KUMAR SINGLA</t>
  </si>
  <si>
    <t>CREATIVE</t>
  </si>
  <si>
    <t>Creative Newtech Limited</t>
  </si>
  <si>
    <t>DELAPLEX</t>
  </si>
  <si>
    <t>Delaplex Limited</t>
  </si>
  <si>
    <t>SETU SECURITIES PVT LTD</t>
  </si>
  <si>
    <t>JAIPURKURT</t>
  </si>
  <si>
    <t>Nandani Creation Limited</t>
  </si>
  <si>
    <t>KRUNALKUMAR KANUJI THAKOR</t>
  </si>
  <si>
    <t>GAURISHANKAR JHALANI</t>
  </si>
  <si>
    <t>JSWHL</t>
  </si>
  <si>
    <t>JSW Holdings Limited</t>
  </si>
  <si>
    <t>VIKASA INDIA EIF I FUND</t>
  </si>
  <si>
    <t>Krystal Integrated Ser L</t>
  </si>
  <si>
    <t>G R D SECURITIES LIMITED</t>
  </si>
  <si>
    <t>GOLDMINE STOCKS PRIVATE LIMITED</t>
  </si>
  <si>
    <t>KHANAK  BUDHIRAJA</t>
  </si>
  <si>
    <t>MANSI SHARE AND STOCK ADVISORS PVT LTD</t>
  </si>
  <si>
    <t>SHAH TEJ JITENDRABHAI</t>
  </si>
  <si>
    <t>GIRIRAJ RATAN DAMANI</t>
  </si>
  <si>
    <t>GRT STRATEGIC VENTURES LLP</t>
  </si>
  <si>
    <t>NIRAJ HARSUKHLAL SANGHAVI</t>
  </si>
  <si>
    <t>SECURE SHANTI ADVISORY LLP</t>
  </si>
  <si>
    <t>SOCIETE GENERALE</t>
  </si>
  <si>
    <t>DIPAN MEHTA COMMODITIES PRIVATE LIMITED</t>
  </si>
  <si>
    <t>ELIXIR WEALTH MANAGEMENT PRIVATE LIMITED</t>
  </si>
  <si>
    <t>BASUKINATH PROPERTIES PVT LTD</t>
  </si>
  <si>
    <t>CHIRAG NARENDRA MODH</t>
  </si>
  <si>
    <t>LAXMICOT</t>
  </si>
  <si>
    <t>Laxmi Cotspin Limited</t>
  </si>
  <si>
    <t>DINESH KANTILAL RATHI</t>
  </si>
  <si>
    <t>MAKS</t>
  </si>
  <si>
    <t>Maks Energy Sol India Ltd</t>
  </si>
  <si>
    <t>MARINETRAN</t>
  </si>
  <si>
    <t>Marinetrans India Limited</t>
  </si>
  <si>
    <t>RAHUL GOYAL</t>
  </si>
  <si>
    <t>TANNUGOYAL</t>
  </si>
  <si>
    <t>MDL</t>
  </si>
  <si>
    <t>Marvel Decor Limited</t>
  </si>
  <si>
    <t>GINNI FINANCE PVT. LTD.</t>
  </si>
  <si>
    <t>MEDICO</t>
  </si>
  <si>
    <t>Medico Remedies Limited</t>
  </si>
  <si>
    <t>RAVI GOYAL (HUF)</t>
  </si>
  <si>
    <t>MONOPHARMA</t>
  </si>
  <si>
    <t>Mono Pharmacare Limited</t>
  </si>
  <si>
    <t>TIRUPATI FINCORP LIMITED</t>
  </si>
  <si>
    <t>MVKAGRO</t>
  </si>
  <si>
    <t>M.V.K. Agro Food Prod Ltd</t>
  </si>
  <si>
    <t>ONELIFECAP</t>
  </si>
  <si>
    <t>Onelife Cap Advisors Ltd</t>
  </si>
  <si>
    <t>SUMANCHEPURI</t>
  </si>
  <si>
    <t>OSIAHYPER</t>
  </si>
  <si>
    <t>Osia Hyper Retail Ltd</t>
  </si>
  <si>
    <t>MINERVA VENTURES FUND</t>
  </si>
  <si>
    <t>PEARLPOLY</t>
  </si>
  <si>
    <t>Pearl Polymers Ltd</t>
  </si>
  <si>
    <t>MANISH VERMA</t>
  </si>
  <si>
    <t>SKA MARKETING PRIVATE LIMITED</t>
  </si>
  <si>
    <t>HJS SECURITIES PRIVATE LIMITED</t>
  </si>
  <si>
    <t>RISHABH</t>
  </si>
  <si>
    <t>Rishabh Instruments Ltd</t>
  </si>
  <si>
    <t>YADUKA FINANCIAL SERVICES LIMITED</t>
  </si>
  <si>
    <t>RANJEEV  GUPTA</t>
  </si>
  <si>
    <t>SHRENIK</t>
  </si>
  <si>
    <t>Shrenik Limited</t>
  </si>
  <si>
    <t>SIGNORIA</t>
  </si>
  <si>
    <t>Signoria Creation Limited</t>
  </si>
  <si>
    <t>VM PORTFOLIO PRIVATE LIMITED</t>
  </si>
  <si>
    <t>SONUINFRA</t>
  </si>
  <si>
    <t>Sonu Infratech Limited</t>
  </si>
  <si>
    <t>ANCHAL BANSAL</t>
  </si>
  <si>
    <t>SPENCERS</t>
  </si>
  <si>
    <t>Spencer's Retail Limited</t>
  </si>
  <si>
    <t>SACHIN  KASERA HUF</t>
  </si>
  <si>
    <t>TRU</t>
  </si>
  <si>
    <t>TruCap Finance Limited</t>
  </si>
  <si>
    <t>PANJATAN REAL ESTATE PRIVATE LIMITED</t>
  </si>
  <si>
    <t>RAMESH CHANDRA BIYANI</t>
  </si>
  <si>
    <t>EDELWEISS INFRASTRUCTURE YIELD PLUS</t>
  </si>
  <si>
    <t>ASTRON</t>
  </si>
  <si>
    <t>Astron Paper Bord Mil Ltd</t>
  </si>
  <si>
    <t>DWARKESH FINANCE LIMITED</t>
  </si>
  <si>
    <t>ATALREAL</t>
  </si>
  <si>
    <t>Atal Realtech Limited</t>
  </si>
  <si>
    <t>KAUSHIK MAHESH WAGHELA</t>
  </si>
  <si>
    <t>BOHRAIND</t>
  </si>
  <si>
    <t>Bohra Industries Limited</t>
  </si>
  <si>
    <t>ANAND  SONI</t>
  </si>
  <si>
    <t>CHETAN RASIKLAL SHAH</t>
  </si>
  <si>
    <t>BIREN P GANDHI</t>
  </si>
  <si>
    <t>EFORCE</t>
  </si>
  <si>
    <t>Electro Force (India) Ltd</t>
  </si>
  <si>
    <t>AISHVARAYA GUPTA</t>
  </si>
  <si>
    <t>GSTL</t>
  </si>
  <si>
    <t>Globesecure Techno Ltd</t>
  </si>
  <si>
    <t>AJAYKUMAR NATAVARLAL SANGANI</t>
  </si>
  <si>
    <t>UPHAR HOMFIN PRIVATE LIMITED</t>
  </si>
  <si>
    <t>BARCLAYS MERCHANT BANK (SINGAPORE) LIMITED</t>
  </si>
  <si>
    <t>NOMURA SINGAPORE LIMITED</t>
  </si>
  <si>
    <t>SAFFORD MERCANTILE PVTLTD</t>
  </si>
  <si>
    <t>AUS ENTERPRISES</t>
  </si>
  <si>
    <t>DEVANG CHANDRAKANTBHAI SHAH</t>
  </si>
  <si>
    <t>NIKUNJ STOCK BROKERS LTD</t>
  </si>
  <si>
    <t>DHIRENDRA GAUTAMKUMAR CHOPRA</t>
  </si>
  <si>
    <t>ASHIKA GLOBAL SECURITIES PRIVATE LIMITED</t>
  </si>
  <si>
    <t>SHRENIK SUDHIR VIMAWALA</t>
  </si>
  <si>
    <t>SVAN INVESTMENT ADVISORS</t>
  </si>
  <si>
    <t>UNIVASTU</t>
  </si>
  <si>
    <t>Univastu India Limited</t>
  </si>
  <si>
    <t>VEENA RAJESH SHAH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</si>
</sst>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5" borderId="33" applyNumberFormat="0" applyAlignment="0" applyProtection="0"/>
    <xf numFmtId="0" fontId="47" fillId="16" borderId="34" applyNumberFormat="0" applyAlignment="0" applyProtection="0"/>
    <xf numFmtId="0" fontId="48" fillId="16" borderId="33" applyNumberFormat="0" applyAlignment="0" applyProtection="0"/>
    <xf numFmtId="0" fontId="49" fillId="0" borderId="35" applyNumberFormat="0" applyFill="0" applyAlignment="0" applyProtection="0"/>
    <xf numFmtId="0" fontId="50" fillId="17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41" borderId="22" applyNumberFormat="0" applyBorder="0" applyAlignment="0" applyProtection="0"/>
    <xf numFmtId="0" fontId="54" fillId="22" borderId="22" applyNumberFormat="0" applyBorder="0" applyAlignment="0" applyProtection="0"/>
    <xf numFmtId="0" fontId="54" fillId="26" borderId="22" applyNumberFormat="0" applyBorder="0" applyAlignment="0" applyProtection="0"/>
    <xf numFmtId="0" fontId="54" fillId="30" borderId="22" applyNumberFormat="0" applyBorder="0" applyAlignment="0" applyProtection="0"/>
    <xf numFmtId="0" fontId="54" fillId="34" borderId="22" applyNumberFormat="0" applyBorder="0" applyAlignment="0" applyProtection="0"/>
    <xf numFmtId="0" fontId="54" fillId="38" borderId="22" applyNumberFormat="0" applyBorder="0" applyAlignment="0" applyProtection="0"/>
    <xf numFmtId="0" fontId="54" fillId="42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44" fillId="13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2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4" borderId="22" applyNumberFormat="0" applyBorder="0" applyAlignment="0" applyProtection="0"/>
    <xf numFmtId="0" fontId="3" fillId="0" borderId="22"/>
    <xf numFmtId="0" fontId="3" fillId="0" borderId="22"/>
    <xf numFmtId="0" fontId="2" fillId="18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8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4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42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06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29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4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36" fillId="11" borderId="29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center" vertical="center"/>
    </xf>
    <xf numFmtId="165" fontId="36" fillId="11" borderId="29" xfId="0" applyNumberFormat="1" applyFont="1" applyFill="1" applyBorder="1" applyAlignment="1">
      <alignment horizontal="center" vertical="center"/>
    </xf>
    <xf numFmtId="15" fontId="3" fillId="11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left"/>
    </xf>
    <xf numFmtId="43" fontId="36" fillId="11" borderId="29" xfId="0" applyNumberFormat="1" applyFont="1" applyFill="1" applyBorder="1" applyAlignment="1">
      <alignment horizontal="center" vertical="top"/>
    </xf>
    <xf numFmtId="0" fontId="36" fillId="6" borderId="29" xfId="0" applyFont="1" applyFill="1" applyBorder="1" applyAlignment="1">
      <alignment horizontal="center" vertical="center"/>
    </xf>
    <xf numFmtId="2" fontId="36" fillId="6" borderId="29" xfId="0" applyNumberFormat="1" applyFont="1" applyFill="1" applyBorder="1" applyAlignment="1">
      <alignment horizontal="center" vertical="center"/>
    </xf>
    <xf numFmtId="10" fontId="36" fillId="6" borderId="29" xfId="0" applyNumberFormat="1" applyFont="1" applyFill="1" applyBorder="1" applyAlignment="1">
      <alignment horizontal="center" vertical="center" wrapText="1"/>
    </xf>
    <xf numFmtId="16" fontId="36" fillId="6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2" fontId="37" fillId="11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7" fillId="45" borderId="29" xfId="0" applyFont="1" applyFill="1" applyBorder="1" applyAlignment="1">
      <alignment horizontal="center" vertical="center"/>
    </xf>
    <xf numFmtId="16" fontId="36" fillId="45" borderId="22" xfId="0" applyNumberFormat="1" applyFont="1" applyFill="1" applyBorder="1" applyAlignment="1">
      <alignment horizontal="center" vertical="center"/>
    </xf>
    <xf numFmtId="0" fontId="36" fillId="45" borderId="0" xfId="0" applyFont="1" applyFill="1"/>
    <xf numFmtId="0" fontId="3" fillId="45" borderId="0" xfId="0" applyFont="1" applyFill="1" applyAlignment="1">
      <alignment horizontal="center"/>
    </xf>
    <xf numFmtId="0" fontId="3" fillId="45" borderId="0" xfId="0" applyFont="1" applyFill="1"/>
    <xf numFmtId="0" fontId="36" fillId="45" borderId="0" xfId="0" applyFont="1" applyFill="1" applyAlignment="1">
      <alignment horizontal="center" vertical="center"/>
    </xf>
    <xf numFmtId="165" fontId="36" fillId="45" borderId="0" xfId="0" applyNumberFormat="1" applyFont="1" applyFill="1" applyAlignment="1">
      <alignment horizontal="center" vertical="center"/>
    </xf>
    <xf numFmtId="0" fontId="0" fillId="45" borderId="0" xfId="0" applyFill="1"/>
    <xf numFmtId="166" fontId="36" fillId="45" borderId="29" xfId="0" applyNumberFormat="1" applyFont="1" applyFill="1" applyBorder="1" applyAlignment="1">
      <alignment horizontal="center" vertical="center"/>
    </xf>
    <xf numFmtId="2" fontId="36" fillId="45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25" xfId="0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166" fontId="36" fillId="44" borderId="29" xfId="0" applyNumberFormat="1" applyFont="1" applyFill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165" fontId="36" fillId="0" borderId="7" xfId="0" applyNumberFormat="1" applyFont="1" applyBorder="1" applyAlignment="1">
      <alignment horizontal="center" vertical="center"/>
    </xf>
    <xf numFmtId="0" fontId="36" fillId="0" borderId="7" xfId="0" applyFont="1" applyBorder="1"/>
    <xf numFmtId="0" fontId="37" fillId="0" borderId="7" xfId="0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10" fontId="37" fillId="0" borderId="39" xfId="0" applyNumberFormat="1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/>
    </xf>
    <xf numFmtId="16" fontId="37" fillId="0" borderId="39" xfId="0" applyNumberFormat="1" applyFont="1" applyBorder="1" applyAlignment="1">
      <alignment horizontal="center" vertical="center"/>
    </xf>
    <xf numFmtId="0" fontId="36" fillId="46" borderId="29" xfId="0" applyFont="1" applyFill="1" applyBorder="1"/>
    <xf numFmtId="0" fontId="36" fillId="46" borderId="29" xfId="0" applyFont="1" applyFill="1" applyBorder="1" applyAlignment="1">
      <alignment horizontal="center" vertical="center"/>
    </xf>
    <xf numFmtId="0" fontId="37" fillId="46" borderId="29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0" fontId="37" fillId="6" borderId="29" xfId="0" applyFont="1" applyFill="1" applyBorder="1" applyAlignment="1">
      <alignment horizontal="center" vertical="center"/>
    </xf>
    <xf numFmtId="2" fontId="37" fillId="6" borderId="29" xfId="0" applyNumberFormat="1" applyFont="1" applyFill="1" applyBorder="1" applyAlignment="1">
      <alignment horizontal="center" vertical="center"/>
    </xf>
    <xf numFmtId="166" fontId="36" fillId="6" borderId="29" xfId="0" applyNumberFormat="1" applyFont="1" applyFill="1" applyBorder="1" applyAlignment="1">
      <alignment horizontal="center" vertical="center"/>
    </xf>
    <xf numFmtId="16" fontId="36" fillId="46" borderId="29" xfId="0" applyNumberFormat="1" applyFont="1" applyFill="1" applyBorder="1" applyAlignment="1">
      <alignment horizontal="center" vertical="center"/>
    </xf>
    <xf numFmtId="0" fontId="37" fillId="47" borderId="25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16" fontId="36" fillId="46" borderId="2" xfId="0" applyNumberFormat="1" applyFont="1" applyFill="1" applyBorder="1" applyAlignment="1">
      <alignment horizontal="center" vertical="center"/>
    </xf>
    <xf numFmtId="49" fontId="37" fillId="11" borderId="29" xfId="0" applyNumberFormat="1" applyFont="1" applyFill="1" applyBorder="1" applyAlignment="1">
      <alignment horizontal="center" vertical="center"/>
    </xf>
    <xf numFmtId="0" fontId="3" fillId="43" borderId="29" xfId="0" applyFont="1" applyFill="1" applyBorder="1" applyAlignment="1">
      <alignment horizontal="center" vertical="center"/>
    </xf>
    <xf numFmtId="165" fontId="36" fillId="43" borderId="29" xfId="0" applyNumberFormat="1" applyFont="1" applyFill="1" applyBorder="1" applyAlignment="1">
      <alignment horizontal="center" vertical="center"/>
    </xf>
    <xf numFmtId="15" fontId="3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left"/>
    </xf>
    <xf numFmtId="43" fontId="36" fillId="43" borderId="29" xfId="0" applyNumberFormat="1" applyFont="1" applyFill="1" applyBorder="1" applyAlignment="1">
      <alignment horizontal="center" vertical="top"/>
    </xf>
    <xf numFmtId="2" fontId="36" fillId="44" borderId="29" xfId="0" applyNumberFormat="1" applyFont="1" applyFill="1" applyBorder="1" applyAlignment="1">
      <alignment horizontal="center" vertical="center"/>
    </xf>
    <xf numFmtId="10" fontId="36" fillId="44" borderId="29" xfId="0" applyNumberFormat="1" applyFont="1" applyFill="1" applyBorder="1" applyAlignment="1">
      <alignment horizontal="center" vertical="center" wrapText="1"/>
    </xf>
    <xf numFmtId="16" fontId="36" fillId="44" borderId="29" xfId="0" applyNumberFormat="1" applyFont="1" applyFill="1" applyBorder="1" applyAlignment="1">
      <alignment horizontal="center" vertical="center"/>
    </xf>
    <xf numFmtId="2" fontId="37" fillId="43" borderId="29" xfId="0" applyNumberFormat="1" applyFont="1" applyFill="1" applyBorder="1" applyAlignment="1">
      <alignment horizontal="center" vertical="center"/>
    </xf>
    <xf numFmtId="0" fontId="3" fillId="46" borderId="29" xfId="0" applyFont="1" applyFill="1" applyBorder="1" applyAlignment="1">
      <alignment horizontal="center" vertical="center"/>
    </xf>
    <xf numFmtId="165" fontId="36" fillId="46" borderId="29" xfId="0" applyNumberFormat="1" applyFont="1" applyFill="1" applyBorder="1" applyAlignment="1">
      <alignment horizontal="center" vertical="center"/>
    </xf>
    <xf numFmtId="15" fontId="3" fillId="46" borderId="29" xfId="0" applyNumberFormat="1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left"/>
    </xf>
    <xf numFmtId="43" fontId="36" fillId="46" borderId="29" xfId="0" applyNumberFormat="1" applyFont="1" applyFill="1" applyBorder="1" applyAlignment="1">
      <alignment horizontal="center" vertical="top"/>
    </xf>
    <xf numFmtId="2" fontId="36" fillId="47" borderId="29" xfId="0" applyNumberFormat="1" applyFont="1" applyFill="1" applyBorder="1" applyAlignment="1">
      <alignment horizontal="center" vertical="center"/>
    </xf>
    <xf numFmtId="10" fontId="36" fillId="47" borderId="29" xfId="0" applyNumberFormat="1" applyFont="1" applyFill="1" applyBorder="1" applyAlignment="1">
      <alignment horizontal="center" vertical="center" wrapText="1"/>
    </xf>
    <xf numFmtId="16" fontId="36" fillId="47" borderId="29" xfId="0" applyNumberFormat="1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166" fontId="36" fillId="47" borderId="29" xfId="0" applyNumberFormat="1" applyFont="1" applyFill="1" applyBorder="1" applyAlignment="1">
      <alignment horizontal="center" vertical="center"/>
    </xf>
    <xf numFmtId="0" fontId="36" fillId="6" borderId="25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166" fontId="36" fillId="0" borderId="40" xfId="0" applyNumberFormat="1" applyFont="1" applyBorder="1" applyAlignment="1">
      <alignment horizontal="center" vertical="center"/>
    </xf>
    <xf numFmtId="0" fontId="36" fillId="47" borderId="25" xfId="0" applyFont="1" applyFill="1" applyBorder="1" applyAlignment="1">
      <alignment horizontal="center" vertical="center"/>
    </xf>
    <xf numFmtId="2" fontId="36" fillId="47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7" fillId="6" borderId="39" xfId="0" applyFont="1" applyFill="1" applyBorder="1" applyAlignment="1">
      <alignment horizontal="center" vertical="center"/>
    </xf>
    <xf numFmtId="0" fontId="37" fillId="6" borderId="40" xfId="0" applyFont="1" applyFill="1" applyBorder="1" applyAlignment="1">
      <alignment horizontal="center" vertical="center"/>
    </xf>
    <xf numFmtId="16" fontId="36" fillId="11" borderId="39" xfId="0" applyNumberFormat="1" applyFont="1" applyFill="1" applyBorder="1" applyAlignment="1">
      <alignment horizontal="center" vertical="center"/>
    </xf>
    <xf numFmtId="16" fontId="36" fillId="11" borderId="40" xfId="0" applyNumberFormat="1" applyFont="1" applyFill="1" applyBorder="1" applyAlignment="1">
      <alignment horizontal="center" vertical="center"/>
    </xf>
    <xf numFmtId="166" fontId="36" fillId="6" borderId="39" xfId="0" applyNumberFormat="1" applyFont="1" applyFill="1" applyBorder="1" applyAlignment="1">
      <alignment horizontal="center" vertical="center"/>
    </xf>
    <xf numFmtId="166" fontId="36" fillId="6" borderId="40" xfId="0" applyNumberFormat="1" applyFont="1" applyFill="1" applyBorder="1" applyAlignment="1">
      <alignment horizontal="center" vertical="center"/>
    </xf>
    <xf numFmtId="0" fontId="36" fillId="11" borderId="39" xfId="0" applyFont="1" applyFill="1" applyBorder="1" applyAlignment="1">
      <alignment horizontal="center" vertical="center"/>
    </xf>
    <xf numFmtId="0" fontId="36" fillId="11" borderId="40" xfId="0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0" fontId="37" fillId="47" borderId="40" xfId="0" applyFont="1" applyFill="1" applyBorder="1" applyAlignment="1">
      <alignment horizontal="center" vertical="center"/>
    </xf>
    <xf numFmtId="16" fontId="36" fillId="46" borderId="39" xfId="0" applyNumberFormat="1" applyFont="1" applyFill="1" applyBorder="1" applyAlignment="1">
      <alignment horizontal="center" vertical="center"/>
    </xf>
    <xf numFmtId="16" fontId="36" fillId="46" borderId="40" xfId="0" applyNumberFormat="1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  <xf numFmtId="166" fontId="36" fillId="47" borderId="40" xfId="0" applyNumberFormat="1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7" fillId="44" borderId="39" xfId="0" applyFont="1" applyFill="1" applyBorder="1" applyAlignment="1">
      <alignment horizontal="center" vertical="center"/>
    </xf>
    <xf numFmtId="0" fontId="37" fillId="44" borderId="40" xfId="0" applyFont="1" applyFill="1" applyBorder="1" applyAlignment="1">
      <alignment horizontal="center" vertical="center"/>
    </xf>
    <xf numFmtId="166" fontId="36" fillId="44" borderId="39" xfId="0" applyNumberFormat="1" applyFont="1" applyFill="1" applyBorder="1" applyAlignment="1">
      <alignment horizontal="center" vertical="center"/>
    </xf>
    <xf numFmtId="166" fontId="36" fillId="44" borderId="40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45373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45373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3" t="s">
        <v>16</v>
      </c>
      <c r="B9" s="375" t="s">
        <v>17</v>
      </c>
      <c r="C9" s="375" t="s">
        <v>18</v>
      </c>
      <c r="D9" s="375" t="s">
        <v>19</v>
      </c>
      <c r="E9" s="26" t="s">
        <v>20</v>
      </c>
      <c r="F9" s="26" t="s">
        <v>21</v>
      </c>
      <c r="G9" s="370" t="s">
        <v>22</v>
      </c>
      <c r="H9" s="371"/>
      <c r="I9" s="372"/>
      <c r="J9" s="370" t="s">
        <v>23</v>
      </c>
      <c r="K9" s="371"/>
      <c r="L9" s="372"/>
      <c r="M9" s="26"/>
      <c r="N9" s="27"/>
      <c r="O9" s="27"/>
      <c r="P9" s="27"/>
    </row>
    <row r="10" spans="1:16" ht="38.25">
      <c r="A10" s="374"/>
      <c r="B10" s="376"/>
      <c r="C10" s="376"/>
      <c r="D10" s="376"/>
      <c r="E10" s="28" t="s">
        <v>24</v>
      </c>
      <c r="F10" s="28" t="s">
        <v>24</v>
      </c>
      <c r="G10" s="238" t="s">
        <v>25</v>
      </c>
      <c r="H10" s="238" t="s">
        <v>26</v>
      </c>
      <c r="I10" s="238" t="s">
        <v>27</v>
      </c>
      <c r="J10" s="238" t="s">
        <v>28</v>
      </c>
      <c r="K10" s="238" t="s">
        <v>29</v>
      </c>
      <c r="L10" s="238" t="s">
        <v>30</v>
      </c>
      <c r="M10" s="238" t="s">
        <v>31</v>
      </c>
      <c r="N10" s="29" t="s">
        <v>32</v>
      </c>
      <c r="O10" s="29" t="s">
        <v>33</v>
      </c>
      <c r="P10" s="30" t="s">
        <v>840</v>
      </c>
    </row>
    <row r="11" spans="1:16" ht="12.75" customHeight="1">
      <c r="A11" s="245">
        <v>1</v>
      </c>
      <c r="B11" s="257" t="s">
        <v>34</v>
      </c>
      <c r="C11" s="235" t="s">
        <v>35</v>
      </c>
      <c r="D11" s="248">
        <v>45379</v>
      </c>
      <c r="E11" s="235">
        <v>22102.5</v>
      </c>
      <c r="F11" s="235">
        <v>22090.5</v>
      </c>
      <c r="G11" s="234">
        <v>22032</v>
      </c>
      <c r="H11" s="234">
        <v>21961.5</v>
      </c>
      <c r="I11" s="234">
        <v>21903</v>
      </c>
      <c r="J11" s="234">
        <v>22161</v>
      </c>
      <c r="K11" s="234">
        <v>22219.5</v>
      </c>
      <c r="L11" s="234">
        <v>22290</v>
      </c>
      <c r="M11" s="233">
        <v>22149</v>
      </c>
      <c r="N11" s="233">
        <v>22020</v>
      </c>
      <c r="O11" s="233">
        <v>16366100</v>
      </c>
      <c r="P11" s="236">
        <v>2.9322997257671627E-3</v>
      </c>
    </row>
    <row r="12" spans="1:16" ht="12.75" customHeight="1">
      <c r="A12" s="245">
        <v>2</v>
      </c>
      <c r="B12" s="257" t="s">
        <v>34</v>
      </c>
      <c r="C12" s="235" t="s">
        <v>36</v>
      </c>
      <c r="D12" s="248">
        <v>45378</v>
      </c>
      <c r="E12" s="235">
        <v>46794.65</v>
      </c>
      <c r="F12" s="235">
        <v>46855.5</v>
      </c>
      <c r="G12" s="234">
        <v>46569</v>
      </c>
      <c r="H12" s="234">
        <v>46343.35</v>
      </c>
      <c r="I12" s="234">
        <v>46056.85</v>
      </c>
      <c r="J12" s="234">
        <v>47081.15</v>
      </c>
      <c r="K12" s="234">
        <v>47367.65</v>
      </c>
      <c r="L12" s="234">
        <v>47593.3</v>
      </c>
      <c r="M12" s="233">
        <v>47142</v>
      </c>
      <c r="N12" s="233">
        <v>46629.85</v>
      </c>
      <c r="O12" s="233">
        <v>5684160</v>
      </c>
      <c r="P12" s="236">
        <v>1.2231378467538365E-2</v>
      </c>
    </row>
    <row r="13" spans="1:16" ht="12.75" customHeight="1">
      <c r="A13" s="245">
        <v>3</v>
      </c>
      <c r="B13" s="257" t="s">
        <v>34</v>
      </c>
      <c r="C13" s="256" t="s">
        <v>37</v>
      </c>
      <c r="D13" s="250">
        <v>45377</v>
      </c>
      <c r="E13" s="249">
        <v>20758.3</v>
      </c>
      <c r="F13" s="249">
        <v>20781.05</v>
      </c>
      <c r="G13" s="251">
        <v>20677.25</v>
      </c>
      <c r="H13" s="251">
        <v>20596.2</v>
      </c>
      <c r="I13" s="251">
        <v>20492.400000000001</v>
      </c>
      <c r="J13" s="251">
        <v>20862.099999999999</v>
      </c>
      <c r="K13" s="251">
        <v>20965.899999999994</v>
      </c>
      <c r="L13" s="251">
        <v>21046.949999999997</v>
      </c>
      <c r="M13" s="252">
        <v>20884.849999999999</v>
      </c>
      <c r="N13" s="252">
        <v>20700</v>
      </c>
      <c r="O13" s="252">
        <v>67680</v>
      </c>
      <c r="P13" s="253">
        <v>-5.4220234768026829E-2</v>
      </c>
    </row>
    <row r="14" spans="1:16" ht="12.75" customHeight="1">
      <c r="A14" s="245">
        <v>4</v>
      </c>
      <c r="B14" s="257" t="s">
        <v>34</v>
      </c>
      <c r="C14" s="256" t="s">
        <v>38</v>
      </c>
      <c r="D14" s="250">
        <v>45373</v>
      </c>
      <c r="E14" s="249">
        <v>10437.299999999999</v>
      </c>
      <c r="F14" s="249">
        <v>10362.283333333333</v>
      </c>
      <c r="G14" s="251">
        <v>10276.016666666666</v>
      </c>
      <c r="H14" s="251">
        <v>10114.733333333334</v>
      </c>
      <c r="I14" s="251">
        <v>10028.466666666667</v>
      </c>
      <c r="J14" s="251">
        <v>10523.566666666666</v>
      </c>
      <c r="K14" s="251">
        <v>10609.833333333332</v>
      </c>
      <c r="L14" s="251">
        <v>10771.116666666665</v>
      </c>
      <c r="M14" s="252">
        <v>10448.549999999999</v>
      </c>
      <c r="N14" s="252">
        <v>10201</v>
      </c>
      <c r="O14" s="252">
        <v>1991850</v>
      </c>
      <c r="P14" s="253">
        <v>0.11809034648254957</v>
      </c>
    </row>
    <row r="15" spans="1:16" ht="12.75" customHeight="1">
      <c r="A15" s="245">
        <v>5</v>
      </c>
      <c r="B15" s="257" t="s">
        <v>39</v>
      </c>
      <c r="C15" s="249" t="s">
        <v>40</v>
      </c>
      <c r="D15" s="250">
        <v>45379</v>
      </c>
      <c r="E15" s="249">
        <v>650.54999999999995</v>
      </c>
      <c r="F15" s="249">
        <v>648.0333333333333</v>
      </c>
      <c r="G15" s="251">
        <v>643.51666666666665</v>
      </c>
      <c r="H15" s="251">
        <v>636.48333333333335</v>
      </c>
      <c r="I15" s="251">
        <v>631.9666666666667</v>
      </c>
      <c r="J15" s="251">
        <v>655.06666666666661</v>
      </c>
      <c r="K15" s="251">
        <v>659.58333333333326</v>
      </c>
      <c r="L15" s="251">
        <v>666.61666666666656</v>
      </c>
      <c r="M15" s="252">
        <v>652.54999999999995</v>
      </c>
      <c r="N15" s="252">
        <v>641</v>
      </c>
      <c r="O15" s="252">
        <v>15051000</v>
      </c>
      <c r="P15" s="253">
        <v>1.2172158708809683E-2</v>
      </c>
    </row>
    <row r="16" spans="1:16" ht="12.75" customHeight="1">
      <c r="A16" s="245">
        <v>6</v>
      </c>
      <c r="B16" s="257" t="s">
        <v>41</v>
      </c>
      <c r="C16" s="254" t="s">
        <v>42</v>
      </c>
      <c r="D16" s="250">
        <v>45379</v>
      </c>
      <c r="E16" s="249">
        <v>5882.8</v>
      </c>
      <c r="F16" s="249">
        <v>5845.333333333333</v>
      </c>
      <c r="G16" s="251">
        <v>5788.4666666666662</v>
      </c>
      <c r="H16" s="251">
        <v>5694.1333333333332</v>
      </c>
      <c r="I16" s="251">
        <v>5637.2666666666664</v>
      </c>
      <c r="J16" s="251">
        <v>5939.6666666666661</v>
      </c>
      <c r="K16" s="251">
        <v>5996.5333333333328</v>
      </c>
      <c r="L16" s="251">
        <v>6090.8666666666659</v>
      </c>
      <c r="M16" s="252">
        <v>5902.2</v>
      </c>
      <c r="N16" s="252">
        <v>5751</v>
      </c>
      <c r="O16" s="252">
        <v>1142250</v>
      </c>
      <c r="P16" s="253">
        <v>5.0465570755259224E-2</v>
      </c>
    </row>
    <row r="17" spans="1:16" ht="12.75" customHeight="1">
      <c r="A17" s="245">
        <v>7</v>
      </c>
      <c r="B17" s="257" t="s">
        <v>43</v>
      </c>
      <c r="C17" s="254" t="s">
        <v>44</v>
      </c>
      <c r="D17" s="250">
        <v>45379</v>
      </c>
      <c r="E17" s="249">
        <v>27724.3</v>
      </c>
      <c r="F17" s="249">
        <v>27845.5</v>
      </c>
      <c r="G17" s="251">
        <v>27391.15</v>
      </c>
      <c r="H17" s="251">
        <v>27058</v>
      </c>
      <c r="I17" s="251">
        <v>26603.65</v>
      </c>
      <c r="J17" s="251">
        <v>28178.65</v>
      </c>
      <c r="K17" s="251">
        <v>28633</v>
      </c>
      <c r="L17" s="251">
        <v>28966.15</v>
      </c>
      <c r="M17" s="252">
        <v>28299.85</v>
      </c>
      <c r="N17" s="252">
        <v>27512.35</v>
      </c>
      <c r="O17" s="252">
        <v>201800</v>
      </c>
      <c r="P17" s="253">
        <v>1.0819475055099179E-2</v>
      </c>
    </row>
    <row r="18" spans="1:16" ht="12.75" customHeight="1">
      <c r="A18" s="245">
        <v>8</v>
      </c>
      <c r="B18" s="257" t="s">
        <v>45</v>
      </c>
      <c r="C18" s="255" t="s">
        <v>46</v>
      </c>
      <c r="D18" s="250">
        <v>45379</v>
      </c>
      <c r="E18" s="249">
        <v>173.9</v>
      </c>
      <c r="F18" s="249">
        <v>173.1</v>
      </c>
      <c r="G18" s="251">
        <v>171.79999999999998</v>
      </c>
      <c r="H18" s="251">
        <v>169.7</v>
      </c>
      <c r="I18" s="251">
        <v>168.39999999999998</v>
      </c>
      <c r="J18" s="251">
        <v>175.2</v>
      </c>
      <c r="K18" s="251">
        <v>176.5</v>
      </c>
      <c r="L18" s="251">
        <v>178.6</v>
      </c>
      <c r="M18" s="252">
        <v>174.4</v>
      </c>
      <c r="N18" s="252">
        <v>171</v>
      </c>
      <c r="O18" s="252">
        <v>59718600</v>
      </c>
      <c r="P18" s="253">
        <v>-8.8725578060584332E-3</v>
      </c>
    </row>
    <row r="19" spans="1:16" ht="12.75" customHeight="1">
      <c r="A19" s="245">
        <v>9</v>
      </c>
      <c r="B19" s="257" t="s">
        <v>47</v>
      </c>
      <c r="C19" s="252" t="s">
        <v>48</v>
      </c>
      <c r="D19" s="250">
        <v>45379</v>
      </c>
      <c r="E19" s="249">
        <v>207.2</v>
      </c>
      <c r="F19" s="249">
        <v>206.23333333333335</v>
      </c>
      <c r="G19" s="251">
        <v>204.66666666666669</v>
      </c>
      <c r="H19" s="251">
        <v>202.13333333333333</v>
      </c>
      <c r="I19" s="251">
        <v>200.56666666666666</v>
      </c>
      <c r="J19" s="251">
        <v>208.76666666666671</v>
      </c>
      <c r="K19" s="251">
        <v>210.33333333333337</v>
      </c>
      <c r="L19" s="251">
        <v>212.86666666666673</v>
      </c>
      <c r="M19" s="252">
        <v>207.8</v>
      </c>
      <c r="N19" s="252">
        <v>203.7</v>
      </c>
      <c r="O19" s="252">
        <v>46628400</v>
      </c>
      <c r="P19" s="253">
        <v>9.5699166854312095E-3</v>
      </c>
    </row>
    <row r="20" spans="1:16" ht="12.75" customHeight="1">
      <c r="A20" s="245">
        <v>10</v>
      </c>
      <c r="B20" s="257" t="s">
        <v>49</v>
      </c>
      <c r="C20" s="249" t="s">
        <v>50</v>
      </c>
      <c r="D20" s="250">
        <v>45379</v>
      </c>
      <c r="E20" s="249">
        <v>2446.5</v>
      </c>
      <c r="F20" s="249">
        <v>2439.3000000000002</v>
      </c>
      <c r="G20" s="251">
        <v>2419.7500000000005</v>
      </c>
      <c r="H20" s="251">
        <v>2393.0000000000005</v>
      </c>
      <c r="I20" s="251">
        <v>2373.4500000000007</v>
      </c>
      <c r="J20" s="251">
        <v>2466.0500000000002</v>
      </c>
      <c r="K20" s="251">
        <v>2485.5999999999995</v>
      </c>
      <c r="L20" s="251">
        <v>2512.35</v>
      </c>
      <c r="M20" s="252">
        <v>2458.85</v>
      </c>
      <c r="N20" s="252">
        <v>2412.5500000000002</v>
      </c>
      <c r="O20" s="252">
        <v>5041200</v>
      </c>
      <c r="P20" s="253">
        <v>-1.8414018414018413E-3</v>
      </c>
    </row>
    <row r="21" spans="1:16" ht="12.75" customHeight="1">
      <c r="A21" s="245">
        <v>11</v>
      </c>
      <c r="B21" s="257" t="s">
        <v>45</v>
      </c>
      <c r="C21" s="249" t="s">
        <v>51</v>
      </c>
      <c r="D21" s="250">
        <v>45379</v>
      </c>
      <c r="E21" s="249">
        <v>3077.85</v>
      </c>
      <c r="F21" s="249">
        <v>3082.9166666666665</v>
      </c>
      <c r="G21" s="251">
        <v>3056.9333333333329</v>
      </c>
      <c r="H21" s="251">
        <v>3036.0166666666664</v>
      </c>
      <c r="I21" s="251">
        <v>3010.0333333333328</v>
      </c>
      <c r="J21" s="251">
        <v>3103.833333333333</v>
      </c>
      <c r="K21" s="251">
        <v>3129.8166666666666</v>
      </c>
      <c r="L21" s="251">
        <v>3150.7333333333331</v>
      </c>
      <c r="M21" s="252">
        <v>3108.9</v>
      </c>
      <c r="N21" s="252">
        <v>3062</v>
      </c>
      <c r="O21" s="252">
        <v>20064900</v>
      </c>
      <c r="P21" s="253">
        <v>-8.1856602654407952E-3</v>
      </c>
    </row>
    <row r="22" spans="1:16" ht="12.75" customHeight="1">
      <c r="A22" s="245">
        <v>12</v>
      </c>
      <c r="B22" s="257" t="s">
        <v>45</v>
      </c>
      <c r="C22" s="249" t="s">
        <v>52</v>
      </c>
      <c r="D22" s="250">
        <v>45379</v>
      </c>
      <c r="E22" s="249">
        <v>1265.8</v>
      </c>
      <c r="F22" s="249">
        <v>1262.95</v>
      </c>
      <c r="G22" s="251">
        <v>1256</v>
      </c>
      <c r="H22" s="251">
        <v>1246.2</v>
      </c>
      <c r="I22" s="251">
        <v>1239.25</v>
      </c>
      <c r="J22" s="251">
        <v>1272.75</v>
      </c>
      <c r="K22" s="251">
        <v>1279.7000000000003</v>
      </c>
      <c r="L22" s="251">
        <v>1289.5</v>
      </c>
      <c r="M22" s="252">
        <v>1269.9000000000001</v>
      </c>
      <c r="N22" s="252">
        <v>1253.1500000000001</v>
      </c>
      <c r="O22" s="252">
        <v>51296000</v>
      </c>
      <c r="P22" s="253">
        <v>2.360518376088418E-3</v>
      </c>
    </row>
    <row r="23" spans="1:16" ht="12.75" customHeight="1">
      <c r="A23" s="245">
        <v>13</v>
      </c>
      <c r="B23" s="257" t="s">
        <v>43</v>
      </c>
      <c r="C23" s="249" t="s">
        <v>53</v>
      </c>
      <c r="D23" s="250">
        <v>45379</v>
      </c>
      <c r="E23" s="249">
        <v>4812.75</v>
      </c>
      <c r="F23" s="249">
        <v>4805.3666666666668</v>
      </c>
      <c r="G23" s="251">
        <v>4760.7333333333336</v>
      </c>
      <c r="H23" s="251">
        <v>4708.7166666666672</v>
      </c>
      <c r="I23" s="251">
        <v>4664.0833333333339</v>
      </c>
      <c r="J23" s="251">
        <v>4857.3833333333332</v>
      </c>
      <c r="K23" s="251">
        <v>4902.0166666666664</v>
      </c>
      <c r="L23" s="251">
        <v>4954.0333333333328</v>
      </c>
      <c r="M23" s="252">
        <v>4850</v>
      </c>
      <c r="N23" s="252">
        <v>4753.3500000000004</v>
      </c>
      <c r="O23" s="252">
        <v>1221400</v>
      </c>
      <c r="P23" s="253">
        <v>4.7872340425531915E-2</v>
      </c>
    </row>
    <row r="24" spans="1:16" ht="12.75" customHeight="1">
      <c r="A24" s="245">
        <v>14</v>
      </c>
      <c r="B24" s="257" t="s">
        <v>49</v>
      </c>
      <c r="C24" s="249" t="s">
        <v>54</v>
      </c>
      <c r="D24" s="250">
        <v>45379</v>
      </c>
      <c r="E24" s="249">
        <v>588.65</v>
      </c>
      <c r="F24" s="249">
        <v>586.63333333333333</v>
      </c>
      <c r="G24" s="251">
        <v>582.26666666666665</v>
      </c>
      <c r="H24" s="251">
        <v>575.88333333333333</v>
      </c>
      <c r="I24" s="251">
        <v>571.51666666666665</v>
      </c>
      <c r="J24" s="251">
        <v>593.01666666666665</v>
      </c>
      <c r="K24" s="251">
        <v>597.38333333333321</v>
      </c>
      <c r="L24" s="251">
        <v>603.76666666666665</v>
      </c>
      <c r="M24" s="252">
        <v>591</v>
      </c>
      <c r="N24" s="252">
        <v>580.25</v>
      </c>
      <c r="O24" s="252">
        <v>49323600</v>
      </c>
      <c r="P24" s="253">
        <v>-1.3429342934293429E-2</v>
      </c>
    </row>
    <row r="25" spans="1:16" ht="12.75" customHeight="1">
      <c r="A25" s="245">
        <v>15</v>
      </c>
      <c r="B25" s="257" t="s">
        <v>45</v>
      </c>
      <c r="C25" s="249" t="s">
        <v>55</v>
      </c>
      <c r="D25" s="250">
        <v>45379</v>
      </c>
      <c r="E25" s="249">
        <v>6189</v>
      </c>
      <c r="F25" s="249">
        <v>6173.6166666666659</v>
      </c>
      <c r="G25" s="251">
        <v>6126.2333333333318</v>
      </c>
      <c r="H25" s="251">
        <v>6063.4666666666662</v>
      </c>
      <c r="I25" s="251">
        <v>6016.0833333333321</v>
      </c>
      <c r="J25" s="251">
        <v>6236.3833333333314</v>
      </c>
      <c r="K25" s="251">
        <v>6283.7666666666646</v>
      </c>
      <c r="L25" s="251">
        <v>6346.533333333331</v>
      </c>
      <c r="M25" s="252">
        <v>6221</v>
      </c>
      <c r="N25" s="252">
        <v>6110.85</v>
      </c>
      <c r="O25" s="252">
        <v>2253750</v>
      </c>
      <c r="P25" s="253">
        <v>-1.031946426611044E-2</v>
      </c>
    </row>
    <row r="26" spans="1:16" ht="12.75" customHeight="1">
      <c r="A26" s="245">
        <v>16</v>
      </c>
      <c r="B26" s="257" t="s">
        <v>56</v>
      </c>
      <c r="C26" s="249" t="s">
        <v>57</v>
      </c>
      <c r="D26" s="250">
        <v>45379</v>
      </c>
      <c r="E26" s="249">
        <v>462.5</v>
      </c>
      <c r="F26" s="249">
        <v>460.5</v>
      </c>
      <c r="G26" s="251">
        <v>456.5</v>
      </c>
      <c r="H26" s="251">
        <v>450.5</v>
      </c>
      <c r="I26" s="251">
        <v>446.5</v>
      </c>
      <c r="J26" s="251">
        <v>466.5</v>
      </c>
      <c r="K26" s="251">
        <v>470.5</v>
      </c>
      <c r="L26" s="251">
        <v>476.5</v>
      </c>
      <c r="M26" s="252">
        <v>464.5</v>
      </c>
      <c r="N26" s="252">
        <v>454.5</v>
      </c>
      <c r="O26" s="252">
        <v>15872900</v>
      </c>
      <c r="P26" s="253">
        <v>-4.4808184143222504E-2</v>
      </c>
    </row>
    <row r="27" spans="1:16" ht="12.75" customHeight="1">
      <c r="A27" s="245">
        <v>17</v>
      </c>
      <c r="B27" s="257" t="s">
        <v>56</v>
      </c>
      <c r="C27" s="249" t="s">
        <v>58</v>
      </c>
      <c r="D27" s="250">
        <v>45379</v>
      </c>
      <c r="E27" s="249">
        <v>166.85</v>
      </c>
      <c r="F27" s="249">
        <v>165.65</v>
      </c>
      <c r="G27" s="251">
        <v>164.05</v>
      </c>
      <c r="H27" s="251">
        <v>161.25</v>
      </c>
      <c r="I27" s="251">
        <v>159.65</v>
      </c>
      <c r="J27" s="251">
        <v>168.45000000000002</v>
      </c>
      <c r="K27" s="251">
        <v>170.04999999999998</v>
      </c>
      <c r="L27" s="251">
        <v>172.85000000000002</v>
      </c>
      <c r="M27" s="252">
        <v>167.25</v>
      </c>
      <c r="N27" s="252">
        <v>162.85</v>
      </c>
      <c r="O27" s="252">
        <v>111700000</v>
      </c>
      <c r="P27" s="253">
        <v>-4.3869034881232616E-2</v>
      </c>
    </row>
    <row r="28" spans="1:16" ht="12.75" customHeight="1">
      <c r="A28" s="245">
        <v>18</v>
      </c>
      <c r="B28" s="257" t="s">
        <v>59</v>
      </c>
      <c r="C28" s="249" t="s">
        <v>60</v>
      </c>
      <c r="D28" s="250">
        <v>45379</v>
      </c>
      <c r="E28" s="249">
        <v>2820.6</v>
      </c>
      <c r="F28" s="249">
        <v>2822.1833333333329</v>
      </c>
      <c r="G28" s="251">
        <v>2809.8666666666659</v>
      </c>
      <c r="H28" s="251">
        <v>2799.1333333333328</v>
      </c>
      <c r="I28" s="251">
        <v>2786.8166666666657</v>
      </c>
      <c r="J28" s="251">
        <v>2832.9166666666661</v>
      </c>
      <c r="K28" s="251">
        <v>2845.2333333333327</v>
      </c>
      <c r="L28" s="251">
        <v>2855.9666666666662</v>
      </c>
      <c r="M28" s="252">
        <v>2834.5</v>
      </c>
      <c r="N28" s="252">
        <v>2811.45</v>
      </c>
      <c r="O28" s="252">
        <v>9161800</v>
      </c>
      <c r="P28" s="253">
        <v>6.9978744773783658E-2</v>
      </c>
    </row>
    <row r="29" spans="1:16" ht="12.75" customHeight="1">
      <c r="A29" s="245">
        <v>19</v>
      </c>
      <c r="B29" s="257" t="s">
        <v>45</v>
      </c>
      <c r="C29" s="249" t="s">
        <v>61</v>
      </c>
      <c r="D29" s="250">
        <v>45379</v>
      </c>
      <c r="E29" s="249">
        <v>1948.9</v>
      </c>
      <c r="F29" s="249">
        <v>1937.8666666666668</v>
      </c>
      <c r="G29" s="251">
        <v>1919.0833333333335</v>
      </c>
      <c r="H29" s="251">
        <v>1889.2666666666667</v>
      </c>
      <c r="I29" s="251">
        <v>1870.4833333333333</v>
      </c>
      <c r="J29" s="251">
        <v>1967.6833333333336</v>
      </c>
      <c r="K29" s="251">
        <v>1986.4666666666669</v>
      </c>
      <c r="L29" s="251">
        <v>2016.2833333333338</v>
      </c>
      <c r="M29" s="252">
        <v>1956.65</v>
      </c>
      <c r="N29" s="252">
        <v>1908.05</v>
      </c>
      <c r="O29" s="252">
        <v>3341535</v>
      </c>
      <c r="P29" s="253">
        <v>3.4423994546693933E-2</v>
      </c>
    </row>
    <row r="30" spans="1:16" ht="12.75" customHeight="1">
      <c r="A30" s="245">
        <v>20</v>
      </c>
      <c r="B30" s="257" t="s">
        <v>45</v>
      </c>
      <c r="C30" s="254" t="s">
        <v>62</v>
      </c>
      <c r="D30" s="250">
        <v>45379</v>
      </c>
      <c r="E30" s="249">
        <v>5927</v>
      </c>
      <c r="F30" s="249">
        <v>5934.0333333333328</v>
      </c>
      <c r="G30" s="251">
        <v>5890.0666666666657</v>
      </c>
      <c r="H30" s="251">
        <v>5853.1333333333332</v>
      </c>
      <c r="I30" s="251">
        <v>5809.1666666666661</v>
      </c>
      <c r="J30" s="251">
        <v>5970.9666666666653</v>
      </c>
      <c r="K30" s="251">
        <v>6014.9333333333325</v>
      </c>
      <c r="L30" s="251">
        <v>6051.866666666665</v>
      </c>
      <c r="M30" s="252">
        <v>5978</v>
      </c>
      <c r="N30" s="252">
        <v>5897.1</v>
      </c>
      <c r="O30" s="252">
        <v>386250</v>
      </c>
      <c r="P30" s="253">
        <v>0.03</v>
      </c>
    </row>
    <row r="31" spans="1:16" ht="12.75" customHeight="1">
      <c r="A31" s="245">
        <v>21</v>
      </c>
      <c r="B31" s="257" t="s">
        <v>63</v>
      </c>
      <c r="C31" s="249" t="s">
        <v>64</v>
      </c>
      <c r="D31" s="250">
        <v>45379</v>
      </c>
      <c r="E31" s="249">
        <v>568.29999999999995</v>
      </c>
      <c r="F31" s="249">
        <v>568.81666666666661</v>
      </c>
      <c r="G31" s="251">
        <v>564.23333333333323</v>
      </c>
      <c r="H31" s="251">
        <v>560.16666666666663</v>
      </c>
      <c r="I31" s="251">
        <v>555.58333333333326</v>
      </c>
      <c r="J31" s="251">
        <v>572.88333333333321</v>
      </c>
      <c r="K31" s="251">
        <v>577.4666666666667</v>
      </c>
      <c r="L31" s="251">
        <v>581.53333333333319</v>
      </c>
      <c r="M31" s="252">
        <v>573.4</v>
      </c>
      <c r="N31" s="252">
        <v>564.75</v>
      </c>
      <c r="O31" s="252">
        <v>20950000</v>
      </c>
      <c r="P31" s="253">
        <v>-1.7677122895859709E-2</v>
      </c>
    </row>
    <row r="32" spans="1:16" ht="12.75" customHeight="1">
      <c r="A32" s="245">
        <v>22</v>
      </c>
      <c r="B32" s="257" t="s">
        <v>43</v>
      </c>
      <c r="C32" s="249" t="s">
        <v>65</v>
      </c>
      <c r="D32" s="250">
        <v>45379</v>
      </c>
      <c r="E32" s="249">
        <v>1029.45</v>
      </c>
      <c r="F32" s="249">
        <v>1025.2833333333333</v>
      </c>
      <c r="G32" s="251">
        <v>1017.3166666666666</v>
      </c>
      <c r="H32" s="251">
        <v>1005.1833333333333</v>
      </c>
      <c r="I32" s="251">
        <v>997.21666666666658</v>
      </c>
      <c r="J32" s="251">
        <v>1037.4166666666665</v>
      </c>
      <c r="K32" s="251">
        <v>1045.3833333333332</v>
      </c>
      <c r="L32" s="251">
        <v>1057.5166666666667</v>
      </c>
      <c r="M32" s="252">
        <v>1033.25</v>
      </c>
      <c r="N32" s="252">
        <v>1013.15</v>
      </c>
      <c r="O32" s="252">
        <v>17696800</v>
      </c>
      <c r="P32" s="253">
        <v>-2.1827688940232261E-2</v>
      </c>
    </row>
    <row r="33" spans="1:16" ht="12.75" customHeight="1">
      <c r="A33" s="245">
        <v>23</v>
      </c>
      <c r="B33" s="257" t="s">
        <v>63</v>
      </c>
      <c r="C33" s="249" t="s">
        <v>66</v>
      </c>
      <c r="D33" s="250">
        <v>45379</v>
      </c>
      <c r="E33" s="249">
        <v>1038.55</v>
      </c>
      <c r="F33" s="249">
        <v>1040.1666666666667</v>
      </c>
      <c r="G33" s="251">
        <v>1028.4333333333334</v>
      </c>
      <c r="H33" s="251">
        <v>1018.3166666666666</v>
      </c>
      <c r="I33" s="251">
        <v>1006.5833333333333</v>
      </c>
      <c r="J33" s="251">
        <v>1050.2833333333335</v>
      </c>
      <c r="K33" s="251">
        <v>1062.0166666666667</v>
      </c>
      <c r="L33" s="251">
        <v>1072.1333333333337</v>
      </c>
      <c r="M33" s="252">
        <v>1051.9000000000001</v>
      </c>
      <c r="N33" s="252">
        <v>1030.05</v>
      </c>
      <c r="O33" s="252">
        <v>55582500</v>
      </c>
      <c r="P33" s="253">
        <v>4.4734739908838868E-2</v>
      </c>
    </row>
    <row r="34" spans="1:16" ht="12.75" customHeight="1">
      <c r="A34" s="245">
        <v>24</v>
      </c>
      <c r="B34" s="257" t="s">
        <v>56</v>
      </c>
      <c r="C34" s="249" t="s">
        <v>67</v>
      </c>
      <c r="D34" s="250">
        <v>45379</v>
      </c>
      <c r="E34" s="249">
        <v>8753.4500000000007</v>
      </c>
      <c r="F34" s="249">
        <v>8699.5333333333328</v>
      </c>
      <c r="G34" s="251">
        <v>8624.0666666666657</v>
      </c>
      <c r="H34" s="251">
        <v>8494.6833333333325</v>
      </c>
      <c r="I34" s="251">
        <v>8419.2166666666653</v>
      </c>
      <c r="J34" s="251">
        <v>8828.9166666666661</v>
      </c>
      <c r="K34" s="251">
        <v>8904.3833333333332</v>
      </c>
      <c r="L34" s="251">
        <v>9033.7666666666664</v>
      </c>
      <c r="M34" s="252">
        <v>8775</v>
      </c>
      <c r="N34" s="252">
        <v>8570.15</v>
      </c>
      <c r="O34" s="252">
        <v>2841375</v>
      </c>
      <c r="P34" s="253">
        <v>-1.7037837837837837E-2</v>
      </c>
    </row>
    <row r="35" spans="1:16" ht="12.75" customHeight="1">
      <c r="A35" s="245">
        <v>25</v>
      </c>
      <c r="B35" s="257" t="s">
        <v>68</v>
      </c>
      <c r="C35" s="249" t="s">
        <v>69</v>
      </c>
      <c r="D35" s="250">
        <v>45379</v>
      </c>
      <c r="E35" s="249">
        <v>1604.75</v>
      </c>
      <c r="F35" s="249">
        <v>1602.7666666666667</v>
      </c>
      <c r="G35" s="251">
        <v>1594.2333333333333</v>
      </c>
      <c r="H35" s="251">
        <v>1583.7166666666667</v>
      </c>
      <c r="I35" s="251">
        <v>1575.1833333333334</v>
      </c>
      <c r="J35" s="251">
        <v>1613.2833333333333</v>
      </c>
      <c r="K35" s="251">
        <v>1621.8166666666666</v>
      </c>
      <c r="L35" s="251">
        <v>1632.3333333333333</v>
      </c>
      <c r="M35" s="252">
        <v>1611.3</v>
      </c>
      <c r="N35" s="252">
        <v>1592.25</v>
      </c>
      <c r="O35" s="252">
        <v>10091500</v>
      </c>
      <c r="P35" s="253">
        <v>-1.2669993151355053E-2</v>
      </c>
    </row>
    <row r="36" spans="1:16" ht="12.75" customHeight="1">
      <c r="A36" s="245">
        <v>26</v>
      </c>
      <c r="B36" s="257" t="s">
        <v>68</v>
      </c>
      <c r="C36" s="249" t="s">
        <v>70</v>
      </c>
      <c r="D36" s="250">
        <v>45379</v>
      </c>
      <c r="E36" s="249">
        <v>6720.05</v>
      </c>
      <c r="F36" s="249">
        <v>6718.8166666666666</v>
      </c>
      <c r="G36" s="251">
        <v>6662.583333333333</v>
      </c>
      <c r="H36" s="251">
        <v>6605.1166666666668</v>
      </c>
      <c r="I36" s="251">
        <v>6548.8833333333332</v>
      </c>
      <c r="J36" s="251">
        <v>6776.2833333333328</v>
      </c>
      <c r="K36" s="251">
        <v>6832.5166666666664</v>
      </c>
      <c r="L36" s="251">
        <v>6889.9833333333327</v>
      </c>
      <c r="M36" s="252">
        <v>6775.05</v>
      </c>
      <c r="N36" s="252">
        <v>6661.35</v>
      </c>
      <c r="O36" s="252">
        <v>7631375</v>
      </c>
      <c r="P36" s="253">
        <v>-5.2812039407338453E-2</v>
      </c>
    </row>
    <row r="37" spans="1:16" ht="12.75" customHeight="1">
      <c r="A37" s="245">
        <v>27</v>
      </c>
      <c r="B37" s="257" t="s">
        <v>56</v>
      </c>
      <c r="C37" s="249" t="s">
        <v>71</v>
      </c>
      <c r="D37" s="250">
        <v>45379</v>
      </c>
      <c r="E37" s="249">
        <v>2317.5500000000002</v>
      </c>
      <c r="F37" s="249">
        <v>2307.9666666666667</v>
      </c>
      <c r="G37" s="251">
        <v>2290.9833333333336</v>
      </c>
      <c r="H37" s="251">
        <v>2264.416666666667</v>
      </c>
      <c r="I37" s="251">
        <v>2247.4333333333338</v>
      </c>
      <c r="J37" s="251">
        <v>2334.5333333333333</v>
      </c>
      <c r="K37" s="251">
        <v>2351.516666666666</v>
      </c>
      <c r="L37" s="251">
        <v>2378.083333333333</v>
      </c>
      <c r="M37" s="252">
        <v>2324.9499999999998</v>
      </c>
      <c r="N37" s="252">
        <v>2281.4</v>
      </c>
      <c r="O37" s="252">
        <v>2481000</v>
      </c>
      <c r="P37" s="253">
        <v>3.2755064903554529E-3</v>
      </c>
    </row>
    <row r="38" spans="1:16" ht="12.75" customHeight="1">
      <c r="A38" s="245">
        <v>28</v>
      </c>
      <c r="B38" s="257" t="s">
        <v>45</v>
      </c>
      <c r="C38" s="255" t="s">
        <v>72</v>
      </c>
      <c r="D38" s="250">
        <v>45379</v>
      </c>
      <c r="E38" s="249">
        <v>367.9</v>
      </c>
      <c r="F38" s="249">
        <v>366.08333333333331</v>
      </c>
      <c r="G38" s="251">
        <v>362.36666666666662</v>
      </c>
      <c r="H38" s="251">
        <v>356.83333333333331</v>
      </c>
      <c r="I38" s="251">
        <v>353.11666666666662</v>
      </c>
      <c r="J38" s="251">
        <v>371.61666666666662</v>
      </c>
      <c r="K38" s="251">
        <v>375.33333333333331</v>
      </c>
      <c r="L38" s="251">
        <v>380.86666666666662</v>
      </c>
      <c r="M38" s="252">
        <v>369.8</v>
      </c>
      <c r="N38" s="252">
        <v>360.55</v>
      </c>
      <c r="O38" s="252">
        <v>12019200</v>
      </c>
      <c r="P38" s="253">
        <v>-7.0986890922582244E-2</v>
      </c>
    </row>
    <row r="39" spans="1:16" ht="12.75" customHeight="1">
      <c r="A39" s="245">
        <v>29</v>
      </c>
      <c r="B39" s="257" t="s">
        <v>63</v>
      </c>
      <c r="C39" s="249" t="s">
        <v>73</v>
      </c>
      <c r="D39" s="250">
        <v>45379</v>
      </c>
      <c r="E39" s="249">
        <v>181.2</v>
      </c>
      <c r="F39" s="249">
        <v>181.1</v>
      </c>
      <c r="G39" s="251">
        <v>179.54999999999998</v>
      </c>
      <c r="H39" s="251">
        <v>177.89999999999998</v>
      </c>
      <c r="I39" s="251">
        <v>176.34999999999997</v>
      </c>
      <c r="J39" s="251">
        <v>182.75</v>
      </c>
      <c r="K39" s="251">
        <v>184.3</v>
      </c>
      <c r="L39" s="251">
        <v>185.95000000000002</v>
      </c>
      <c r="M39" s="252">
        <v>182.65</v>
      </c>
      <c r="N39" s="252">
        <v>179.45</v>
      </c>
      <c r="O39" s="252">
        <v>106710000</v>
      </c>
      <c r="P39" s="253">
        <v>-3.1062428474671277E-3</v>
      </c>
    </row>
    <row r="40" spans="1:16" ht="12.75" customHeight="1">
      <c r="A40" s="245">
        <v>30</v>
      </c>
      <c r="B40" s="257" t="s">
        <v>63</v>
      </c>
      <c r="C40" s="249" t="s">
        <v>74</v>
      </c>
      <c r="D40" s="250">
        <v>45379</v>
      </c>
      <c r="E40" s="249">
        <v>256.14999999999998</v>
      </c>
      <c r="F40" s="249">
        <v>255.73333333333335</v>
      </c>
      <c r="G40" s="251">
        <v>253.9666666666667</v>
      </c>
      <c r="H40" s="251">
        <v>251.78333333333336</v>
      </c>
      <c r="I40" s="251">
        <v>250.01666666666671</v>
      </c>
      <c r="J40" s="251">
        <v>257.91666666666669</v>
      </c>
      <c r="K40" s="251">
        <v>259.68333333333334</v>
      </c>
      <c r="L40" s="251">
        <v>261.86666666666667</v>
      </c>
      <c r="M40" s="252">
        <v>257.5</v>
      </c>
      <c r="N40" s="252">
        <v>253.55</v>
      </c>
      <c r="O40" s="252">
        <v>134997525</v>
      </c>
      <c r="P40" s="253">
        <v>1.7581177287723563E-3</v>
      </c>
    </row>
    <row r="41" spans="1:16" ht="12.75" customHeight="1">
      <c r="A41" s="245">
        <v>31</v>
      </c>
      <c r="B41" s="257" t="s">
        <v>59</v>
      </c>
      <c r="C41" s="249" t="s">
        <v>75</v>
      </c>
      <c r="D41" s="250">
        <v>45379</v>
      </c>
      <c r="E41" s="249">
        <v>1384.05</v>
      </c>
      <c r="F41" s="249">
        <v>1384.2833333333335</v>
      </c>
      <c r="G41" s="251">
        <v>1374.7666666666671</v>
      </c>
      <c r="H41" s="251">
        <v>1365.4833333333336</v>
      </c>
      <c r="I41" s="251">
        <v>1355.9666666666672</v>
      </c>
      <c r="J41" s="251">
        <v>1393.5666666666671</v>
      </c>
      <c r="K41" s="251">
        <v>1403.0833333333335</v>
      </c>
      <c r="L41" s="251">
        <v>1412.366666666667</v>
      </c>
      <c r="M41" s="252">
        <v>1393.8</v>
      </c>
      <c r="N41" s="252">
        <v>1375</v>
      </c>
      <c r="O41" s="252">
        <v>3789000</v>
      </c>
      <c r="P41" s="253">
        <v>3.3023208260914018E-2</v>
      </c>
    </row>
    <row r="42" spans="1:16" ht="12.75" customHeight="1">
      <c r="A42" s="245">
        <v>32</v>
      </c>
      <c r="B42" s="257" t="s">
        <v>41</v>
      </c>
      <c r="C42" s="249" t="s">
        <v>76</v>
      </c>
      <c r="D42" s="250">
        <v>45379</v>
      </c>
      <c r="E42" s="249">
        <v>196.35</v>
      </c>
      <c r="F42" s="249">
        <v>194.23333333333335</v>
      </c>
      <c r="G42" s="251">
        <v>191.6166666666667</v>
      </c>
      <c r="H42" s="251">
        <v>186.88333333333335</v>
      </c>
      <c r="I42" s="251">
        <v>184.26666666666671</v>
      </c>
      <c r="J42" s="251">
        <v>198.9666666666667</v>
      </c>
      <c r="K42" s="251">
        <v>201.58333333333337</v>
      </c>
      <c r="L42" s="251">
        <v>206.31666666666669</v>
      </c>
      <c r="M42" s="252">
        <v>196.85</v>
      </c>
      <c r="N42" s="252">
        <v>189.5</v>
      </c>
      <c r="O42" s="252">
        <v>176426400</v>
      </c>
      <c r="P42" s="253">
        <v>-3.0416940763712683E-2</v>
      </c>
    </row>
    <row r="43" spans="1:16" ht="12.75" customHeight="1">
      <c r="A43" s="245">
        <v>33</v>
      </c>
      <c r="B43" s="257" t="s">
        <v>59</v>
      </c>
      <c r="C43" s="249" t="s">
        <v>77</v>
      </c>
      <c r="D43" s="250">
        <v>45379</v>
      </c>
      <c r="E43" s="249">
        <v>557.1</v>
      </c>
      <c r="F43" s="249">
        <v>555.11666666666667</v>
      </c>
      <c r="G43" s="251">
        <v>551.98333333333335</v>
      </c>
      <c r="H43" s="251">
        <v>546.86666666666667</v>
      </c>
      <c r="I43" s="251">
        <v>543.73333333333335</v>
      </c>
      <c r="J43" s="251">
        <v>560.23333333333335</v>
      </c>
      <c r="K43" s="251">
        <v>563.36666666666679</v>
      </c>
      <c r="L43" s="251">
        <v>568.48333333333335</v>
      </c>
      <c r="M43" s="252">
        <v>558.25</v>
      </c>
      <c r="N43" s="252">
        <v>550</v>
      </c>
      <c r="O43" s="252">
        <v>15611640</v>
      </c>
      <c r="P43" s="253">
        <v>-9.2980398726754902E-3</v>
      </c>
    </row>
    <row r="44" spans="1:16" ht="12.75" customHeight="1">
      <c r="A44" s="245">
        <v>34</v>
      </c>
      <c r="B44" s="257" t="s">
        <v>56</v>
      </c>
      <c r="C44" s="249" t="s">
        <v>78</v>
      </c>
      <c r="D44" s="250">
        <v>45379</v>
      </c>
      <c r="E44" s="249">
        <v>1106.6500000000001</v>
      </c>
      <c r="F44" s="249">
        <v>1110.2833333333335</v>
      </c>
      <c r="G44" s="251">
        <v>1094.666666666667</v>
      </c>
      <c r="H44" s="251">
        <v>1082.6833333333334</v>
      </c>
      <c r="I44" s="251">
        <v>1067.0666666666668</v>
      </c>
      <c r="J44" s="251">
        <v>1122.2666666666671</v>
      </c>
      <c r="K44" s="251">
        <v>1137.8833333333334</v>
      </c>
      <c r="L44" s="251">
        <v>1149.8666666666672</v>
      </c>
      <c r="M44" s="252">
        <v>1125.9000000000001</v>
      </c>
      <c r="N44" s="252">
        <v>1098.3</v>
      </c>
      <c r="O44" s="252">
        <v>8134000</v>
      </c>
      <c r="P44" s="253">
        <v>6.2504082032525637E-2</v>
      </c>
    </row>
    <row r="45" spans="1:16" ht="12.75" customHeight="1">
      <c r="A45" s="245">
        <v>35</v>
      </c>
      <c r="B45" s="257" t="s">
        <v>79</v>
      </c>
      <c r="C45" s="249" t="s">
        <v>80</v>
      </c>
      <c r="D45" s="250">
        <v>45379</v>
      </c>
      <c r="E45" s="249">
        <v>1224.0999999999999</v>
      </c>
      <c r="F45" s="249">
        <v>1228.7666666666667</v>
      </c>
      <c r="G45" s="251">
        <v>1214.4833333333333</v>
      </c>
      <c r="H45" s="251">
        <v>1204.8666666666668</v>
      </c>
      <c r="I45" s="251">
        <v>1190.5833333333335</v>
      </c>
      <c r="J45" s="251">
        <v>1238.3833333333332</v>
      </c>
      <c r="K45" s="251">
        <v>1252.6666666666665</v>
      </c>
      <c r="L45" s="251">
        <v>1262.2833333333331</v>
      </c>
      <c r="M45" s="252">
        <v>1243.05</v>
      </c>
      <c r="N45" s="252">
        <v>1219.1500000000001</v>
      </c>
      <c r="O45" s="252">
        <v>35175650</v>
      </c>
      <c r="P45" s="253">
        <v>-2.8494214572455594E-2</v>
      </c>
    </row>
    <row r="46" spans="1:16" ht="12.75" customHeight="1">
      <c r="A46" s="245">
        <v>36</v>
      </c>
      <c r="B46" s="257" t="s">
        <v>41</v>
      </c>
      <c r="C46" s="249" t="s">
        <v>81</v>
      </c>
      <c r="D46" s="250">
        <v>45379</v>
      </c>
      <c r="E46" s="249">
        <v>237.9</v>
      </c>
      <c r="F46" s="249">
        <v>234.95000000000002</v>
      </c>
      <c r="G46" s="251">
        <v>231.50000000000003</v>
      </c>
      <c r="H46" s="251">
        <v>225.10000000000002</v>
      </c>
      <c r="I46" s="251">
        <v>221.65000000000003</v>
      </c>
      <c r="J46" s="251">
        <v>241.35000000000002</v>
      </c>
      <c r="K46" s="251">
        <v>244.8</v>
      </c>
      <c r="L46" s="251">
        <v>251.20000000000002</v>
      </c>
      <c r="M46" s="252">
        <v>238.4</v>
      </c>
      <c r="N46" s="252">
        <v>228.55</v>
      </c>
      <c r="O46" s="252">
        <v>89596500</v>
      </c>
      <c r="P46" s="253">
        <v>2.6773359003670057E-2</v>
      </c>
    </row>
    <row r="47" spans="1:16" ht="12.75" customHeight="1">
      <c r="A47" s="245">
        <v>37</v>
      </c>
      <c r="B47" s="257" t="s">
        <v>43</v>
      </c>
      <c r="C47" s="249" t="s">
        <v>82</v>
      </c>
      <c r="D47" s="250">
        <v>45379</v>
      </c>
      <c r="E47" s="249">
        <v>251.2</v>
      </c>
      <c r="F47" s="249">
        <v>251.13333333333333</v>
      </c>
      <c r="G47" s="251">
        <v>249.26666666666665</v>
      </c>
      <c r="H47" s="251">
        <v>247.33333333333331</v>
      </c>
      <c r="I47" s="251">
        <v>245.46666666666664</v>
      </c>
      <c r="J47" s="251">
        <v>253.06666666666666</v>
      </c>
      <c r="K47" s="251">
        <v>254.93333333333334</v>
      </c>
      <c r="L47" s="251">
        <v>256.86666666666667</v>
      </c>
      <c r="M47" s="252">
        <v>253</v>
      </c>
      <c r="N47" s="252">
        <v>249.2</v>
      </c>
      <c r="O47" s="252">
        <v>48362500</v>
      </c>
      <c r="P47" s="253">
        <v>-2.1893012438062492E-2</v>
      </c>
    </row>
    <row r="48" spans="1:16" ht="12.75" customHeight="1">
      <c r="A48" s="245">
        <v>38</v>
      </c>
      <c r="B48" s="257" t="s">
        <v>56</v>
      </c>
      <c r="C48" s="249" t="s">
        <v>83</v>
      </c>
      <c r="D48" s="250">
        <v>45379</v>
      </c>
      <c r="E48" s="249">
        <v>30195.15</v>
      </c>
      <c r="F48" s="249">
        <v>30163.75</v>
      </c>
      <c r="G48" s="251">
        <v>30027.5</v>
      </c>
      <c r="H48" s="251">
        <v>29859.85</v>
      </c>
      <c r="I48" s="251">
        <v>29723.599999999999</v>
      </c>
      <c r="J48" s="251">
        <v>30331.4</v>
      </c>
      <c r="K48" s="251">
        <v>30467.65</v>
      </c>
      <c r="L48" s="251">
        <v>30635.300000000003</v>
      </c>
      <c r="M48" s="252">
        <v>30300</v>
      </c>
      <c r="N48" s="252">
        <v>29996.1</v>
      </c>
      <c r="O48" s="252">
        <v>269200</v>
      </c>
      <c r="P48" s="253">
        <v>2.8462273161413563E-2</v>
      </c>
    </row>
    <row r="49" spans="1:16" ht="12.75" customHeight="1">
      <c r="A49" s="245">
        <v>39</v>
      </c>
      <c r="B49" s="257" t="s">
        <v>84</v>
      </c>
      <c r="C49" s="249" t="s">
        <v>85</v>
      </c>
      <c r="D49" s="250">
        <v>45379</v>
      </c>
      <c r="E49" s="249">
        <v>588.35</v>
      </c>
      <c r="F49" s="249">
        <v>583.95000000000005</v>
      </c>
      <c r="G49" s="251">
        <v>577.10000000000014</v>
      </c>
      <c r="H49" s="251">
        <v>565.85000000000014</v>
      </c>
      <c r="I49" s="251">
        <v>559.00000000000023</v>
      </c>
      <c r="J49" s="251">
        <v>595.20000000000005</v>
      </c>
      <c r="K49" s="251">
        <v>602.04999999999995</v>
      </c>
      <c r="L49" s="251">
        <v>613.29999999999995</v>
      </c>
      <c r="M49" s="252">
        <v>590.79999999999995</v>
      </c>
      <c r="N49" s="252">
        <v>572.70000000000005</v>
      </c>
      <c r="O49" s="252">
        <v>26577000</v>
      </c>
      <c r="P49" s="253">
        <v>-7.6263763763763759E-2</v>
      </c>
    </row>
    <row r="50" spans="1:16" ht="12.75" customHeight="1">
      <c r="A50" s="245">
        <v>40</v>
      </c>
      <c r="B50" s="257" t="s">
        <v>59</v>
      </c>
      <c r="C50" s="249" t="s">
        <v>86</v>
      </c>
      <c r="D50" s="250">
        <v>45379</v>
      </c>
      <c r="E50" s="249">
        <v>4818.7</v>
      </c>
      <c r="F50" s="249">
        <v>4812.2499999999991</v>
      </c>
      <c r="G50" s="251">
        <v>4787.5999999999985</v>
      </c>
      <c r="H50" s="251">
        <v>4756.4999999999991</v>
      </c>
      <c r="I50" s="251">
        <v>4731.8499999999985</v>
      </c>
      <c r="J50" s="251">
        <v>4843.3499999999985</v>
      </c>
      <c r="K50" s="251">
        <v>4867.9999999999982</v>
      </c>
      <c r="L50" s="251">
        <v>4899.0999999999985</v>
      </c>
      <c r="M50" s="252">
        <v>4836.8999999999996</v>
      </c>
      <c r="N50" s="252">
        <v>4781.1499999999996</v>
      </c>
      <c r="O50" s="252">
        <v>2320800</v>
      </c>
      <c r="P50" s="253">
        <v>-5.058732744576867E-3</v>
      </c>
    </row>
    <row r="51" spans="1:16" ht="12.75" customHeight="1">
      <c r="A51" s="245">
        <v>41</v>
      </c>
      <c r="B51" s="257" t="s">
        <v>87</v>
      </c>
      <c r="C51" s="254" t="s">
        <v>88</v>
      </c>
      <c r="D51" s="250">
        <v>45379</v>
      </c>
      <c r="E51" s="249">
        <v>740.7</v>
      </c>
      <c r="F51" s="249">
        <v>736.38333333333333</v>
      </c>
      <c r="G51" s="251">
        <v>730.31666666666661</v>
      </c>
      <c r="H51" s="251">
        <v>719.93333333333328</v>
      </c>
      <c r="I51" s="251">
        <v>713.86666666666656</v>
      </c>
      <c r="J51" s="251">
        <v>746.76666666666665</v>
      </c>
      <c r="K51" s="251">
        <v>752.83333333333348</v>
      </c>
      <c r="L51" s="251">
        <v>763.2166666666667</v>
      </c>
      <c r="M51" s="252">
        <v>742.45</v>
      </c>
      <c r="N51" s="252">
        <v>726</v>
      </c>
      <c r="O51" s="252">
        <v>7300000</v>
      </c>
      <c r="P51" s="253">
        <v>-1.802528921172989E-2</v>
      </c>
    </row>
    <row r="52" spans="1:16" ht="12.75" customHeight="1">
      <c r="A52" s="245">
        <v>42</v>
      </c>
      <c r="B52" s="257" t="s">
        <v>63</v>
      </c>
      <c r="C52" s="249" t="s">
        <v>89</v>
      </c>
      <c r="D52" s="250">
        <v>45379</v>
      </c>
      <c r="E52" s="249">
        <v>565.4</v>
      </c>
      <c r="F52" s="249">
        <v>564.91666666666663</v>
      </c>
      <c r="G52" s="251">
        <v>559.48333333333323</v>
      </c>
      <c r="H52" s="251">
        <v>553.56666666666661</v>
      </c>
      <c r="I52" s="251">
        <v>548.13333333333321</v>
      </c>
      <c r="J52" s="251">
        <v>570.83333333333326</v>
      </c>
      <c r="K52" s="251">
        <v>576.26666666666665</v>
      </c>
      <c r="L52" s="251">
        <v>582.18333333333328</v>
      </c>
      <c r="M52" s="252">
        <v>570.35</v>
      </c>
      <c r="N52" s="252">
        <v>559</v>
      </c>
      <c r="O52" s="252">
        <v>58185000</v>
      </c>
      <c r="P52" s="253">
        <v>1.0598386794222472E-2</v>
      </c>
    </row>
    <row r="53" spans="1:16" ht="12.75" customHeight="1">
      <c r="A53" s="245">
        <v>43</v>
      </c>
      <c r="B53" s="257" t="s">
        <v>68</v>
      </c>
      <c r="C53" s="256" t="s">
        <v>90</v>
      </c>
      <c r="D53" s="250">
        <v>45379</v>
      </c>
      <c r="E53" s="249">
        <v>741.05</v>
      </c>
      <c r="F53" s="249">
        <v>737.09999999999991</v>
      </c>
      <c r="G53" s="251">
        <v>729.29999999999984</v>
      </c>
      <c r="H53" s="251">
        <v>717.55</v>
      </c>
      <c r="I53" s="251">
        <v>709.74999999999989</v>
      </c>
      <c r="J53" s="251">
        <v>748.8499999999998</v>
      </c>
      <c r="K53" s="251">
        <v>756.65</v>
      </c>
      <c r="L53" s="251">
        <v>768.39999999999975</v>
      </c>
      <c r="M53" s="252">
        <v>744.9</v>
      </c>
      <c r="N53" s="252">
        <v>725.35</v>
      </c>
      <c r="O53" s="252">
        <v>4028700</v>
      </c>
      <c r="P53" s="253">
        <v>-1.9924098671726755E-2</v>
      </c>
    </row>
    <row r="54" spans="1:16" ht="12.75" customHeight="1">
      <c r="A54" s="245">
        <v>44</v>
      </c>
      <c r="B54" s="257" t="s">
        <v>45</v>
      </c>
      <c r="C54" s="254" t="s">
        <v>91</v>
      </c>
      <c r="D54" s="250">
        <v>45379</v>
      </c>
      <c r="E54" s="249">
        <v>345.1</v>
      </c>
      <c r="F54" s="249">
        <v>343.98333333333329</v>
      </c>
      <c r="G54" s="251">
        <v>341.76666666666659</v>
      </c>
      <c r="H54" s="251">
        <v>338.43333333333328</v>
      </c>
      <c r="I54" s="251">
        <v>336.21666666666658</v>
      </c>
      <c r="J54" s="251">
        <v>347.31666666666661</v>
      </c>
      <c r="K54" s="251">
        <v>349.5333333333333</v>
      </c>
      <c r="L54" s="251">
        <v>352.86666666666662</v>
      </c>
      <c r="M54" s="252">
        <v>346.2</v>
      </c>
      <c r="N54" s="252">
        <v>340.65</v>
      </c>
      <c r="O54" s="252">
        <v>8880600</v>
      </c>
      <c r="P54" s="253">
        <v>2.5449758666081616E-2</v>
      </c>
    </row>
    <row r="55" spans="1:16" ht="12.75" customHeight="1">
      <c r="A55" s="245">
        <v>45</v>
      </c>
      <c r="B55" s="257" t="s">
        <v>68</v>
      </c>
      <c r="C55" s="249" t="s">
        <v>92</v>
      </c>
      <c r="D55" s="250">
        <v>45379</v>
      </c>
      <c r="E55" s="249">
        <v>1078.3499999999999</v>
      </c>
      <c r="F55" s="249">
        <v>1071.45</v>
      </c>
      <c r="G55" s="251">
        <v>1057.9000000000001</v>
      </c>
      <c r="H55" s="251">
        <v>1037.45</v>
      </c>
      <c r="I55" s="251">
        <v>1023.9000000000001</v>
      </c>
      <c r="J55" s="251">
        <v>1091.9000000000001</v>
      </c>
      <c r="K55" s="251">
        <v>1105.4499999999998</v>
      </c>
      <c r="L55" s="251">
        <v>1125.9000000000001</v>
      </c>
      <c r="M55" s="252">
        <v>1085</v>
      </c>
      <c r="N55" s="252">
        <v>1051</v>
      </c>
      <c r="O55" s="252">
        <v>13372500</v>
      </c>
      <c r="P55" s="253">
        <v>2.2704459633860714E-2</v>
      </c>
    </row>
    <row r="56" spans="1:16" ht="12.75" customHeight="1">
      <c r="A56" s="245">
        <v>46</v>
      </c>
      <c r="B56" s="257" t="s">
        <v>43</v>
      </c>
      <c r="C56" s="249" t="s">
        <v>93</v>
      </c>
      <c r="D56" s="250">
        <v>45379</v>
      </c>
      <c r="E56" s="249">
        <v>1451.2</v>
      </c>
      <c r="F56" s="249">
        <v>1442.95</v>
      </c>
      <c r="G56" s="251">
        <v>1430.25</v>
      </c>
      <c r="H56" s="251">
        <v>1409.3</v>
      </c>
      <c r="I56" s="251">
        <v>1396.6</v>
      </c>
      <c r="J56" s="251">
        <v>1463.9</v>
      </c>
      <c r="K56" s="251">
        <v>1476.6000000000004</v>
      </c>
      <c r="L56" s="251">
        <v>1497.5500000000002</v>
      </c>
      <c r="M56" s="252">
        <v>1455.65</v>
      </c>
      <c r="N56" s="252">
        <v>1422</v>
      </c>
      <c r="O56" s="252">
        <v>9997650</v>
      </c>
      <c r="P56" s="253">
        <v>-3.5794884653961884E-2</v>
      </c>
    </row>
    <row r="57" spans="1:16" ht="12.75" customHeight="1">
      <c r="A57" s="245">
        <v>47</v>
      </c>
      <c r="B57" s="257" t="s">
        <v>45</v>
      </c>
      <c r="C57" s="249" t="s">
        <v>94</v>
      </c>
      <c r="D57" s="250">
        <v>45379</v>
      </c>
      <c r="E57" s="249">
        <v>433.65</v>
      </c>
      <c r="F57" s="249">
        <v>430.83333333333331</v>
      </c>
      <c r="G57" s="251">
        <v>426.66666666666663</v>
      </c>
      <c r="H57" s="251">
        <v>419.68333333333334</v>
      </c>
      <c r="I57" s="251">
        <v>415.51666666666665</v>
      </c>
      <c r="J57" s="251">
        <v>437.81666666666661</v>
      </c>
      <c r="K57" s="251">
        <v>441.98333333333323</v>
      </c>
      <c r="L57" s="251">
        <v>448.96666666666658</v>
      </c>
      <c r="M57" s="252">
        <v>435</v>
      </c>
      <c r="N57" s="252">
        <v>423.85</v>
      </c>
      <c r="O57" s="252">
        <v>60950400</v>
      </c>
      <c r="P57" s="253">
        <v>-1.8431465386046196E-2</v>
      </c>
    </row>
    <row r="58" spans="1:16" ht="12.75" customHeight="1">
      <c r="A58" s="245">
        <v>48</v>
      </c>
      <c r="B58" s="257" t="s">
        <v>87</v>
      </c>
      <c r="C58" s="249" t="s">
        <v>95</v>
      </c>
      <c r="D58" s="250">
        <v>45379</v>
      </c>
      <c r="E58" s="249">
        <v>5714.5</v>
      </c>
      <c r="F58" s="249">
        <v>5691.0666666666666</v>
      </c>
      <c r="G58" s="251">
        <v>5638.4333333333334</v>
      </c>
      <c r="H58" s="251">
        <v>5562.3666666666668</v>
      </c>
      <c r="I58" s="251">
        <v>5509.7333333333336</v>
      </c>
      <c r="J58" s="251">
        <v>5767.1333333333332</v>
      </c>
      <c r="K58" s="251">
        <v>5819.7666666666664</v>
      </c>
      <c r="L58" s="251">
        <v>5895.833333333333</v>
      </c>
      <c r="M58" s="252">
        <v>5743.7</v>
      </c>
      <c r="N58" s="252">
        <v>5615</v>
      </c>
      <c r="O58" s="252">
        <v>1557900</v>
      </c>
      <c r="P58" s="253">
        <v>-6.6175148354612481E-2</v>
      </c>
    </row>
    <row r="59" spans="1:16" ht="12.75" customHeight="1">
      <c r="A59" s="245">
        <v>49</v>
      </c>
      <c r="B59" s="257" t="s">
        <v>59</v>
      </c>
      <c r="C59" s="249" t="s">
        <v>96</v>
      </c>
      <c r="D59" s="250">
        <v>45379</v>
      </c>
      <c r="E59" s="249">
        <v>2685.45</v>
      </c>
      <c r="F59" s="249">
        <v>2680.45</v>
      </c>
      <c r="G59" s="251">
        <v>2658.95</v>
      </c>
      <c r="H59" s="251">
        <v>2632.45</v>
      </c>
      <c r="I59" s="251">
        <v>2610.9499999999998</v>
      </c>
      <c r="J59" s="251">
        <v>2706.95</v>
      </c>
      <c r="K59" s="251">
        <v>2728.45</v>
      </c>
      <c r="L59" s="251">
        <v>2754.95</v>
      </c>
      <c r="M59" s="252">
        <v>2701.95</v>
      </c>
      <c r="N59" s="252">
        <v>2653.95</v>
      </c>
      <c r="O59" s="252">
        <v>3888150</v>
      </c>
      <c r="P59" s="253">
        <v>5.3884830661227588E-2</v>
      </c>
    </row>
    <row r="60" spans="1:16" ht="12.75" customHeight="1">
      <c r="A60" s="245">
        <v>50</v>
      </c>
      <c r="B60" s="257" t="s">
        <v>45</v>
      </c>
      <c r="C60" s="249" t="s">
        <v>97</v>
      </c>
      <c r="D60" s="250">
        <v>45379</v>
      </c>
      <c r="E60" s="249">
        <v>874.4</v>
      </c>
      <c r="F60" s="249">
        <v>866.69999999999993</v>
      </c>
      <c r="G60" s="251">
        <v>855.69999999999982</v>
      </c>
      <c r="H60" s="251">
        <v>836.99999999999989</v>
      </c>
      <c r="I60" s="251">
        <v>825.99999999999977</v>
      </c>
      <c r="J60" s="251">
        <v>885.39999999999986</v>
      </c>
      <c r="K60" s="251">
        <v>896.40000000000009</v>
      </c>
      <c r="L60" s="251">
        <v>915.09999999999991</v>
      </c>
      <c r="M60" s="252">
        <v>877.7</v>
      </c>
      <c r="N60" s="252">
        <v>848</v>
      </c>
      <c r="O60" s="252">
        <v>18728000</v>
      </c>
      <c r="P60" s="253">
        <v>-3.0742159196770522E-2</v>
      </c>
    </row>
    <row r="61" spans="1:16" ht="12.75" customHeight="1">
      <c r="A61" s="245">
        <v>51</v>
      </c>
      <c r="B61" s="257" t="s">
        <v>45</v>
      </c>
      <c r="C61" s="256" t="s">
        <v>98</v>
      </c>
      <c r="D61" s="250">
        <v>45379</v>
      </c>
      <c r="E61" s="249">
        <v>1069.4000000000001</v>
      </c>
      <c r="F61" s="249">
        <v>1067.3333333333333</v>
      </c>
      <c r="G61" s="251">
        <v>1062.3666666666666</v>
      </c>
      <c r="H61" s="251">
        <v>1055.3333333333333</v>
      </c>
      <c r="I61" s="251">
        <v>1050.3666666666666</v>
      </c>
      <c r="J61" s="251">
        <v>1074.3666666666666</v>
      </c>
      <c r="K61" s="251">
        <v>1079.3333333333333</v>
      </c>
      <c r="L61" s="251">
        <v>1086.3666666666666</v>
      </c>
      <c r="M61" s="252">
        <v>1072.3</v>
      </c>
      <c r="N61" s="252">
        <v>1060.3</v>
      </c>
      <c r="O61" s="252">
        <v>1578500</v>
      </c>
      <c r="P61" s="253">
        <v>7.0750237416904088E-2</v>
      </c>
    </row>
    <row r="62" spans="1:16" ht="12.75" customHeight="1">
      <c r="A62" s="245">
        <v>52</v>
      </c>
      <c r="B62" s="257" t="s">
        <v>41</v>
      </c>
      <c r="C62" s="254" t="s">
        <v>99</v>
      </c>
      <c r="D62" s="250">
        <v>45379</v>
      </c>
      <c r="E62" s="249">
        <v>270.75</v>
      </c>
      <c r="F62" s="249">
        <v>269.55</v>
      </c>
      <c r="G62" s="251">
        <v>267.8</v>
      </c>
      <c r="H62" s="251">
        <v>264.85000000000002</v>
      </c>
      <c r="I62" s="251">
        <v>263.10000000000002</v>
      </c>
      <c r="J62" s="251">
        <v>272.5</v>
      </c>
      <c r="K62" s="251">
        <v>274.25</v>
      </c>
      <c r="L62" s="251">
        <v>277.2</v>
      </c>
      <c r="M62" s="252">
        <v>271.3</v>
      </c>
      <c r="N62" s="252">
        <v>266.60000000000002</v>
      </c>
      <c r="O62" s="252">
        <v>21767400</v>
      </c>
      <c r="P62" s="253">
        <v>2.3616048755713562E-2</v>
      </c>
    </row>
    <row r="63" spans="1:16" ht="12.75" customHeight="1">
      <c r="A63" s="245">
        <v>53</v>
      </c>
      <c r="B63" s="257" t="s">
        <v>63</v>
      </c>
      <c r="C63" s="249" t="s">
        <v>100</v>
      </c>
      <c r="D63" s="250">
        <v>45379</v>
      </c>
      <c r="E63" s="249">
        <v>133.65</v>
      </c>
      <c r="F63" s="249">
        <v>132.54999999999998</v>
      </c>
      <c r="G63" s="251">
        <v>131.09999999999997</v>
      </c>
      <c r="H63" s="251">
        <v>128.54999999999998</v>
      </c>
      <c r="I63" s="251">
        <v>127.09999999999997</v>
      </c>
      <c r="J63" s="251">
        <v>135.09999999999997</v>
      </c>
      <c r="K63" s="251">
        <v>136.54999999999995</v>
      </c>
      <c r="L63" s="251">
        <v>139.09999999999997</v>
      </c>
      <c r="M63" s="252">
        <v>134</v>
      </c>
      <c r="N63" s="252">
        <v>130</v>
      </c>
      <c r="O63" s="252">
        <v>47350000</v>
      </c>
      <c r="P63" s="253">
        <v>-3.9066463723997968E-2</v>
      </c>
    </row>
    <row r="64" spans="1:16" ht="12.75" customHeight="1">
      <c r="A64" s="245">
        <v>54</v>
      </c>
      <c r="B64" s="257" t="s">
        <v>41</v>
      </c>
      <c r="C64" s="249" t="s">
        <v>101</v>
      </c>
      <c r="D64" s="250">
        <v>45379</v>
      </c>
      <c r="E64" s="249">
        <v>2901.35</v>
      </c>
      <c r="F64" s="249">
        <v>2878.9333333333329</v>
      </c>
      <c r="G64" s="251">
        <v>2848.0666666666657</v>
      </c>
      <c r="H64" s="251">
        <v>2794.7833333333328</v>
      </c>
      <c r="I64" s="251">
        <v>2763.9166666666656</v>
      </c>
      <c r="J64" s="251">
        <v>2932.2166666666658</v>
      </c>
      <c r="K64" s="251">
        <v>2963.0833333333335</v>
      </c>
      <c r="L64" s="251">
        <v>3016.3666666666659</v>
      </c>
      <c r="M64" s="252">
        <v>2909.8</v>
      </c>
      <c r="N64" s="252">
        <v>2825.65</v>
      </c>
      <c r="O64" s="252">
        <v>3783000</v>
      </c>
      <c r="P64" s="253">
        <v>4.0600759201188316E-2</v>
      </c>
    </row>
    <row r="65" spans="1:16" ht="12.75" customHeight="1">
      <c r="A65" s="245">
        <v>55</v>
      </c>
      <c r="B65" s="257" t="s">
        <v>59</v>
      </c>
      <c r="C65" s="249" t="s">
        <v>102</v>
      </c>
      <c r="D65" s="250">
        <v>45379</v>
      </c>
      <c r="E65" s="249">
        <v>525.95000000000005</v>
      </c>
      <c r="F65" s="249">
        <v>524.36666666666667</v>
      </c>
      <c r="G65" s="251">
        <v>521.5333333333333</v>
      </c>
      <c r="H65" s="251">
        <v>517.11666666666667</v>
      </c>
      <c r="I65" s="251">
        <v>514.2833333333333</v>
      </c>
      <c r="J65" s="251">
        <v>528.7833333333333</v>
      </c>
      <c r="K65" s="251">
        <v>531.61666666666656</v>
      </c>
      <c r="L65" s="251">
        <v>536.0333333333333</v>
      </c>
      <c r="M65" s="252">
        <v>527.20000000000005</v>
      </c>
      <c r="N65" s="252">
        <v>519.95000000000005</v>
      </c>
      <c r="O65" s="252">
        <v>22823750</v>
      </c>
      <c r="P65" s="253">
        <v>9.7328983022728528E-3</v>
      </c>
    </row>
    <row r="66" spans="1:16" ht="12.75" customHeight="1">
      <c r="A66" s="245">
        <v>56</v>
      </c>
      <c r="B66" s="257" t="s">
        <v>49</v>
      </c>
      <c r="C66" s="254" t="s">
        <v>103</v>
      </c>
      <c r="D66" s="250">
        <v>45379</v>
      </c>
      <c r="E66" s="249">
        <v>1927.85</v>
      </c>
      <c r="F66" s="249">
        <v>1918.6000000000001</v>
      </c>
      <c r="G66" s="251">
        <v>1905.4500000000003</v>
      </c>
      <c r="H66" s="251">
        <v>1883.0500000000002</v>
      </c>
      <c r="I66" s="251">
        <v>1869.9000000000003</v>
      </c>
      <c r="J66" s="251">
        <v>1941.0000000000002</v>
      </c>
      <c r="K66" s="251">
        <v>1954.1500000000003</v>
      </c>
      <c r="L66" s="251">
        <v>1976.5500000000002</v>
      </c>
      <c r="M66" s="252">
        <v>1931.75</v>
      </c>
      <c r="N66" s="252">
        <v>1896.2</v>
      </c>
      <c r="O66" s="252">
        <v>3060750</v>
      </c>
      <c r="P66" s="253">
        <v>-2.6788553259141496E-2</v>
      </c>
    </row>
    <row r="67" spans="1:16" ht="12.75" customHeight="1">
      <c r="A67" s="245">
        <v>57</v>
      </c>
      <c r="B67" s="257" t="s">
        <v>39</v>
      </c>
      <c r="C67" s="249" t="s">
        <v>104</v>
      </c>
      <c r="D67" s="250">
        <v>45379</v>
      </c>
      <c r="E67" s="249">
        <v>2153.6</v>
      </c>
      <c r="F67" s="249">
        <v>2142.1</v>
      </c>
      <c r="G67" s="251">
        <v>2124.5</v>
      </c>
      <c r="H67" s="251">
        <v>2095.4</v>
      </c>
      <c r="I67" s="251">
        <v>2077.8000000000002</v>
      </c>
      <c r="J67" s="251">
        <v>2171.1999999999998</v>
      </c>
      <c r="K67" s="251">
        <v>2188.7999999999993</v>
      </c>
      <c r="L67" s="251">
        <v>2217.8999999999996</v>
      </c>
      <c r="M67" s="252">
        <v>2159.6999999999998</v>
      </c>
      <c r="N67" s="252">
        <v>2113</v>
      </c>
      <c r="O67" s="252">
        <v>2724000</v>
      </c>
      <c r="P67" s="253">
        <v>-7.433318758198513E-3</v>
      </c>
    </row>
    <row r="68" spans="1:16" ht="12.75" customHeight="1">
      <c r="A68" s="245">
        <v>58</v>
      </c>
      <c r="B68" s="257" t="s">
        <v>43</v>
      </c>
      <c r="C68" s="254" t="s">
        <v>106</v>
      </c>
      <c r="D68" s="250">
        <v>45379</v>
      </c>
      <c r="E68" s="249">
        <v>3469.65</v>
      </c>
      <c r="F68" s="249">
        <v>3465.2166666666667</v>
      </c>
      <c r="G68" s="251">
        <v>3445.4333333333334</v>
      </c>
      <c r="H68" s="251">
        <v>3421.2166666666667</v>
      </c>
      <c r="I68" s="251">
        <v>3401.4333333333334</v>
      </c>
      <c r="J68" s="251">
        <v>3489.4333333333334</v>
      </c>
      <c r="K68" s="251">
        <v>3509.2166666666672</v>
      </c>
      <c r="L68" s="251">
        <v>3533.4333333333334</v>
      </c>
      <c r="M68" s="252">
        <v>3485</v>
      </c>
      <c r="N68" s="252">
        <v>3441</v>
      </c>
      <c r="O68" s="252">
        <v>3757000</v>
      </c>
      <c r="P68" s="253">
        <v>3.7403152551429334E-3</v>
      </c>
    </row>
    <row r="69" spans="1:16" ht="12.75" customHeight="1">
      <c r="A69" s="245">
        <v>59</v>
      </c>
      <c r="B69" s="257" t="s">
        <v>45</v>
      </c>
      <c r="C69" s="249" t="s">
        <v>107</v>
      </c>
      <c r="D69" s="250">
        <v>45379</v>
      </c>
      <c r="E69" s="249">
        <v>7074.85</v>
      </c>
      <c r="F69" s="249">
        <v>7039.3</v>
      </c>
      <c r="G69" s="251">
        <v>6988.6</v>
      </c>
      <c r="H69" s="251">
        <v>6902.35</v>
      </c>
      <c r="I69" s="251">
        <v>6851.6500000000005</v>
      </c>
      <c r="J69" s="251">
        <v>7125.55</v>
      </c>
      <c r="K69" s="251">
        <v>7176.2499999999991</v>
      </c>
      <c r="L69" s="251">
        <v>7262.5</v>
      </c>
      <c r="M69" s="252">
        <v>7090</v>
      </c>
      <c r="N69" s="252">
        <v>6953.05</v>
      </c>
      <c r="O69" s="252">
        <v>1324200</v>
      </c>
      <c r="P69" s="253">
        <v>9.7605612322708563E-3</v>
      </c>
    </row>
    <row r="70" spans="1:16" ht="12.75" customHeight="1">
      <c r="A70" s="245">
        <v>60</v>
      </c>
      <c r="B70" s="257" t="s">
        <v>108</v>
      </c>
      <c r="C70" s="256" t="s">
        <v>109</v>
      </c>
      <c r="D70" s="250">
        <v>45379</v>
      </c>
      <c r="E70" s="249">
        <v>858.3</v>
      </c>
      <c r="F70" s="249">
        <v>851.06666666666661</v>
      </c>
      <c r="G70" s="251">
        <v>842.23333333333323</v>
      </c>
      <c r="H70" s="251">
        <v>826.16666666666663</v>
      </c>
      <c r="I70" s="251">
        <v>817.33333333333326</v>
      </c>
      <c r="J70" s="251">
        <v>867.13333333333321</v>
      </c>
      <c r="K70" s="251">
        <v>875.9666666666667</v>
      </c>
      <c r="L70" s="251">
        <v>892.03333333333319</v>
      </c>
      <c r="M70" s="252">
        <v>859.9</v>
      </c>
      <c r="N70" s="252">
        <v>835</v>
      </c>
      <c r="O70" s="252">
        <v>38535750</v>
      </c>
      <c r="P70" s="253">
        <v>-3.7859438081898331E-2</v>
      </c>
    </row>
    <row r="71" spans="1:16" ht="12.75" customHeight="1">
      <c r="A71" s="245">
        <v>61</v>
      </c>
      <c r="B71" s="257" t="s">
        <v>43</v>
      </c>
      <c r="C71" s="249" t="s">
        <v>110</v>
      </c>
      <c r="D71" s="250">
        <v>45379</v>
      </c>
      <c r="E71" s="249">
        <v>6132.5</v>
      </c>
      <c r="F71" s="249">
        <v>6124.1833333333334</v>
      </c>
      <c r="G71" s="251">
        <v>6084.3166666666666</v>
      </c>
      <c r="H71" s="251">
        <v>6036.1333333333332</v>
      </c>
      <c r="I71" s="251">
        <v>5996.2666666666664</v>
      </c>
      <c r="J71" s="251">
        <v>6172.3666666666668</v>
      </c>
      <c r="K71" s="251">
        <v>6212.2333333333336</v>
      </c>
      <c r="L71" s="251">
        <v>6260.416666666667</v>
      </c>
      <c r="M71" s="252">
        <v>6164.05</v>
      </c>
      <c r="N71" s="252">
        <v>6076</v>
      </c>
      <c r="O71" s="252">
        <v>2165500</v>
      </c>
      <c r="P71" s="253">
        <v>3.8609112709832132E-2</v>
      </c>
    </row>
    <row r="72" spans="1:16" ht="12.75" customHeight="1">
      <c r="A72" s="245">
        <v>62</v>
      </c>
      <c r="B72" s="257" t="s">
        <v>56</v>
      </c>
      <c r="C72" s="249" t="s">
        <v>111</v>
      </c>
      <c r="D72" s="250">
        <v>45379</v>
      </c>
      <c r="E72" s="249">
        <v>3929</v>
      </c>
      <c r="F72" s="249">
        <v>3925.3166666666671</v>
      </c>
      <c r="G72" s="251">
        <v>3895.6833333333343</v>
      </c>
      <c r="H72" s="251">
        <v>3862.3666666666672</v>
      </c>
      <c r="I72" s="251">
        <v>3832.7333333333345</v>
      </c>
      <c r="J72" s="251">
        <v>3958.6333333333341</v>
      </c>
      <c r="K72" s="251">
        <v>3988.2666666666664</v>
      </c>
      <c r="L72" s="251">
        <v>4021.5833333333339</v>
      </c>
      <c r="M72" s="252">
        <v>3954.95</v>
      </c>
      <c r="N72" s="252">
        <v>3892</v>
      </c>
      <c r="O72" s="252">
        <v>4005750</v>
      </c>
      <c r="P72" s="253">
        <v>1.7604694585222725E-2</v>
      </c>
    </row>
    <row r="73" spans="1:16" ht="12.75" customHeight="1">
      <c r="A73" s="245">
        <v>63</v>
      </c>
      <c r="B73" s="257" t="s">
        <v>56</v>
      </c>
      <c r="C73" s="249" t="s">
        <v>112</v>
      </c>
      <c r="D73" s="250">
        <v>45379</v>
      </c>
      <c r="E73" s="249">
        <v>2767.25</v>
      </c>
      <c r="F73" s="249">
        <v>2758.2833333333333</v>
      </c>
      <c r="G73" s="251">
        <v>2740.6166666666668</v>
      </c>
      <c r="H73" s="251">
        <v>2713.9833333333336</v>
      </c>
      <c r="I73" s="251">
        <v>2696.3166666666671</v>
      </c>
      <c r="J73" s="251">
        <v>2784.9166666666665</v>
      </c>
      <c r="K73" s="251">
        <v>2802.5833333333335</v>
      </c>
      <c r="L73" s="251">
        <v>2829.2166666666662</v>
      </c>
      <c r="M73" s="252">
        <v>2775.95</v>
      </c>
      <c r="N73" s="252">
        <v>2731.65</v>
      </c>
      <c r="O73" s="252">
        <v>1843875</v>
      </c>
      <c r="P73" s="253">
        <v>-2.2167128481843372E-2</v>
      </c>
    </row>
    <row r="74" spans="1:16" ht="12.75" customHeight="1">
      <c r="A74" s="245">
        <v>64</v>
      </c>
      <c r="B74" s="257" t="s">
        <v>56</v>
      </c>
      <c r="C74" s="249" t="s">
        <v>113</v>
      </c>
      <c r="D74" s="250">
        <v>45379</v>
      </c>
      <c r="E74" s="249">
        <v>306.8</v>
      </c>
      <c r="F74" s="249">
        <v>305.61666666666667</v>
      </c>
      <c r="G74" s="251">
        <v>303.68333333333334</v>
      </c>
      <c r="H74" s="251">
        <v>300.56666666666666</v>
      </c>
      <c r="I74" s="251">
        <v>298.63333333333333</v>
      </c>
      <c r="J74" s="251">
        <v>308.73333333333335</v>
      </c>
      <c r="K74" s="251">
        <v>310.66666666666674</v>
      </c>
      <c r="L74" s="251">
        <v>313.78333333333336</v>
      </c>
      <c r="M74" s="252">
        <v>307.55</v>
      </c>
      <c r="N74" s="252">
        <v>302.5</v>
      </c>
      <c r="O74" s="252">
        <v>20206800</v>
      </c>
      <c r="P74" s="253">
        <v>5.9139784946236557E-3</v>
      </c>
    </row>
    <row r="75" spans="1:16" ht="12.75" customHeight="1">
      <c r="A75" s="245">
        <v>65</v>
      </c>
      <c r="B75" s="257" t="s">
        <v>63</v>
      </c>
      <c r="C75" s="249" t="s">
        <v>114</v>
      </c>
      <c r="D75" s="250">
        <v>45379</v>
      </c>
      <c r="E75" s="249">
        <v>150.15</v>
      </c>
      <c r="F75" s="249">
        <v>149.56666666666669</v>
      </c>
      <c r="G75" s="251">
        <v>148.73333333333338</v>
      </c>
      <c r="H75" s="251">
        <v>147.31666666666669</v>
      </c>
      <c r="I75" s="251">
        <v>146.48333333333338</v>
      </c>
      <c r="J75" s="251">
        <v>150.98333333333338</v>
      </c>
      <c r="K75" s="251">
        <v>151.81666666666669</v>
      </c>
      <c r="L75" s="251">
        <v>153.23333333333338</v>
      </c>
      <c r="M75" s="252">
        <v>150.4</v>
      </c>
      <c r="N75" s="252">
        <v>148.15</v>
      </c>
      <c r="O75" s="252">
        <v>93230000</v>
      </c>
      <c r="P75" s="253">
        <v>-5.7587714620880876E-3</v>
      </c>
    </row>
    <row r="76" spans="1:16" ht="12.75" customHeight="1">
      <c r="A76" s="245">
        <v>66</v>
      </c>
      <c r="B76" s="257" t="s">
        <v>84</v>
      </c>
      <c r="C76" s="249" t="s">
        <v>115</v>
      </c>
      <c r="D76" s="250">
        <v>45379</v>
      </c>
      <c r="E76" s="249">
        <v>175.6</v>
      </c>
      <c r="F76" s="249">
        <v>175.93333333333331</v>
      </c>
      <c r="G76" s="251">
        <v>174.06666666666661</v>
      </c>
      <c r="H76" s="251">
        <v>172.5333333333333</v>
      </c>
      <c r="I76" s="251">
        <v>170.6666666666666</v>
      </c>
      <c r="J76" s="251">
        <v>177.46666666666661</v>
      </c>
      <c r="K76" s="251">
        <v>179.33333333333334</v>
      </c>
      <c r="L76" s="251">
        <v>180.86666666666662</v>
      </c>
      <c r="M76" s="252">
        <v>177.8</v>
      </c>
      <c r="N76" s="252">
        <v>174.4</v>
      </c>
      <c r="O76" s="252">
        <v>136824525</v>
      </c>
      <c r="P76" s="253">
        <v>2.4142182042325867E-2</v>
      </c>
    </row>
    <row r="77" spans="1:16" ht="12.75" customHeight="1">
      <c r="A77" s="245">
        <v>67</v>
      </c>
      <c r="B77" s="257" t="s">
        <v>43</v>
      </c>
      <c r="C77" s="249" t="s">
        <v>116</v>
      </c>
      <c r="D77" s="250">
        <v>45379</v>
      </c>
      <c r="E77" s="249">
        <v>949.8</v>
      </c>
      <c r="F77" s="249">
        <v>948.81666666666661</v>
      </c>
      <c r="G77" s="251">
        <v>940.98333333333323</v>
      </c>
      <c r="H77" s="251">
        <v>932.16666666666663</v>
      </c>
      <c r="I77" s="251">
        <v>924.33333333333326</v>
      </c>
      <c r="J77" s="251">
        <v>957.63333333333321</v>
      </c>
      <c r="K77" s="251">
        <v>965.4666666666667</v>
      </c>
      <c r="L77" s="251">
        <v>974.28333333333319</v>
      </c>
      <c r="M77" s="252">
        <v>956.65</v>
      </c>
      <c r="N77" s="252">
        <v>940</v>
      </c>
      <c r="O77" s="252">
        <v>13443675</v>
      </c>
      <c r="P77" s="253">
        <v>2.5952960259529602E-3</v>
      </c>
    </row>
    <row r="78" spans="1:16" ht="12.75" customHeight="1">
      <c r="A78" s="245">
        <v>68</v>
      </c>
      <c r="B78" s="257" t="s">
        <v>117</v>
      </c>
      <c r="C78" s="249" t="s">
        <v>118</v>
      </c>
      <c r="D78" s="250">
        <v>45379</v>
      </c>
      <c r="E78" s="249">
        <v>79.3</v>
      </c>
      <c r="F78" s="249">
        <v>78.166666666666671</v>
      </c>
      <c r="G78" s="251">
        <v>76.833333333333343</v>
      </c>
      <c r="H78" s="251">
        <v>74.366666666666674</v>
      </c>
      <c r="I78" s="251">
        <v>73.033333333333346</v>
      </c>
      <c r="J78" s="251">
        <v>80.63333333333334</v>
      </c>
      <c r="K78" s="251">
        <v>81.966666666666683</v>
      </c>
      <c r="L78" s="251">
        <v>84.433333333333337</v>
      </c>
      <c r="M78" s="252">
        <v>79.5</v>
      </c>
      <c r="N78" s="252">
        <v>75.7</v>
      </c>
      <c r="O78" s="252">
        <v>204817500</v>
      </c>
      <c r="P78" s="253">
        <v>1.5676429567642956E-2</v>
      </c>
    </row>
    <row r="79" spans="1:16" ht="12.75" customHeight="1">
      <c r="A79" s="245">
        <v>69</v>
      </c>
      <c r="B79" s="257" t="s">
        <v>45</v>
      </c>
      <c r="C79" s="249" t="s">
        <v>119</v>
      </c>
      <c r="D79" s="250">
        <v>45379</v>
      </c>
      <c r="E79" s="249">
        <v>623.5</v>
      </c>
      <c r="F79" s="249">
        <v>620.83333333333337</v>
      </c>
      <c r="G79" s="251">
        <v>616.91666666666674</v>
      </c>
      <c r="H79" s="251">
        <v>610.33333333333337</v>
      </c>
      <c r="I79" s="251">
        <v>606.41666666666674</v>
      </c>
      <c r="J79" s="251">
        <v>627.41666666666674</v>
      </c>
      <c r="K79" s="251">
        <v>631.33333333333348</v>
      </c>
      <c r="L79" s="251">
        <v>637.91666666666674</v>
      </c>
      <c r="M79" s="252">
        <v>624.75</v>
      </c>
      <c r="N79" s="252">
        <v>614.25</v>
      </c>
      <c r="O79" s="252">
        <v>8477300</v>
      </c>
      <c r="P79" s="253">
        <v>3.076449776957391E-3</v>
      </c>
    </row>
    <row r="80" spans="1:16" ht="12.75" customHeight="1">
      <c r="A80" s="245">
        <v>70</v>
      </c>
      <c r="B80" s="257" t="s">
        <v>59</v>
      </c>
      <c r="C80" s="255" t="s">
        <v>120</v>
      </c>
      <c r="D80" s="250">
        <v>45379</v>
      </c>
      <c r="E80" s="249">
        <v>1234.55</v>
      </c>
      <c r="F80" s="249">
        <v>1229.7833333333331</v>
      </c>
      <c r="G80" s="251">
        <v>1222.4666666666662</v>
      </c>
      <c r="H80" s="251">
        <v>1210.3833333333332</v>
      </c>
      <c r="I80" s="251">
        <v>1203.0666666666664</v>
      </c>
      <c r="J80" s="251">
        <v>1241.8666666666661</v>
      </c>
      <c r="K80" s="251">
        <v>1249.1833333333332</v>
      </c>
      <c r="L80" s="251">
        <v>1261.266666666666</v>
      </c>
      <c r="M80" s="252">
        <v>1237.0999999999999</v>
      </c>
      <c r="N80" s="252">
        <v>1217.7</v>
      </c>
      <c r="O80" s="252">
        <v>6331000</v>
      </c>
      <c r="P80" s="253">
        <v>8.2012899116171677E-3</v>
      </c>
    </row>
    <row r="81" spans="1:16" ht="12.75" customHeight="1">
      <c r="A81" s="245">
        <v>71</v>
      </c>
      <c r="B81" s="257" t="s">
        <v>108</v>
      </c>
      <c r="C81" s="249" t="s">
        <v>121</v>
      </c>
      <c r="D81" s="250">
        <v>45379</v>
      </c>
      <c r="E81" s="249">
        <v>2232.4</v>
      </c>
      <c r="F81" s="249">
        <v>2210.8833333333332</v>
      </c>
      <c r="G81" s="251">
        <v>2183.1666666666665</v>
      </c>
      <c r="H81" s="251">
        <v>2133.9333333333334</v>
      </c>
      <c r="I81" s="251">
        <v>2106.2166666666667</v>
      </c>
      <c r="J81" s="251">
        <v>2260.1166666666663</v>
      </c>
      <c r="K81" s="251">
        <v>2287.8333333333335</v>
      </c>
      <c r="L81" s="251">
        <v>2337.0666666666662</v>
      </c>
      <c r="M81" s="252">
        <v>2238.6</v>
      </c>
      <c r="N81" s="252">
        <v>2161.65</v>
      </c>
      <c r="O81" s="252">
        <v>4477825</v>
      </c>
      <c r="P81" s="253">
        <v>4.6165797358783706E-2</v>
      </c>
    </row>
    <row r="82" spans="1:16" ht="12.75" customHeight="1">
      <c r="A82" s="245">
        <v>72</v>
      </c>
      <c r="B82" s="257" t="s">
        <v>43</v>
      </c>
      <c r="C82" s="249" t="s">
        <v>122</v>
      </c>
      <c r="D82" s="250">
        <v>45379</v>
      </c>
      <c r="E82" s="249">
        <v>428.25</v>
      </c>
      <c r="F82" s="249">
        <v>425.65000000000003</v>
      </c>
      <c r="G82" s="251">
        <v>421.30000000000007</v>
      </c>
      <c r="H82" s="251">
        <v>414.35</v>
      </c>
      <c r="I82" s="251">
        <v>410.00000000000006</v>
      </c>
      <c r="J82" s="251">
        <v>432.60000000000008</v>
      </c>
      <c r="K82" s="251">
        <v>436.9500000000001</v>
      </c>
      <c r="L82" s="251">
        <v>443.90000000000009</v>
      </c>
      <c r="M82" s="252">
        <v>430</v>
      </c>
      <c r="N82" s="252">
        <v>418.7</v>
      </c>
      <c r="O82" s="252">
        <v>10928000</v>
      </c>
      <c r="P82" s="253">
        <v>-2.8622222222222223E-2</v>
      </c>
    </row>
    <row r="83" spans="1:16" ht="12.75" customHeight="1">
      <c r="A83" s="245">
        <v>73</v>
      </c>
      <c r="B83" s="257" t="s">
        <v>49</v>
      </c>
      <c r="C83" s="249" t="s">
        <v>123</v>
      </c>
      <c r="D83" s="250">
        <v>45379</v>
      </c>
      <c r="E83" s="249">
        <v>2202.0500000000002</v>
      </c>
      <c r="F83" s="249">
        <v>2197.2666666666669</v>
      </c>
      <c r="G83" s="251">
        <v>2184.5333333333338</v>
      </c>
      <c r="H83" s="251">
        <v>2167.0166666666669</v>
      </c>
      <c r="I83" s="251">
        <v>2154.2833333333338</v>
      </c>
      <c r="J83" s="251">
        <v>2214.7833333333338</v>
      </c>
      <c r="K83" s="251">
        <v>2227.5166666666664</v>
      </c>
      <c r="L83" s="251">
        <v>2245.0333333333338</v>
      </c>
      <c r="M83" s="252">
        <v>2210</v>
      </c>
      <c r="N83" s="252">
        <v>2179.75</v>
      </c>
      <c r="O83" s="252">
        <v>7751727</v>
      </c>
      <c r="P83" s="253">
        <v>3.9531759739013628E-2</v>
      </c>
    </row>
    <row r="84" spans="1:16" ht="12.75" customHeight="1">
      <c r="A84" s="245">
        <v>74</v>
      </c>
      <c r="B84" s="257" t="s">
        <v>84</v>
      </c>
      <c r="C84" s="249" t="s">
        <v>124</v>
      </c>
      <c r="D84" s="250">
        <v>45379</v>
      </c>
      <c r="E84" s="249">
        <v>531</v>
      </c>
      <c r="F84" s="249">
        <v>527.68333333333328</v>
      </c>
      <c r="G84" s="251">
        <v>523.26666666666654</v>
      </c>
      <c r="H84" s="251">
        <v>515.5333333333333</v>
      </c>
      <c r="I84" s="251">
        <v>511.11666666666656</v>
      </c>
      <c r="J84" s="251">
        <v>535.41666666666652</v>
      </c>
      <c r="K84" s="251">
        <v>539.83333333333326</v>
      </c>
      <c r="L84" s="251">
        <v>547.56666666666649</v>
      </c>
      <c r="M84" s="252">
        <v>532.1</v>
      </c>
      <c r="N84" s="252">
        <v>519.95000000000005</v>
      </c>
      <c r="O84" s="252">
        <v>8003750</v>
      </c>
      <c r="P84" s="253">
        <v>5.9701492537313433E-3</v>
      </c>
    </row>
    <row r="85" spans="1:16" ht="12.75" customHeight="1">
      <c r="A85" s="245">
        <v>75</v>
      </c>
      <c r="B85" s="257" t="s">
        <v>45</v>
      </c>
      <c r="C85" s="249" t="s">
        <v>125</v>
      </c>
      <c r="D85" s="250">
        <v>45379</v>
      </c>
      <c r="E85" s="249">
        <v>3122.95</v>
      </c>
      <c r="F85" s="249">
        <v>3092.5499999999997</v>
      </c>
      <c r="G85" s="251">
        <v>3055.4999999999995</v>
      </c>
      <c r="H85" s="251">
        <v>2988.0499999999997</v>
      </c>
      <c r="I85" s="251">
        <v>2950.9999999999995</v>
      </c>
      <c r="J85" s="251">
        <v>3159.9999999999995</v>
      </c>
      <c r="K85" s="251">
        <v>3197.0499999999997</v>
      </c>
      <c r="L85" s="251">
        <v>3264.4999999999995</v>
      </c>
      <c r="M85" s="252">
        <v>3129.6</v>
      </c>
      <c r="N85" s="252">
        <v>3025.1</v>
      </c>
      <c r="O85" s="252">
        <v>8485200</v>
      </c>
      <c r="P85" s="253">
        <v>-8.4482423771606141E-2</v>
      </c>
    </row>
    <row r="86" spans="1:16" ht="12.75" customHeight="1">
      <c r="A86" s="245">
        <v>76</v>
      </c>
      <c r="B86" s="257" t="s">
        <v>41</v>
      </c>
      <c r="C86" s="256" t="s">
        <v>126</v>
      </c>
      <c r="D86" s="250">
        <v>45379</v>
      </c>
      <c r="E86" s="249">
        <v>1484.6</v>
      </c>
      <c r="F86" s="249">
        <v>1480.3666666666668</v>
      </c>
      <c r="G86" s="251">
        <v>1473.3333333333335</v>
      </c>
      <c r="H86" s="251">
        <v>1462.0666666666666</v>
      </c>
      <c r="I86" s="251">
        <v>1455.0333333333333</v>
      </c>
      <c r="J86" s="251">
        <v>1491.6333333333337</v>
      </c>
      <c r="K86" s="251">
        <v>1498.666666666667</v>
      </c>
      <c r="L86" s="251">
        <v>1509.9333333333338</v>
      </c>
      <c r="M86" s="252">
        <v>1487.4</v>
      </c>
      <c r="N86" s="252">
        <v>1469.1</v>
      </c>
      <c r="O86" s="252">
        <v>5707500</v>
      </c>
      <c r="P86" s="253">
        <v>2.2482981010390542E-2</v>
      </c>
    </row>
    <row r="87" spans="1:16" ht="12.75" customHeight="1">
      <c r="A87" s="245">
        <v>77</v>
      </c>
      <c r="B87" s="257" t="s">
        <v>87</v>
      </c>
      <c r="C87" s="249" t="s">
        <v>127</v>
      </c>
      <c r="D87" s="250">
        <v>45379</v>
      </c>
      <c r="E87" s="249">
        <v>1600.05</v>
      </c>
      <c r="F87" s="249">
        <v>1603.5</v>
      </c>
      <c r="G87" s="251">
        <v>1583.55</v>
      </c>
      <c r="H87" s="251">
        <v>1567.05</v>
      </c>
      <c r="I87" s="251">
        <v>1547.1</v>
      </c>
      <c r="J87" s="251">
        <v>1620</v>
      </c>
      <c r="K87" s="251">
        <v>1639.9499999999998</v>
      </c>
      <c r="L87" s="251">
        <v>1656.45</v>
      </c>
      <c r="M87" s="252">
        <v>1623.45</v>
      </c>
      <c r="N87" s="252">
        <v>1587</v>
      </c>
      <c r="O87" s="252">
        <v>14714000</v>
      </c>
      <c r="P87" s="253">
        <v>-3.8250366032210832E-2</v>
      </c>
    </row>
    <row r="88" spans="1:16" ht="12.75" customHeight="1">
      <c r="A88" s="245">
        <v>78</v>
      </c>
      <c r="B88" s="257" t="s">
        <v>68</v>
      </c>
      <c r="C88" s="249" t="s">
        <v>128</v>
      </c>
      <c r="D88" s="250">
        <v>45379</v>
      </c>
      <c r="E88" s="249">
        <v>3670.4</v>
      </c>
      <c r="F88" s="249">
        <v>3654.9833333333336</v>
      </c>
      <c r="G88" s="251">
        <v>3631.0666666666671</v>
      </c>
      <c r="H88" s="251">
        <v>3591.7333333333336</v>
      </c>
      <c r="I88" s="251">
        <v>3567.8166666666671</v>
      </c>
      <c r="J88" s="251">
        <v>3694.3166666666671</v>
      </c>
      <c r="K88" s="251">
        <v>3718.2333333333331</v>
      </c>
      <c r="L88" s="251">
        <v>3757.5666666666671</v>
      </c>
      <c r="M88" s="252">
        <v>3678.9</v>
      </c>
      <c r="N88" s="252">
        <v>3615.65</v>
      </c>
      <c r="O88" s="252">
        <v>3687000</v>
      </c>
      <c r="P88" s="253">
        <v>2.1188201080182802E-2</v>
      </c>
    </row>
    <row r="89" spans="1:16" ht="12.75" customHeight="1">
      <c r="A89" s="245">
        <v>79</v>
      </c>
      <c r="B89" s="257" t="s">
        <v>63</v>
      </c>
      <c r="C89" s="249" t="s">
        <v>129</v>
      </c>
      <c r="D89" s="250">
        <v>45379</v>
      </c>
      <c r="E89" s="249">
        <v>1450.75</v>
      </c>
      <c r="F89" s="249">
        <v>1449.4333333333334</v>
      </c>
      <c r="G89" s="251">
        <v>1443.8666666666668</v>
      </c>
      <c r="H89" s="251">
        <v>1436.9833333333333</v>
      </c>
      <c r="I89" s="251">
        <v>1431.4166666666667</v>
      </c>
      <c r="J89" s="251">
        <v>1456.3166666666668</v>
      </c>
      <c r="K89" s="251">
        <v>1461.8833333333334</v>
      </c>
      <c r="L89" s="251">
        <v>1468.7666666666669</v>
      </c>
      <c r="M89" s="252">
        <v>1455</v>
      </c>
      <c r="N89" s="252">
        <v>1442.55</v>
      </c>
      <c r="O89" s="252">
        <v>195699900</v>
      </c>
      <c r="P89" s="253">
        <v>-1.1564499237459756E-2</v>
      </c>
    </row>
    <row r="90" spans="1:16" ht="12.75" customHeight="1">
      <c r="A90" s="245">
        <v>80</v>
      </c>
      <c r="B90" s="257" t="s">
        <v>68</v>
      </c>
      <c r="C90" s="249" t="s">
        <v>130</v>
      </c>
      <c r="D90" s="250">
        <v>45379</v>
      </c>
      <c r="E90" s="249">
        <v>624.70000000000005</v>
      </c>
      <c r="F90" s="249">
        <v>629.41666666666663</v>
      </c>
      <c r="G90" s="251">
        <v>617.5333333333333</v>
      </c>
      <c r="H90" s="251">
        <v>610.36666666666667</v>
      </c>
      <c r="I90" s="251">
        <v>598.48333333333335</v>
      </c>
      <c r="J90" s="251">
        <v>636.58333333333326</v>
      </c>
      <c r="K90" s="251">
        <v>648.4666666666667</v>
      </c>
      <c r="L90" s="251">
        <v>655.63333333333321</v>
      </c>
      <c r="M90" s="252">
        <v>641.29999999999995</v>
      </c>
      <c r="N90" s="252">
        <v>622.25</v>
      </c>
      <c r="O90" s="252">
        <v>27068800</v>
      </c>
      <c r="P90" s="253">
        <v>2.89346044489045E-2</v>
      </c>
    </row>
    <row r="91" spans="1:16" ht="12.75" customHeight="1">
      <c r="A91" s="245">
        <v>81</v>
      </c>
      <c r="B91" s="257" t="s">
        <v>56</v>
      </c>
      <c r="C91" s="249" t="s">
        <v>131</v>
      </c>
      <c r="D91" s="250">
        <v>45379</v>
      </c>
      <c r="E91" s="249">
        <v>4531.55</v>
      </c>
      <c r="F91" s="249">
        <v>4511.3166666666666</v>
      </c>
      <c r="G91" s="251">
        <v>4472.6833333333334</v>
      </c>
      <c r="H91" s="251">
        <v>4413.8166666666666</v>
      </c>
      <c r="I91" s="251">
        <v>4375.1833333333334</v>
      </c>
      <c r="J91" s="251">
        <v>4570.1833333333334</v>
      </c>
      <c r="K91" s="251">
        <v>4608.8166666666666</v>
      </c>
      <c r="L91" s="251">
        <v>4667.6833333333334</v>
      </c>
      <c r="M91" s="252">
        <v>4549.95</v>
      </c>
      <c r="N91" s="252">
        <v>4452.45</v>
      </c>
      <c r="O91" s="252">
        <v>4201500</v>
      </c>
      <c r="P91" s="253">
        <v>-2.3224996512763288E-2</v>
      </c>
    </row>
    <row r="92" spans="1:16" ht="12.75" customHeight="1">
      <c r="A92" s="245">
        <v>82</v>
      </c>
      <c r="B92" s="257" t="s">
        <v>132</v>
      </c>
      <c r="C92" s="249" t="s">
        <v>133</v>
      </c>
      <c r="D92" s="250">
        <v>45379</v>
      </c>
      <c r="E92" s="249">
        <v>541.65</v>
      </c>
      <c r="F92" s="249">
        <v>540.48333333333323</v>
      </c>
      <c r="G92" s="251">
        <v>535.16666666666652</v>
      </c>
      <c r="H92" s="251">
        <v>528.68333333333328</v>
      </c>
      <c r="I92" s="251">
        <v>523.36666666666656</v>
      </c>
      <c r="J92" s="251">
        <v>546.96666666666647</v>
      </c>
      <c r="K92" s="251">
        <v>552.2833333333333</v>
      </c>
      <c r="L92" s="251">
        <v>558.76666666666642</v>
      </c>
      <c r="M92" s="252">
        <v>545.79999999999995</v>
      </c>
      <c r="N92" s="252">
        <v>534</v>
      </c>
      <c r="O92" s="252">
        <v>37072000</v>
      </c>
      <c r="P92" s="253">
        <v>-2.1108276958337953E-2</v>
      </c>
    </row>
    <row r="93" spans="1:16" ht="12.75" customHeight="1">
      <c r="A93" s="245">
        <v>83</v>
      </c>
      <c r="B93" s="257" t="s">
        <v>132</v>
      </c>
      <c r="C93" s="249" t="s">
        <v>134</v>
      </c>
      <c r="D93" s="250">
        <v>45379</v>
      </c>
      <c r="E93" s="249">
        <v>274.60000000000002</v>
      </c>
      <c r="F93" s="249">
        <v>271.5</v>
      </c>
      <c r="G93" s="251">
        <v>267.05</v>
      </c>
      <c r="H93" s="251">
        <v>259.5</v>
      </c>
      <c r="I93" s="251">
        <v>255.05</v>
      </c>
      <c r="J93" s="251">
        <v>279.05</v>
      </c>
      <c r="K93" s="251">
        <v>283.50000000000006</v>
      </c>
      <c r="L93" s="251">
        <v>291.05</v>
      </c>
      <c r="M93" s="252">
        <v>275.95</v>
      </c>
      <c r="N93" s="252">
        <v>263.95</v>
      </c>
      <c r="O93" s="252">
        <v>30586300</v>
      </c>
      <c r="P93" s="253">
        <v>-2.2195865808200609E-2</v>
      </c>
    </row>
    <row r="94" spans="1:16" ht="12.75" customHeight="1">
      <c r="A94" s="245">
        <v>84</v>
      </c>
      <c r="B94" s="257" t="s">
        <v>84</v>
      </c>
      <c r="C94" s="255" t="s">
        <v>135</v>
      </c>
      <c r="D94" s="250">
        <v>45379</v>
      </c>
      <c r="E94" s="249">
        <v>474.2</v>
      </c>
      <c r="F94" s="249">
        <v>469.73333333333335</v>
      </c>
      <c r="G94" s="251">
        <v>463.7166666666667</v>
      </c>
      <c r="H94" s="251">
        <v>453.23333333333335</v>
      </c>
      <c r="I94" s="251">
        <v>447.2166666666667</v>
      </c>
      <c r="J94" s="251">
        <v>480.2166666666667</v>
      </c>
      <c r="K94" s="251">
        <v>486.23333333333335</v>
      </c>
      <c r="L94" s="251">
        <v>496.7166666666667</v>
      </c>
      <c r="M94" s="252">
        <v>475.75</v>
      </c>
      <c r="N94" s="252">
        <v>459.25</v>
      </c>
      <c r="O94" s="252">
        <v>38788200</v>
      </c>
      <c r="P94" s="253">
        <v>-5.2249637155297533E-2</v>
      </c>
    </row>
    <row r="95" spans="1:16" ht="12.75" customHeight="1">
      <c r="A95" s="245">
        <v>85</v>
      </c>
      <c r="B95" s="257" t="s">
        <v>59</v>
      </c>
      <c r="C95" s="249" t="s">
        <v>136</v>
      </c>
      <c r="D95" s="250">
        <v>45379</v>
      </c>
      <c r="E95" s="249">
        <v>2250.5</v>
      </c>
      <c r="F95" s="249">
        <v>2253.2666666666669</v>
      </c>
      <c r="G95" s="251">
        <v>2242.0333333333338</v>
      </c>
      <c r="H95" s="251">
        <v>2233.5666666666671</v>
      </c>
      <c r="I95" s="251">
        <v>2222.3333333333339</v>
      </c>
      <c r="J95" s="251">
        <v>2261.7333333333336</v>
      </c>
      <c r="K95" s="251">
        <v>2272.9666666666662</v>
      </c>
      <c r="L95" s="251">
        <v>2281.4333333333334</v>
      </c>
      <c r="M95" s="252">
        <v>2264.5</v>
      </c>
      <c r="N95" s="252">
        <v>2244.8000000000002</v>
      </c>
      <c r="O95" s="252">
        <v>17382000</v>
      </c>
      <c r="P95" s="253">
        <v>6.440827424036448E-2</v>
      </c>
    </row>
    <row r="96" spans="1:16" ht="12.75" customHeight="1">
      <c r="A96" s="245">
        <v>86</v>
      </c>
      <c r="B96" s="257" t="s">
        <v>63</v>
      </c>
      <c r="C96" s="249" t="s">
        <v>138</v>
      </c>
      <c r="D96" s="250">
        <v>45379</v>
      </c>
      <c r="E96" s="249">
        <v>1084.1500000000001</v>
      </c>
      <c r="F96" s="249">
        <v>1088.1666666666667</v>
      </c>
      <c r="G96" s="251">
        <v>1077.7333333333336</v>
      </c>
      <c r="H96" s="251">
        <v>1071.3166666666668</v>
      </c>
      <c r="I96" s="251">
        <v>1060.8833333333337</v>
      </c>
      <c r="J96" s="251">
        <v>1094.5833333333335</v>
      </c>
      <c r="K96" s="251">
        <v>1105.0166666666664</v>
      </c>
      <c r="L96" s="251">
        <v>1111.4333333333334</v>
      </c>
      <c r="M96" s="252">
        <v>1098.5999999999999</v>
      </c>
      <c r="N96" s="252">
        <v>1081.75</v>
      </c>
      <c r="O96" s="252">
        <v>82844300</v>
      </c>
      <c r="P96" s="253">
        <v>-4.1064651581578125E-3</v>
      </c>
    </row>
    <row r="97" spans="1:16" ht="12.75" customHeight="1">
      <c r="A97" s="245">
        <v>87</v>
      </c>
      <c r="B97" s="257" t="s">
        <v>68</v>
      </c>
      <c r="C97" s="249" t="s">
        <v>139</v>
      </c>
      <c r="D97" s="250">
        <v>45379</v>
      </c>
      <c r="E97" s="249">
        <v>1674.8</v>
      </c>
      <c r="F97" s="249">
        <v>1659.6000000000001</v>
      </c>
      <c r="G97" s="251">
        <v>1641.0000000000002</v>
      </c>
      <c r="H97" s="251">
        <v>1607.2</v>
      </c>
      <c r="I97" s="251">
        <v>1588.6000000000001</v>
      </c>
      <c r="J97" s="251">
        <v>1693.4000000000003</v>
      </c>
      <c r="K97" s="251">
        <v>1712.0000000000002</v>
      </c>
      <c r="L97" s="251">
        <v>1745.8000000000004</v>
      </c>
      <c r="M97" s="252">
        <v>1678.2</v>
      </c>
      <c r="N97" s="252">
        <v>1625.8</v>
      </c>
      <c r="O97" s="252">
        <v>2316000</v>
      </c>
      <c r="P97" s="253">
        <v>-1.9392372333548805E-3</v>
      </c>
    </row>
    <row r="98" spans="1:16" ht="12.75" customHeight="1">
      <c r="A98" s="245">
        <v>88</v>
      </c>
      <c r="B98" s="257" t="s">
        <v>68</v>
      </c>
      <c r="C98" s="249" t="s">
        <v>140</v>
      </c>
      <c r="D98" s="250">
        <v>45379</v>
      </c>
      <c r="E98" s="249">
        <v>581.1</v>
      </c>
      <c r="F98" s="249">
        <v>575.48333333333346</v>
      </c>
      <c r="G98" s="251">
        <v>565.01666666666688</v>
      </c>
      <c r="H98" s="251">
        <v>548.93333333333339</v>
      </c>
      <c r="I98" s="251">
        <v>538.46666666666681</v>
      </c>
      <c r="J98" s="251">
        <v>591.56666666666695</v>
      </c>
      <c r="K98" s="251">
        <v>602.03333333333342</v>
      </c>
      <c r="L98" s="251">
        <v>618.11666666666702</v>
      </c>
      <c r="M98" s="252">
        <v>585.95000000000005</v>
      </c>
      <c r="N98" s="252">
        <v>559.4</v>
      </c>
      <c r="O98" s="252">
        <v>12399000</v>
      </c>
      <c r="P98" s="253">
        <v>7.4762709660642315E-2</v>
      </c>
    </row>
    <row r="99" spans="1:16" ht="12.75" customHeight="1">
      <c r="A99" s="245">
        <v>89</v>
      </c>
      <c r="B99" s="257" t="s">
        <v>79</v>
      </c>
      <c r="C99" s="249" t="s">
        <v>141</v>
      </c>
      <c r="D99" s="250">
        <v>45379</v>
      </c>
      <c r="E99" s="249">
        <v>12.9</v>
      </c>
      <c r="F99" s="249">
        <v>12.9</v>
      </c>
      <c r="G99" s="251">
        <v>12.75</v>
      </c>
      <c r="H99" s="251">
        <v>12.6</v>
      </c>
      <c r="I99" s="251">
        <v>12.45</v>
      </c>
      <c r="J99" s="251">
        <v>13.05</v>
      </c>
      <c r="K99" s="251">
        <v>13.200000000000003</v>
      </c>
      <c r="L99" s="251">
        <v>13.350000000000001</v>
      </c>
      <c r="M99" s="252">
        <v>13.05</v>
      </c>
      <c r="N99" s="252">
        <v>12.75</v>
      </c>
      <c r="O99" s="252">
        <v>2090720000</v>
      </c>
      <c r="P99" s="253">
        <v>9.5804682067526844E-3</v>
      </c>
    </row>
    <row r="100" spans="1:16" ht="12.75" customHeight="1">
      <c r="A100" s="245">
        <v>90</v>
      </c>
      <c r="B100" s="257" t="s">
        <v>68</v>
      </c>
      <c r="C100" s="249" t="s">
        <v>142</v>
      </c>
      <c r="D100" s="250">
        <v>45379</v>
      </c>
      <c r="E100" s="249">
        <v>109.85</v>
      </c>
      <c r="F100" s="249">
        <v>109.81666666666666</v>
      </c>
      <c r="G100" s="251">
        <v>109.13333333333333</v>
      </c>
      <c r="H100" s="251">
        <v>108.41666666666666</v>
      </c>
      <c r="I100" s="251">
        <v>107.73333333333332</v>
      </c>
      <c r="J100" s="251">
        <v>110.53333333333333</v>
      </c>
      <c r="K100" s="251">
        <v>111.21666666666667</v>
      </c>
      <c r="L100" s="251">
        <v>111.93333333333334</v>
      </c>
      <c r="M100" s="252">
        <v>110.5</v>
      </c>
      <c r="N100" s="252">
        <v>109.1</v>
      </c>
      <c r="O100" s="252">
        <v>77455000</v>
      </c>
      <c r="P100" s="253">
        <v>1.6736676292990287E-2</v>
      </c>
    </row>
    <row r="101" spans="1:16" ht="12.75" customHeight="1">
      <c r="A101" s="245">
        <v>91</v>
      </c>
      <c r="B101" s="257" t="s">
        <v>63</v>
      </c>
      <c r="C101" s="249" t="s">
        <v>143</v>
      </c>
      <c r="D101" s="250">
        <v>45379</v>
      </c>
      <c r="E101" s="249">
        <v>78.05</v>
      </c>
      <c r="F101" s="249">
        <v>77.7</v>
      </c>
      <c r="G101" s="251">
        <v>77.25</v>
      </c>
      <c r="H101" s="251">
        <v>76.45</v>
      </c>
      <c r="I101" s="251">
        <v>76</v>
      </c>
      <c r="J101" s="251">
        <v>78.5</v>
      </c>
      <c r="K101" s="251">
        <v>78.950000000000017</v>
      </c>
      <c r="L101" s="251">
        <v>79.75</v>
      </c>
      <c r="M101" s="252">
        <v>78.150000000000006</v>
      </c>
      <c r="N101" s="252">
        <v>76.900000000000006</v>
      </c>
      <c r="O101" s="252">
        <v>398707500</v>
      </c>
      <c r="P101" s="253">
        <v>-2.3083852563621351E-3</v>
      </c>
    </row>
    <row r="102" spans="1:16" ht="12.75" customHeight="1">
      <c r="A102" s="245">
        <v>92</v>
      </c>
      <c r="B102" s="257" t="s">
        <v>45</v>
      </c>
      <c r="C102" s="255" t="s">
        <v>144</v>
      </c>
      <c r="D102" s="250">
        <v>45379</v>
      </c>
      <c r="E102" s="249">
        <v>136.44999999999999</v>
      </c>
      <c r="F102" s="249">
        <v>136.03333333333333</v>
      </c>
      <c r="G102" s="251">
        <v>135.31666666666666</v>
      </c>
      <c r="H102" s="251">
        <v>134.18333333333334</v>
      </c>
      <c r="I102" s="251">
        <v>133.46666666666667</v>
      </c>
      <c r="J102" s="251">
        <v>137.16666666666666</v>
      </c>
      <c r="K102" s="251">
        <v>137.8833333333333</v>
      </c>
      <c r="L102" s="251">
        <v>139.01666666666665</v>
      </c>
      <c r="M102" s="252">
        <v>136.75</v>
      </c>
      <c r="N102" s="252">
        <v>134.9</v>
      </c>
      <c r="O102" s="252">
        <v>63933750</v>
      </c>
      <c r="P102" s="253">
        <v>-3.1573408174004561E-3</v>
      </c>
    </row>
    <row r="103" spans="1:16" ht="12.75" customHeight="1">
      <c r="A103" s="245">
        <v>93</v>
      </c>
      <c r="B103" s="257" t="s">
        <v>84</v>
      </c>
      <c r="C103" s="249" t="s">
        <v>145</v>
      </c>
      <c r="D103" s="250">
        <v>45379</v>
      </c>
      <c r="E103" s="249">
        <v>412.6</v>
      </c>
      <c r="F103" s="249">
        <v>409.61666666666673</v>
      </c>
      <c r="G103" s="251">
        <v>405.68333333333345</v>
      </c>
      <c r="H103" s="251">
        <v>398.76666666666671</v>
      </c>
      <c r="I103" s="251">
        <v>394.83333333333343</v>
      </c>
      <c r="J103" s="251">
        <v>416.53333333333347</v>
      </c>
      <c r="K103" s="251">
        <v>420.46666666666675</v>
      </c>
      <c r="L103" s="251">
        <v>427.3833333333335</v>
      </c>
      <c r="M103" s="252">
        <v>413.55</v>
      </c>
      <c r="N103" s="252">
        <v>402.7</v>
      </c>
      <c r="O103" s="252">
        <v>21263000</v>
      </c>
      <c r="P103" s="253">
        <v>1.8507541329118093E-2</v>
      </c>
    </row>
    <row r="104" spans="1:16" ht="12.75" customHeight="1">
      <c r="A104" s="245">
        <v>94</v>
      </c>
      <c r="B104" s="257" t="s">
        <v>117</v>
      </c>
      <c r="C104" s="256" t="s">
        <v>146</v>
      </c>
      <c r="D104" s="250">
        <v>45379</v>
      </c>
      <c r="E104" s="249">
        <v>564.25</v>
      </c>
      <c r="F104" s="249">
        <v>559.66666666666663</v>
      </c>
      <c r="G104" s="251">
        <v>553.73333333333323</v>
      </c>
      <c r="H104" s="251">
        <v>543.21666666666658</v>
      </c>
      <c r="I104" s="251">
        <v>537.28333333333319</v>
      </c>
      <c r="J104" s="251">
        <v>570.18333333333328</v>
      </c>
      <c r="K104" s="251">
        <v>576.11666666666667</v>
      </c>
      <c r="L104" s="251">
        <v>586.63333333333333</v>
      </c>
      <c r="M104" s="252">
        <v>565.6</v>
      </c>
      <c r="N104" s="252">
        <v>549.15</v>
      </c>
      <c r="O104" s="252">
        <v>18722000</v>
      </c>
      <c r="P104" s="253">
        <v>3.4301640047164753E-3</v>
      </c>
    </row>
    <row r="105" spans="1:16" ht="12.75" customHeight="1">
      <c r="A105" s="245">
        <v>95</v>
      </c>
      <c r="B105" s="257" t="s">
        <v>49</v>
      </c>
      <c r="C105" s="249" t="s">
        <v>147</v>
      </c>
      <c r="D105" s="250">
        <v>45379</v>
      </c>
      <c r="E105" s="249">
        <v>204.45</v>
      </c>
      <c r="F105" s="249">
        <v>202.71666666666667</v>
      </c>
      <c r="G105" s="251">
        <v>199.68333333333334</v>
      </c>
      <c r="H105" s="251">
        <v>194.91666666666666</v>
      </c>
      <c r="I105" s="251">
        <v>191.88333333333333</v>
      </c>
      <c r="J105" s="251">
        <v>207.48333333333335</v>
      </c>
      <c r="K105" s="251">
        <v>210.51666666666671</v>
      </c>
      <c r="L105" s="251">
        <v>215.28333333333336</v>
      </c>
      <c r="M105" s="252">
        <v>205.75</v>
      </c>
      <c r="N105" s="252">
        <v>197.95</v>
      </c>
      <c r="O105" s="252">
        <v>24041000</v>
      </c>
      <c r="P105" s="253">
        <v>-1.0739856801909307E-2</v>
      </c>
    </row>
    <row r="106" spans="1:16" ht="12.75" customHeight="1">
      <c r="A106" s="245">
        <v>96</v>
      </c>
      <c r="B106" s="257" t="s">
        <v>45</v>
      </c>
      <c r="C106" s="256" t="s">
        <v>148</v>
      </c>
      <c r="D106" s="250">
        <v>45379</v>
      </c>
      <c r="E106" s="249">
        <v>2691.6</v>
      </c>
      <c r="F106" s="249">
        <v>2667.0666666666671</v>
      </c>
      <c r="G106" s="251">
        <v>2629.1333333333341</v>
      </c>
      <c r="H106" s="251">
        <v>2566.666666666667</v>
      </c>
      <c r="I106" s="251">
        <v>2528.733333333334</v>
      </c>
      <c r="J106" s="251">
        <v>2729.5333333333342</v>
      </c>
      <c r="K106" s="251">
        <v>2767.4666666666676</v>
      </c>
      <c r="L106" s="251">
        <v>2829.9333333333343</v>
      </c>
      <c r="M106" s="252">
        <v>2705</v>
      </c>
      <c r="N106" s="252">
        <v>2604.6</v>
      </c>
      <c r="O106" s="252">
        <v>878400</v>
      </c>
      <c r="P106" s="253">
        <v>-1.364256480218281E-3</v>
      </c>
    </row>
    <row r="107" spans="1:16" ht="12.75" customHeight="1">
      <c r="A107" s="245">
        <v>97</v>
      </c>
      <c r="B107" s="257" t="s">
        <v>45</v>
      </c>
      <c r="C107" s="254" t="s">
        <v>149</v>
      </c>
      <c r="D107" s="250">
        <v>45379</v>
      </c>
      <c r="E107" s="249">
        <v>3293.7</v>
      </c>
      <c r="F107" s="249">
        <v>3282.6</v>
      </c>
      <c r="G107" s="251">
        <v>3259.85</v>
      </c>
      <c r="H107" s="251">
        <v>3226</v>
      </c>
      <c r="I107" s="251">
        <v>3203.25</v>
      </c>
      <c r="J107" s="251">
        <v>3316.45</v>
      </c>
      <c r="K107" s="251">
        <v>3339.2</v>
      </c>
      <c r="L107" s="251">
        <v>3373.0499999999997</v>
      </c>
      <c r="M107" s="252">
        <v>3305.35</v>
      </c>
      <c r="N107" s="252">
        <v>3248.75</v>
      </c>
      <c r="O107" s="252">
        <v>6387300</v>
      </c>
      <c r="P107" s="253">
        <v>-1.8621802258584928E-2</v>
      </c>
    </row>
    <row r="108" spans="1:16" ht="12.75" customHeight="1">
      <c r="A108" s="245">
        <v>98</v>
      </c>
      <c r="B108" s="257" t="s">
        <v>63</v>
      </c>
      <c r="C108" s="256" t="s">
        <v>150</v>
      </c>
      <c r="D108" s="250">
        <v>45379</v>
      </c>
      <c r="E108" s="249">
        <v>1485.8</v>
      </c>
      <c r="F108" s="249">
        <v>1478.2666666666664</v>
      </c>
      <c r="G108" s="251">
        <v>1467.8833333333328</v>
      </c>
      <c r="H108" s="251">
        <v>1449.9666666666662</v>
      </c>
      <c r="I108" s="251">
        <v>1439.5833333333326</v>
      </c>
      <c r="J108" s="251">
        <v>1496.1833333333329</v>
      </c>
      <c r="K108" s="251">
        <v>1506.5666666666666</v>
      </c>
      <c r="L108" s="251">
        <v>1524.4833333333331</v>
      </c>
      <c r="M108" s="252">
        <v>1488.65</v>
      </c>
      <c r="N108" s="252">
        <v>1460.35</v>
      </c>
      <c r="O108" s="252">
        <v>25277000</v>
      </c>
      <c r="P108" s="253">
        <v>-3.0269316350801812E-2</v>
      </c>
    </row>
    <row r="109" spans="1:16" ht="12.75" customHeight="1">
      <c r="A109" s="245">
        <v>99</v>
      </c>
      <c r="B109" s="257" t="s">
        <v>79</v>
      </c>
      <c r="C109" s="249" t="s">
        <v>151</v>
      </c>
      <c r="D109" s="250">
        <v>45379</v>
      </c>
      <c r="E109" s="249">
        <v>250.4</v>
      </c>
      <c r="F109" s="249">
        <v>251.5333333333333</v>
      </c>
      <c r="G109" s="251">
        <v>248.31666666666661</v>
      </c>
      <c r="H109" s="251">
        <v>246.23333333333329</v>
      </c>
      <c r="I109" s="251">
        <v>243.01666666666659</v>
      </c>
      <c r="J109" s="251">
        <v>253.61666666666662</v>
      </c>
      <c r="K109" s="251">
        <v>256.83333333333331</v>
      </c>
      <c r="L109" s="251">
        <v>258.91666666666663</v>
      </c>
      <c r="M109" s="252">
        <v>254.75</v>
      </c>
      <c r="N109" s="252">
        <v>249.45</v>
      </c>
      <c r="O109" s="252">
        <v>104203200</v>
      </c>
      <c r="P109" s="253">
        <v>-1.8541646651935823E-2</v>
      </c>
    </row>
    <row r="110" spans="1:16" ht="12.75" customHeight="1">
      <c r="A110" s="245">
        <v>100</v>
      </c>
      <c r="B110" s="257" t="s">
        <v>87</v>
      </c>
      <c r="C110" s="249" t="s">
        <v>152</v>
      </c>
      <c r="D110" s="250">
        <v>45379</v>
      </c>
      <c r="E110" s="249">
        <v>1559.55</v>
      </c>
      <c r="F110" s="249">
        <v>1563.8999999999999</v>
      </c>
      <c r="G110" s="251">
        <v>1544.4999999999998</v>
      </c>
      <c r="H110" s="251">
        <v>1529.4499999999998</v>
      </c>
      <c r="I110" s="251">
        <v>1510.0499999999997</v>
      </c>
      <c r="J110" s="251">
        <v>1578.9499999999998</v>
      </c>
      <c r="K110" s="251">
        <v>1598.35</v>
      </c>
      <c r="L110" s="251">
        <v>1613.3999999999999</v>
      </c>
      <c r="M110" s="252">
        <v>1583.3</v>
      </c>
      <c r="N110" s="252">
        <v>1548.85</v>
      </c>
      <c r="O110" s="252">
        <v>35766000</v>
      </c>
      <c r="P110" s="253">
        <v>4.9188599321779332E-2</v>
      </c>
    </row>
    <row r="111" spans="1:16" ht="12.75" customHeight="1">
      <c r="A111" s="245">
        <v>101</v>
      </c>
      <c r="B111" s="257" t="s">
        <v>84</v>
      </c>
      <c r="C111" s="249" t="s">
        <v>154</v>
      </c>
      <c r="D111" s="250">
        <v>45379</v>
      </c>
      <c r="E111" s="249">
        <v>164.9</v>
      </c>
      <c r="F111" s="249">
        <v>162.96666666666667</v>
      </c>
      <c r="G111" s="251">
        <v>160.68333333333334</v>
      </c>
      <c r="H111" s="251">
        <v>156.46666666666667</v>
      </c>
      <c r="I111" s="251">
        <v>154.18333333333334</v>
      </c>
      <c r="J111" s="251">
        <v>167.18333333333334</v>
      </c>
      <c r="K111" s="251">
        <v>169.4666666666667</v>
      </c>
      <c r="L111" s="251">
        <v>173.68333333333334</v>
      </c>
      <c r="M111" s="252">
        <v>165.25</v>
      </c>
      <c r="N111" s="252">
        <v>158.75</v>
      </c>
      <c r="O111" s="252">
        <v>169152750</v>
      </c>
      <c r="P111" s="253">
        <v>-5.6740027510316371E-3</v>
      </c>
    </row>
    <row r="112" spans="1:16" ht="12.75" customHeight="1">
      <c r="A112" s="245">
        <v>102</v>
      </c>
      <c r="B112" s="257" t="s">
        <v>43</v>
      </c>
      <c r="C112" s="249" t="s">
        <v>155</v>
      </c>
      <c r="D112" s="250">
        <v>45379</v>
      </c>
      <c r="E112" s="249">
        <v>1172.5</v>
      </c>
      <c r="F112" s="249">
        <v>1163.4000000000001</v>
      </c>
      <c r="G112" s="251">
        <v>1150.5000000000002</v>
      </c>
      <c r="H112" s="251">
        <v>1128.5000000000002</v>
      </c>
      <c r="I112" s="251">
        <v>1115.6000000000004</v>
      </c>
      <c r="J112" s="251">
        <v>1185.4000000000001</v>
      </c>
      <c r="K112" s="251">
        <v>1198.2999999999997</v>
      </c>
      <c r="L112" s="251">
        <v>1220.3</v>
      </c>
      <c r="M112" s="252">
        <v>1176.3</v>
      </c>
      <c r="N112" s="252">
        <v>1141.4000000000001</v>
      </c>
      <c r="O112" s="252">
        <v>2475200</v>
      </c>
      <c r="P112" s="253">
        <v>5.3680132816823461E-2</v>
      </c>
    </row>
    <row r="113" spans="1:16" ht="12.75" customHeight="1">
      <c r="A113" s="245">
        <v>103</v>
      </c>
      <c r="B113" s="257" t="s">
        <v>45</v>
      </c>
      <c r="C113" s="249" t="s">
        <v>156</v>
      </c>
      <c r="D113" s="250">
        <v>45379</v>
      </c>
      <c r="E113" s="249">
        <v>937.75</v>
      </c>
      <c r="F113" s="249">
        <v>931</v>
      </c>
      <c r="G113" s="251">
        <v>917.45</v>
      </c>
      <c r="H113" s="251">
        <v>897.15000000000009</v>
      </c>
      <c r="I113" s="251">
        <v>883.60000000000014</v>
      </c>
      <c r="J113" s="251">
        <v>951.3</v>
      </c>
      <c r="K113" s="251">
        <v>964.84999999999991</v>
      </c>
      <c r="L113" s="251">
        <v>985.14999999999986</v>
      </c>
      <c r="M113" s="252">
        <v>944.55</v>
      </c>
      <c r="N113" s="252">
        <v>910.7</v>
      </c>
      <c r="O113" s="252">
        <v>15319500</v>
      </c>
      <c r="P113" s="253">
        <v>-6.5093180968654879E-2</v>
      </c>
    </row>
    <row r="114" spans="1:16" ht="12.75" customHeight="1">
      <c r="A114" s="245">
        <v>104</v>
      </c>
      <c r="B114" s="257" t="s">
        <v>59</v>
      </c>
      <c r="C114" s="256" t="s">
        <v>157</v>
      </c>
      <c r="D114" s="250">
        <v>45379</v>
      </c>
      <c r="E114" s="249">
        <v>421.7</v>
      </c>
      <c r="F114" s="249">
        <v>420.48333333333335</v>
      </c>
      <c r="G114" s="251">
        <v>418.2166666666667</v>
      </c>
      <c r="H114" s="251">
        <v>414.73333333333335</v>
      </c>
      <c r="I114" s="251">
        <v>412.4666666666667</v>
      </c>
      <c r="J114" s="251">
        <v>423.9666666666667</v>
      </c>
      <c r="K114" s="251">
        <v>426.23333333333335</v>
      </c>
      <c r="L114" s="251">
        <v>429.7166666666667</v>
      </c>
      <c r="M114" s="252">
        <v>422.75</v>
      </c>
      <c r="N114" s="252">
        <v>417</v>
      </c>
      <c r="O114" s="252">
        <v>131465600</v>
      </c>
      <c r="P114" s="253">
        <v>1.0776233239020789E-2</v>
      </c>
    </row>
    <row r="115" spans="1:16" ht="12.75" customHeight="1">
      <c r="A115" s="245">
        <v>105</v>
      </c>
      <c r="B115" s="257" t="s">
        <v>132</v>
      </c>
      <c r="C115" s="249" t="s">
        <v>158</v>
      </c>
      <c r="D115" s="250">
        <v>45379</v>
      </c>
      <c r="E115" s="249">
        <v>822.3</v>
      </c>
      <c r="F115" s="249">
        <v>811.88333333333333</v>
      </c>
      <c r="G115" s="251">
        <v>799.01666666666665</v>
      </c>
      <c r="H115" s="251">
        <v>775.73333333333335</v>
      </c>
      <c r="I115" s="251">
        <v>762.86666666666667</v>
      </c>
      <c r="J115" s="251">
        <v>835.16666666666663</v>
      </c>
      <c r="K115" s="251">
        <v>848.03333333333319</v>
      </c>
      <c r="L115" s="251">
        <v>871.31666666666661</v>
      </c>
      <c r="M115" s="252">
        <v>824.75</v>
      </c>
      <c r="N115" s="252">
        <v>788.6</v>
      </c>
      <c r="O115" s="252">
        <v>22278750</v>
      </c>
      <c r="P115" s="253">
        <v>-1.3447638258530846E-3</v>
      </c>
    </row>
    <row r="116" spans="1:16" ht="12.75" customHeight="1">
      <c r="A116" s="245">
        <v>106</v>
      </c>
      <c r="B116" s="257" t="s">
        <v>49</v>
      </c>
      <c r="C116" s="249" t="s">
        <v>159</v>
      </c>
      <c r="D116" s="250">
        <v>45379</v>
      </c>
      <c r="E116" s="249">
        <v>4122.6000000000004</v>
      </c>
      <c r="F116" s="249">
        <v>4082.5500000000006</v>
      </c>
      <c r="G116" s="251">
        <v>4035.1000000000013</v>
      </c>
      <c r="H116" s="251">
        <v>3947.6000000000008</v>
      </c>
      <c r="I116" s="251">
        <v>3900.1500000000015</v>
      </c>
      <c r="J116" s="251">
        <v>4170.0500000000011</v>
      </c>
      <c r="K116" s="251">
        <v>4217.5000000000009</v>
      </c>
      <c r="L116" s="251">
        <v>4305.0000000000009</v>
      </c>
      <c r="M116" s="252">
        <v>4130</v>
      </c>
      <c r="N116" s="252">
        <v>3995.05</v>
      </c>
      <c r="O116" s="252">
        <v>750250</v>
      </c>
      <c r="P116" s="253">
        <v>1.1800404585300068E-2</v>
      </c>
    </row>
    <row r="117" spans="1:16" ht="12.75" customHeight="1">
      <c r="A117" s="245">
        <v>107</v>
      </c>
      <c r="B117" s="257" t="s">
        <v>132</v>
      </c>
      <c r="C117" s="249" t="s">
        <v>160</v>
      </c>
      <c r="D117" s="250">
        <v>45379</v>
      </c>
      <c r="E117" s="249">
        <v>815.15</v>
      </c>
      <c r="F117" s="249">
        <v>812.98333333333323</v>
      </c>
      <c r="G117" s="251">
        <v>804.16666666666652</v>
      </c>
      <c r="H117" s="251">
        <v>793.18333333333328</v>
      </c>
      <c r="I117" s="251">
        <v>784.36666666666656</v>
      </c>
      <c r="J117" s="251">
        <v>823.96666666666647</v>
      </c>
      <c r="K117" s="251">
        <v>832.7833333333333</v>
      </c>
      <c r="L117" s="251">
        <v>843.76666666666642</v>
      </c>
      <c r="M117" s="252">
        <v>821.8</v>
      </c>
      <c r="N117" s="252">
        <v>802</v>
      </c>
      <c r="O117" s="252">
        <v>19801125</v>
      </c>
      <c r="P117" s="253">
        <v>1.6952090411148861E-2</v>
      </c>
    </row>
    <row r="118" spans="1:16" ht="12.75" customHeight="1">
      <c r="A118" s="245">
        <v>108</v>
      </c>
      <c r="B118" s="257" t="s">
        <v>45</v>
      </c>
      <c r="C118" s="254" t="s">
        <v>161</v>
      </c>
      <c r="D118" s="250">
        <v>45379</v>
      </c>
      <c r="E118" s="249">
        <v>450.95</v>
      </c>
      <c r="F118" s="249">
        <v>449.09999999999997</v>
      </c>
      <c r="G118" s="251">
        <v>446.24999999999994</v>
      </c>
      <c r="H118" s="251">
        <v>441.54999999999995</v>
      </c>
      <c r="I118" s="251">
        <v>438.69999999999993</v>
      </c>
      <c r="J118" s="251">
        <v>453.79999999999995</v>
      </c>
      <c r="K118" s="251">
        <v>456.65</v>
      </c>
      <c r="L118" s="251">
        <v>461.34999999999997</v>
      </c>
      <c r="M118" s="252">
        <v>451.95</v>
      </c>
      <c r="N118" s="252">
        <v>444.4</v>
      </c>
      <c r="O118" s="252">
        <v>19482500</v>
      </c>
      <c r="P118" s="253">
        <v>-1.8946308302385598E-2</v>
      </c>
    </row>
    <row r="119" spans="1:16" ht="12.75" customHeight="1">
      <c r="A119" s="245">
        <v>109</v>
      </c>
      <c r="B119" s="257" t="s">
        <v>63</v>
      </c>
      <c r="C119" s="249" t="s">
        <v>162</v>
      </c>
      <c r="D119" s="250">
        <v>45379</v>
      </c>
      <c r="E119" s="249">
        <v>1773.65</v>
      </c>
      <c r="F119" s="249">
        <v>1777.7833333333335</v>
      </c>
      <c r="G119" s="251">
        <v>1763.866666666667</v>
      </c>
      <c r="H119" s="251">
        <v>1754.0833333333335</v>
      </c>
      <c r="I119" s="251">
        <v>1740.166666666667</v>
      </c>
      <c r="J119" s="251">
        <v>1787.5666666666671</v>
      </c>
      <c r="K119" s="251">
        <v>1801.4833333333336</v>
      </c>
      <c r="L119" s="251">
        <v>1811.2666666666671</v>
      </c>
      <c r="M119" s="252">
        <v>1791.7</v>
      </c>
      <c r="N119" s="252">
        <v>1768</v>
      </c>
      <c r="O119" s="252">
        <v>35170000</v>
      </c>
      <c r="P119" s="253">
        <v>-4.8667308018787844E-3</v>
      </c>
    </row>
    <row r="120" spans="1:16" ht="12.75" customHeight="1">
      <c r="A120" s="245">
        <v>110</v>
      </c>
      <c r="B120" s="257" t="s">
        <v>68</v>
      </c>
      <c r="C120" s="249" t="s">
        <v>163</v>
      </c>
      <c r="D120" s="250">
        <v>45379</v>
      </c>
      <c r="E120" s="249">
        <v>156.75</v>
      </c>
      <c r="F120" s="249">
        <v>155.13333333333333</v>
      </c>
      <c r="G120" s="251">
        <v>152.76666666666665</v>
      </c>
      <c r="H120" s="251">
        <v>148.78333333333333</v>
      </c>
      <c r="I120" s="251">
        <v>146.41666666666666</v>
      </c>
      <c r="J120" s="251">
        <v>159.11666666666665</v>
      </c>
      <c r="K120" s="251">
        <v>161.48333333333332</v>
      </c>
      <c r="L120" s="251">
        <v>165.46666666666664</v>
      </c>
      <c r="M120" s="252">
        <v>157.5</v>
      </c>
      <c r="N120" s="252">
        <v>151.15</v>
      </c>
      <c r="O120" s="252">
        <v>54387318</v>
      </c>
      <c r="P120" s="253">
        <v>3.4576438626821439E-3</v>
      </c>
    </row>
    <row r="121" spans="1:16" ht="12.75" customHeight="1">
      <c r="A121" s="245">
        <v>111</v>
      </c>
      <c r="B121" s="257" t="s">
        <v>45</v>
      </c>
      <c r="C121" s="249" t="s">
        <v>164</v>
      </c>
      <c r="D121" s="250">
        <v>45379</v>
      </c>
      <c r="E121" s="249">
        <v>2084.75</v>
      </c>
      <c r="F121" s="249">
        <v>2076.6</v>
      </c>
      <c r="G121" s="251">
        <v>2059.5</v>
      </c>
      <c r="H121" s="251">
        <v>2034.25</v>
      </c>
      <c r="I121" s="251">
        <v>2017.15</v>
      </c>
      <c r="J121" s="251">
        <v>2101.85</v>
      </c>
      <c r="K121" s="251">
        <v>2118.9499999999994</v>
      </c>
      <c r="L121" s="251">
        <v>2144.1999999999998</v>
      </c>
      <c r="M121" s="252">
        <v>2093.6999999999998</v>
      </c>
      <c r="N121" s="252">
        <v>2051.35</v>
      </c>
      <c r="O121" s="252">
        <v>2324700</v>
      </c>
      <c r="P121" s="253">
        <v>-1.0313265437669201E-3</v>
      </c>
    </row>
    <row r="122" spans="1:16" ht="12.75" customHeight="1">
      <c r="A122" s="245">
        <v>112</v>
      </c>
      <c r="B122" s="257" t="s">
        <v>43</v>
      </c>
      <c r="C122" s="249" t="s">
        <v>165</v>
      </c>
      <c r="D122" s="250">
        <v>45379</v>
      </c>
      <c r="E122" s="249">
        <v>385.4</v>
      </c>
      <c r="F122" s="249">
        <v>384.56666666666666</v>
      </c>
      <c r="G122" s="251">
        <v>381.58333333333331</v>
      </c>
      <c r="H122" s="251">
        <v>377.76666666666665</v>
      </c>
      <c r="I122" s="251">
        <v>374.7833333333333</v>
      </c>
      <c r="J122" s="251">
        <v>388.38333333333333</v>
      </c>
      <c r="K122" s="251">
        <v>391.36666666666667</v>
      </c>
      <c r="L122" s="251">
        <v>395.18333333333334</v>
      </c>
      <c r="M122" s="252">
        <v>387.55</v>
      </c>
      <c r="N122" s="252">
        <v>380.75</v>
      </c>
      <c r="O122" s="252">
        <v>13919600</v>
      </c>
      <c r="P122" s="253">
        <v>3.7900874635568516E-2</v>
      </c>
    </row>
    <row r="123" spans="1:16" ht="12.75" customHeight="1">
      <c r="A123" s="245">
        <v>113</v>
      </c>
      <c r="B123" s="257" t="s">
        <v>68</v>
      </c>
      <c r="C123" s="249" t="s">
        <v>166</v>
      </c>
      <c r="D123" s="250">
        <v>45379</v>
      </c>
      <c r="E123" s="249">
        <v>591.79999999999995</v>
      </c>
      <c r="F123" s="249">
        <v>587.58333333333326</v>
      </c>
      <c r="G123" s="251">
        <v>581.51666666666654</v>
      </c>
      <c r="H123" s="251">
        <v>571.23333333333323</v>
      </c>
      <c r="I123" s="251">
        <v>565.16666666666652</v>
      </c>
      <c r="J123" s="251">
        <v>597.86666666666656</v>
      </c>
      <c r="K123" s="251">
        <v>603.93333333333317</v>
      </c>
      <c r="L123" s="251">
        <v>614.21666666666658</v>
      </c>
      <c r="M123" s="252">
        <v>593.65</v>
      </c>
      <c r="N123" s="252">
        <v>577.29999999999995</v>
      </c>
      <c r="O123" s="252">
        <v>17820000</v>
      </c>
      <c r="P123" s="253">
        <v>-3.3832140533506833E-2</v>
      </c>
    </row>
    <row r="124" spans="1:16" ht="12.75" customHeight="1">
      <c r="A124" s="245">
        <v>114</v>
      </c>
      <c r="B124" s="257" t="s">
        <v>41</v>
      </c>
      <c r="C124" s="254" t="s">
        <v>167</v>
      </c>
      <c r="D124" s="250">
        <v>45379</v>
      </c>
      <c r="E124" s="249">
        <v>3570.85</v>
      </c>
      <c r="F124" s="249">
        <v>3570.2833333333333</v>
      </c>
      <c r="G124" s="251">
        <v>3537.5666666666666</v>
      </c>
      <c r="H124" s="251">
        <v>3504.2833333333333</v>
      </c>
      <c r="I124" s="251">
        <v>3471.5666666666666</v>
      </c>
      <c r="J124" s="251">
        <v>3603.5666666666666</v>
      </c>
      <c r="K124" s="251">
        <v>3636.2833333333328</v>
      </c>
      <c r="L124" s="251">
        <v>3669.5666666666666</v>
      </c>
      <c r="M124" s="252">
        <v>3603</v>
      </c>
      <c r="N124" s="252">
        <v>3537</v>
      </c>
      <c r="O124" s="252">
        <v>16587000</v>
      </c>
      <c r="P124" s="253">
        <v>-7.5905443504662763E-4</v>
      </c>
    </row>
    <row r="125" spans="1:16" ht="12.75" customHeight="1">
      <c r="A125" s="245">
        <v>115</v>
      </c>
      <c r="B125" s="257" t="s">
        <v>87</v>
      </c>
      <c r="C125" s="249" t="s">
        <v>168</v>
      </c>
      <c r="D125" s="250">
        <v>45379</v>
      </c>
      <c r="E125" s="249">
        <v>5169.3500000000004</v>
      </c>
      <c r="F125" s="249">
        <v>5173.2666666666664</v>
      </c>
      <c r="G125" s="251">
        <v>5143.3833333333332</v>
      </c>
      <c r="H125" s="251">
        <v>5117.416666666667</v>
      </c>
      <c r="I125" s="251">
        <v>5087.5333333333338</v>
      </c>
      <c r="J125" s="251">
        <v>5199.2333333333327</v>
      </c>
      <c r="K125" s="251">
        <v>5229.1166666666659</v>
      </c>
      <c r="L125" s="251">
        <v>5255.0833333333321</v>
      </c>
      <c r="M125" s="252">
        <v>5203.1499999999996</v>
      </c>
      <c r="N125" s="252">
        <v>5147.3</v>
      </c>
      <c r="O125" s="252">
        <v>2922150</v>
      </c>
      <c r="P125" s="253">
        <v>1.0477721873541158E-2</v>
      </c>
    </row>
    <row r="126" spans="1:16" ht="12.75" customHeight="1">
      <c r="A126" s="245">
        <v>116</v>
      </c>
      <c r="B126" s="257" t="s">
        <v>87</v>
      </c>
      <c r="C126" s="249" t="s">
        <v>169</v>
      </c>
      <c r="D126" s="250">
        <v>45379</v>
      </c>
      <c r="E126" s="249">
        <v>5462.25</v>
      </c>
      <c r="F126" s="249">
        <v>5401.9833333333327</v>
      </c>
      <c r="G126" s="251">
        <v>5330.1666666666652</v>
      </c>
      <c r="H126" s="251">
        <v>5198.0833333333321</v>
      </c>
      <c r="I126" s="251">
        <v>5126.2666666666646</v>
      </c>
      <c r="J126" s="251">
        <v>5534.0666666666657</v>
      </c>
      <c r="K126" s="251">
        <v>5605.8833333333332</v>
      </c>
      <c r="L126" s="251">
        <v>5737.9666666666662</v>
      </c>
      <c r="M126" s="252">
        <v>5473.8</v>
      </c>
      <c r="N126" s="252">
        <v>5269.9</v>
      </c>
      <c r="O126" s="252">
        <v>699200</v>
      </c>
      <c r="P126" s="253">
        <v>-5.8189655172413791E-2</v>
      </c>
    </row>
    <row r="127" spans="1:16" ht="12.75" customHeight="1">
      <c r="A127" s="245">
        <v>117</v>
      </c>
      <c r="B127" s="257" t="s">
        <v>43</v>
      </c>
      <c r="C127" s="249" t="s">
        <v>170</v>
      </c>
      <c r="D127" s="250">
        <v>45379</v>
      </c>
      <c r="E127" s="249">
        <v>1612.7</v>
      </c>
      <c r="F127" s="249">
        <v>1601.7</v>
      </c>
      <c r="G127" s="251">
        <v>1586.5</v>
      </c>
      <c r="H127" s="251">
        <v>1560.3</v>
      </c>
      <c r="I127" s="251">
        <v>1545.1</v>
      </c>
      <c r="J127" s="251">
        <v>1627.9</v>
      </c>
      <c r="K127" s="251">
        <v>1643.1000000000004</v>
      </c>
      <c r="L127" s="251">
        <v>1669.3000000000002</v>
      </c>
      <c r="M127" s="252">
        <v>1616.9</v>
      </c>
      <c r="N127" s="252">
        <v>1575.5</v>
      </c>
      <c r="O127" s="252">
        <v>6208400</v>
      </c>
      <c r="P127" s="253">
        <v>-3.9547252147824905E-3</v>
      </c>
    </row>
    <row r="128" spans="1:16" ht="12.75" customHeight="1">
      <c r="A128" s="245">
        <v>118</v>
      </c>
      <c r="B128" s="257" t="s">
        <v>56</v>
      </c>
      <c r="C128" s="249" t="s">
        <v>171</v>
      </c>
      <c r="D128" s="250">
        <v>45379</v>
      </c>
      <c r="E128" s="249">
        <v>1871.35</v>
      </c>
      <c r="F128" s="249">
        <v>1867.7833333333335</v>
      </c>
      <c r="G128" s="251">
        <v>1855.166666666667</v>
      </c>
      <c r="H128" s="251">
        <v>1838.9833333333333</v>
      </c>
      <c r="I128" s="251">
        <v>1826.3666666666668</v>
      </c>
      <c r="J128" s="251">
        <v>1883.9666666666672</v>
      </c>
      <c r="K128" s="251">
        <v>1896.5833333333335</v>
      </c>
      <c r="L128" s="251">
        <v>1912.7666666666673</v>
      </c>
      <c r="M128" s="252">
        <v>1880.4</v>
      </c>
      <c r="N128" s="252">
        <v>1851.6</v>
      </c>
      <c r="O128" s="252">
        <v>15245650</v>
      </c>
      <c r="P128" s="253">
        <v>-2.0089084855574552E-2</v>
      </c>
    </row>
    <row r="129" spans="1:16" ht="12.75" customHeight="1">
      <c r="A129" s="245">
        <v>119</v>
      </c>
      <c r="B129" s="257" t="s">
        <v>68</v>
      </c>
      <c r="C129" s="249" t="s">
        <v>172</v>
      </c>
      <c r="D129" s="250">
        <v>45379</v>
      </c>
      <c r="E129" s="249">
        <v>268.25</v>
      </c>
      <c r="F129" s="249">
        <v>267.11666666666667</v>
      </c>
      <c r="G129" s="251">
        <v>264.98333333333335</v>
      </c>
      <c r="H129" s="251">
        <v>261.7166666666667</v>
      </c>
      <c r="I129" s="251">
        <v>259.58333333333337</v>
      </c>
      <c r="J129" s="251">
        <v>270.38333333333333</v>
      </c>
      <c r="K129" s="251">
        <v>272.51666666666665</v>
      </c>
      <c r="L129" s="251">
        <v>275.7833333333333</v>
      </c>
      <c r="M129" s="252">
        <v>269.25</v>
      </c>
      <c r="N129" s="252">
        <v>263.85000000000002</v>
      </c>
      <c r="O129" s="252">
        <v>29824000</v>
      </c>
      <c r="P129" s="253">
        <v>5.2661301708315685E-2</v>
      </c>
    </row>
    <row r="130" spans="1:16" ht="12.75" customHeight="1">
      <c r="A130" s="245">
        <v>120</v>
      </c>
      <c r="B130" s="257" t="s">
        <v>68</v>
      </c>
      <c r="C130" s="249" t="s">
        <v>173</v>
      </c>
      <c r="D130" s="250">
        <v>45379</v>
      </c>
      <c r="E130" s="249">
        <v>173.25</v>
      </c>
      <c r="F130" s="249">
        <v>172.20000000000002</v>
      </c>
      <c r="G130" s="251">
        <v>170.90000000000003</v>
      </c>
      <c r="H130" s="251">
        <v>168.55</v>
      </c>
      <c r="I130" s="251">
        <v>167.25000000000003</v>
      </c>
      <c r="J130" s="251">
        <v>174.55000000000004</v>
      </c>
      <c r="K130" s="251">
        <v>175.85000000000005</v>
      </c>
      <c r="L130" s="251">
        <v>178.20000000000005</v>
      </c>
      <c r="M130" s="252">
        <v>173.5</v>
      </c>
      <c r="N130" s="252">
        <v>169.85</v>
      </c>
      <c r="O130" s="252">
        <v>57072000</v>
      </c>
      <c r="P130" s="253">
        <v>-9.9916736053288924E-3</v>
      </c>
    </row>
    <row r="131" spans="1:16" ht="12.75" customHeight="1">
      <c r="A131" s="245">
        <v>121</v>
      </c>
      <c r="B131" s="257" t="s">
        <v>59</v>
      </c>
      <c r="C131" s="249" t="s">
        <v>174</v>
      </c>
      <c r="D131" s="250">
        <v>45379</v>
      </c>
      <c r="E131" s="249">
        <v>501.2</v>
      </c>
      <c r="F131" s="249">
        <v>498.41666666666669</v>
      </c>
      <c r="G131" s="251">
        <v>495.03333333333336</v>
      </c>
      <c r="H131" s="251">
        <v>488.86666666666667</v>
      </c>
      <c r="I131" s="251">
        <v>485.48333333333335</v>
      </c>
      <c r="J131" s="251">
        <v>504.58333333333337</v>
      </c>
      <c r="K131" s="251">
        <v>507.9666666666667</v>
      </c>
      <c r="L131" s="251">
        <v>514.13333333333344</v>
      </c>
      <c r="M131" s="252">
        <v>501.8</v>
      </c>
      <c r="N131" s="252">
        <v>492.25</v>
      </c>
      <c r="O131" s="252">
        <v>14742000</v>
      </c>
      <c r="P131" s="253">
        <v>-2.746991766941102E-2</v>
      </c>
    </row>
    <row r="132" spans="1:16" ht="12.75" customHeight="1">
      <c r="A132" s="245">
        <v>122</v>
      </c>
      <c r="B132" s="257" t="s">
        <v>56</v>
      </c>
      <c r="C132" s="249" t="s">
        <v>175</v>
      </c>
      <c r="D132" s="250">
        <v>45379</v>
      </c>
      <c r="E132" s="249">
        <v>11906.3</v>
      </c>
      <c r="F132" s="249">
        <v>11915.516666666668</v>
      </c>
      <c r="G132" s="251">
        <v>11833.283333333336</v>
      </c>
      <c r="H132" s="251">
        <v>11760.266666666668</v>
      </c>
      <c r="I132" s="251">
        <v>11678.033333333336</v>
      </c>
      <c r="J132" s="251">
        <v>11988.533333333336</v>
      </c>
      <c r="K132" s="251">
        <v>12070.76666666667</v>
      </c>
      <c r="L132" s="251">
        <v>12143.783333333336</v>
      </c>
      <c r="M132" s="252">
        <v>11997.75</v>
      </c>
      <c r="N132" s="252">
        <v>11842.5</v>
      </c>
      <c r="O132" s="252">
        <v>2746350</v>
      </c>
      <c r="P132" s="253">
        <v>6.3023285638385577E-3</v>
      </c>
    </row>
    <row r="133" spans="1:16" ht="12.75" customHeight="1">
      <c r="A133" s="245">
        <v>123</v>
      </c>
      <c r="B133" s="257" t="s">
        <v>59</v>
      </c>
      <c r="C133" s="249" t="s">
        <v>176</v>
      </c>
      <c r="D133" s="250">
        <v>45379</v>
      </c>
      <c r="E133" s="249">
        <v>1110.9000000000001</v>
      </c>
      <c r="F133" s="249">
        <v>1107.7166666666667</v>
      </c>
      <c r="G133" s="251">
        <v>1102.3333333333335</v>
      </c>
      <c r="H133" s="251">
        <v>1093.7666666666669</v>
      </c>
      <c r="I133" s="251">
        <v>1088.3833333333337</v>
      </c>
      <c r="J133" s="251">
        <v>1116.2833333333333</v>
      </c>
      <c r="K133" s="251">
        <v>1121.6666666666665</v>
      </c>
      <c r="L133" s="251">
        <v>1130.2333333333331</v>
      </c>
      <c r="M133" s="252">
        <v>1113.0999999999999</v>
      </c>
      <c r="N133" s="252">
        <v>1099.1500000000001</v>
      </c>
      <c r="O133" s="252">
        <v>6965000</v>
      </c>
      <c r="P133" s="253">
        <v>5.8633238980994743E-3</v>
      </c>
    </row>
    <row r="134" spans="1:16" ht="12.75" customHeight="1">
      <c r="A134" s="245">
        <v>124</v>
      </c>
      <c r="B134" s="257" t="s">
        <v>45</v>
      </c>
      <c r="C134" s="249" t="s">
        <v>177</v>
      </c>
      <c r="D134" s="250">
        <v>45379</v>
      </c>
      <c r="E134" s="249">
        <v>3295.75</v>
      </c>
      <c r="F134" s="249">
        <v>3284.1</v>
      </c>
      <c r="G134" s="251">
        <v>3253.6499999999996</v>
      </c>
      <c r="H134" s="251">
        <v>3211.5499999999997</v>
      </c>
      <c r="I134" s="251">
        <v>3181.0999999999995</v>
      </c>
      <c r="J134" s="251">
        <v>3326.2</v>
      </c>
      <c r="K134" s="251">
        <v>3356.6499999999996</v>
      </c>
      <c r="L134" s="251">
        <v>3398.75</v>
      </c>
      <c r="M134" s="252">
        <v>3314.55</v>
      </c>
      <c r="N134" s="252">
        <v>3242</v>
      </c>
      <c r="O134" s="252">
        <v>3144000</v>
      </c>
      <c r="P134" s="253">
        <v>4.4102019128586613E-2</v>
      </c>
    </row>
    <row r="135" spans="1:16" ht="12.75" customHeight="1">
      <c r="A135" s="245">
        <v>125</v>
      </c>
      <c r="B135" s="257" t="s">
        <v>43</v>
      </c>
      <c r="C135" s="249" t="s">
        <v>178</v>
      </c>
      <c r="D135" s="250">
        <v>45379</v>
      </c>
      <c r="E135" s="249">
        <v>1624</v>
      </c>
      <c r="F135" s="249">
        <v>1613.6333333333332</v>
      </c>
      <c r="G135" s="251">
        <v>1597.3666666666663</v>
      </c>
      <c r="H135" s="251">
        <v>1570.7333333333331</v>
      </c>
      <c r="I135" s="251">
        <v>1554.4666666666662</v>
      </c>
      <c r="J135" s="251">
        <v>1640.2666666666664</v>
      </c>
      <c r="K135" s="251">
        <v>1656.5333333333333</v>
      </c>
      <c r="L135" s="251">
        <v>1683.1666666666665</v>
      </c>
      <c r="M135" s="252">
        <v>1629.9</v>
      </c>
      <c r="N135" s="252">
        <v>1587</v>
      </c>
      <c r="O135" s="252">
        <v>1554400</v>
      </c>
      <c r="P135" s="253">
        <v>4.0149892933618841E-2</v>
      </c>
    </row>
    <row r="136" spans="1:16" ht="12.75" customHeight="1">
      <c r="A136" s="245">
        <v>126</v>
      </c>
      <c r="B136" s="257" t="s">
        <v>68</v>
      </c>
      <c r="C136" s="256" t="s">
        <v>179</v>
      </c>
      <c r="D136" s="250">
        <v>45379</v>
      </c>
      <c r="E136" s="249">
        <v>955.75</v>
      </c>
      <c r="F136" s="249">
        <v>956.41666666666663</v>
      </c>
      <c r="G136" s="251">
        <v>944.33333333333326</v>
      </c>
      <c r="H136" s="251">
        <v>932.91666666666663</v>
      </c>
      <c r="I136" s="251">
        <v>920.83333333333326</v>
      </c>
      <c r="J136" s="251">
        <v>967.83333333333326</v>
      </c>
      <c r="K136" s="251">
        <v>979.91666666666652</v>
      </c>
      <c r="L136" s="251">
        <v>991.33333333333326</v>
      </c>
      <c r="M136" s="252">
        <v>968.5</v>
      </c>
      <c r="N136" s="252">
        <v>945</v>
      </c>
      <c r="O136" s="252">
        <v>9266400</v>
      </c>
      <c r="P136" s="253">
        <v>4.12621359223301E-2</v>
      </c>
    </row>
    <row r="137" spans="1:16" ht="12.75" customHeight="1">
      <c r="A137" s="245">
        <v>127</v>
      </c>
      <c r="B137" s="257" t="s">
        <v>84</v>
      </c>
      <c r="C137" s="256" t="s">
        <v>180</v>
      </c>
      <c r="D137" s="250">
        <v>45379</v>
      </c>
      <c r="E137" s="249">
        <v>1325.65</v>
      </c>
      <c r="F137" s="249">
        <v>1315.4166666666667</v>
      </c>
      <c r="G137" s="251">
        <v>1301.2333333333336</v>
      </c>
      <c r="H137" s="251">
        <v>1276.8166666666668</v>
      </c>
      <c r="I137" s="251">
        <v>1262.6333333333337</v>
      </c>
      <c r="J137" s="251">
        <v>1339.8333333333335</v>
      </c>
      <c r="K137" s="251">
        <v>1354.0166666666664</v>
      </c>
      <c r="L137" s="251">
        <v>1378.4333333333334</v>
      </c>
      <c r="M137" s="252">
        <v>1329.6</v>
      </c>
      <c r="N137" s="252">
        <v>1291</v>
      </c>
      <c r="O137" s="252">
        <v>3104800</v>
      </c>
      <c r="P137" s="253">
        <v>-2.0570840833119054E-3</v>
      </c>
    </row>
    <row r="138" spans="1:16" ht="12.75" customHeight="1">
      <c r="A138" s="245">
        <v>128</v>
      </c>
      <c r="B138" s="257" t="s">
        <v>56</v>
      </c>
      <c r="C138" s="249" t="s">
        <v>181</v>
      </c>
      <c r="D138" s="250">
        <v>45379</v>
      </c>
      <c r="E138" s="249">
        <v>115.75</v>
      </c>
      <c r="F138" s="249">
        <v>115.2</v>
      </c>
      <c r="G138" s="251">
        <v>114.05000000000001</v>
      </c>
      <c r="H138" s="251">
        <v>112.35000000000001</v>
      </c>
      <c r="I138" s="251">
        <v>111.20000000000002</v>
      </c>
      <c r="J138" s="251">
        <v>116.9</v>
      </c>
      <c r="K138" s="251">
        <v>118.05000000000001</v>
      </c>
      <c r="L138" s="251">
        <v>119.75</v>
      </c>
      <c r="M138" s="252">
        <v>116.35</v>
      </c>
      <c r="N138" s="252">
        <v>113.5</v>
      </c>
      <c r="O138" s="252">
        <v>174361800</v>
      </c>
      <c r="P138" s="253">
        <v>6.1783907648406765E-2</v>
      </c>
    </row>
    <row r="139" spans="1:16" ht="12.75" customHeight="1">
      <c r="A139" s="245">
        <v>129</v>
      </c>
      <c r="B139" s="257" t="s">
        <v>87</v>
      </c>
      <c r="C139" s="249" t="s">
        <v>182</v>
      </c>
      <c r="D139" s="250">
        <v>45379</v>
      </c>
      <c r="E139" s="249">
        <v>2447.1999999999998</v>
      </c>
      <c r="F139" s="249">
        <v>2437.2666666666664</v>
      </c>
      <c r="G139" s="251">
        <v>2412.5333333333328</v>
      </c>
      <c r="H139" s="251">
        <v>2377.8666666666663</v>
      </c>
      <c r="I139" s="251">
        <v>2353.1333333333328</v>
      </c>
      <c r="J139" s="251">
        <v>2471.9333333333329</v>
      </c>
      <c r="K139" s="251">
        <v>2496.6666666666665</v>
      </c>
      <c r="L139" s="251">
        <v>2531.333333333333</v>
      </c>
      <c r="M139" s="252">
        <v>2462</v>
      </c>
      <c r="N139" s="252">
        <v>2402.6</v>
      </c>
      <c r="O139" s="252">
        <v>3167450</v>
      </c>
      <c r="P139" s="253">
        <v>4.2723864329932866E-3</v>
      </c>
    </row>
    <row r="140" spans="1:16" ht="12.75" customHeight="1">
      <c r="A140" s="245">
        <v>130</v>
      </c>
      <c r="B140" s="257" t="s">
        <v>56</v>
      </c>
      <c r="C140" s="254" t="s">
        <v>183</v>
      </c>
      <c r="D140" s="250">
        <v>45379</v>
      </c>
      <c r="E140" s="249">
        <v>132044.79999999999</v>
      </c>
      <c r="F140" s="249">
        <v>132197.48333333334</v>
      </c>
      <c r="G140" s="251">
        <v>131225.01666666666</v>
      </c>
      <c r="H140" s="251">
        <v>130405.23333333334</v>
      </c>
      <c r="I140" s="251">
        <v>129432.76666666666</v>
      </c>
      <c r="J140" s="251">
        <v>133017.26666666666</v>
      </c>
      <c r="K140" s="251">
        <v>133989.73333333334</v>
      </c>
      <c r="L140" s="251">
        <v>134809.51666666666</v>
      </c>
      <c r="M140" s="252">
        <v>133169.95000000001</v>
      </c>
      <c r="N140" s="252">
        <v>131377.70000000001</v>
      </c>
      <c r="O140" s="252">
        <v>52835</v>
      </c>
      <c r="P140" s="253">
        <v>1.284386082622448E-2</v>
      </c>
    </row>
    <row r="141" spans="1:16" ht="12.75" customHeight="1">
      <c r="A141" s="245">
        <v>131</v>
      </c>
      <c r="B141" s="257" t="s">
        <v>68</v>
      </c>
      <c r="C141" s="249" t="s">
        <v>184</v>
      </c>
      <c r="D141" s="250">
        <v>45379</v>
      </c>
      <c r="E141" s="249">
        <v>1427.4</v>
      </c>
      <c r="F141" s="249">
        <v>1404.75</v>
      </c>
      <c r="G141" s="251">
        <v>1377.4</v>
      </c>
      <c r="H141" s="251">
        <v>1327.4</v>
      </c>
      <c r="I141" s="251">
        <v>1300.0500000000002</v>
      </c>
      <c r="J141" s="251">
        <v>1454.75</v>
      </c>
      <c r="K141" s="251">
        <v>1482.1</v>
      </c>
      <c r="L141" s="251">
        <v>1532.1</v>
      </c>
      <c r="M141" s="252">
        <v>1432.1</v>
      </c>
      <c r="N141" s="252">
        <v>1354.75</v>
      </c>
      <c r="O141" s="252">
        <v>7731350</v>
      </c>
      <c r="P141" s="253">
        <v>0.10000782533844589</v>
      </c>
    </row>
    <row r="142" spans="1:16" ht="12.75" customHeight="1">
      <c r="A142" s="245">
        <v>132</v>
      </c>
      <c r="B142" s="257" t="s">
        <v>132</v>
      </c>
      <c r="C142" s="249" t="s">
        <v>185</v>
      </c>
      <c r="D142" s="250">
        <v>45379</v>
      </c>
      <c r="E142" s="249">
        <v>146.30000000000001</v>
      </c>
      <c r="F142" s="249">
        <v>144.93333333333334</v>
      </c>
      <c r="G142" s="251">
        <v>142.16666666666669</v>
      </c>
      <c r="H142" s="251">
        <v>138.03333333333336</v>
      </c>
      <c r="I142" s="251">
        <v>135.26666666666671</v>
      </c>
      <c r="J142" s="251">
        <v>149.06666666666666</v>
      </c>
      <c r="K142" s="251">
        <v>151.83333333333331</v>
      </c>
      <c r="L142" s="251">
        <v>155.96666666666664</v>
      </c>
      <c r="M142" s="252">
        <v>147.69999999999999</v>
      </c>
      <c r="N142" s="252">
        <v>140.80000000000001</v>
      </c>
      <c r="O142" s="252">
        <v>91852500</v>
      </c>
      <c r="P142" s="253">
        <v>9.9470329473022714E-2</v>
      </c>
    </row>
    <row r="143" spans="1:16" ht="12.75" customHeight="1">
      <c r="A143" s="245">
        <v>133</v>
      </c>
      <c r="B143" s="257" t="s">
        <v>45</v>
      </c>
      <c r="C143" s="249" t="s">
        <v>186</v>
      </c>
      <c r="D143" s="250">
        <v>45379</v>
      </c>
      <c r="E143" s="249">
        <v>5321.75</v>
      </c>
      <c r="F143" s="249">
        <v>5273.1500000000005</v>
      </c>
      <c r="G143" s="251">
        <v>5204.8500000000013</v>
      </c>
      <c r="H143" s="251">
        <v>5087.9500000000007</v>
      </c>
      <c r="I143" s="251">
        <v>5019.6500000000015</v>
      </c>
      <c r="J143" s="251">
        <v>5390.0500000000011</v>
      </c>
      <c r="K143" s="251">
        <v>5458.35</v>
      </c>
      <c r="L143" s="251">
        <v>5575.2500000000009</v>
      </c>
      <c r="M143" s="252">
        <v>5341.45</v>
      </c>
      <c r="N143" s="252">
        <v>5156.25</v>
      </c>
      <c r="O143" s="252">
        <v>1297350</v>
      </c>
      <c r="P143" s="253">
        <v>4.0543792107795955E-2</v>
      </c>
    </row>
    <row r="144" spans="1:16" ht="12.75" customHeight="1">
      <c r="A144" s="245">
        <v>134</v>
      </c>
      <c r="B144" s="257" t="s">
        <v>39</v>
      </c>
      <c r="C144" s="249" t="s">
        <v>187</v>
      </c>
      <c r="D144" s="250">
        <v>45379</v>
      </c>
      <c r="E144" s="249">
        <v>3087.75</v>
      </c>
      <c r="F144" s="249">
        <v>3057.8166666666671</v>
      </c>
      <c r="G144" s="251">
        <v>3017.233333333334</v>
      </c>
      <c r="H144" s="251">
        <v>2946.7166666666672</v>
      </c>
      <c r="I144" s="251">
        <v>2906.1333333333341</v>
      </c>
      <c r="J144" s="251">
        <v>3128.3333333333339</v>
      </c>
      <c r="K144" s="251">
        <v>3168.916666666667</v>
      </c>
      <c r="L144" s="251">
        <v>3239.4333333333338</v>
      </c>
      <c r="M144" s="252">
        <v>3098.4</v>
      </c>
      <c r="N144" s="252">
        <v>2987.3</v>
      </c>
      <c r="O144" s="252">
        <v>1883550</v>
      </c>
      <c r="P144" s="253">
        <v>-2.127825409197194E-2</v>
      </c>
    </row>
    <row r="145" spans="1:16" ht="12.75" customHeight="1">
      <c r="A145" s="245">
        <v>135</v>
      </c>
      <c r="B145" s="257" t="s">
        <v>59</v>
      </c>
      <c r="C145" s="249" t="s">
        <v>188</v>
      </c>
      <c r="D145" s="250">
        <v>45379</v>
      </c>
      <c r="E145" s="249">
        <v>2555.8000000000002</v>
      </c>
      <c r="F145" s="249">
        <v>2549.5499999999997</v>
      </c>
      <c r="G145" s="251">
        <v>2535.2499999999995</v>
      </c>
      <c r="H145" s="251">
        <v>2514.6999999999998</v>
      </c>
      <c r="I145" s="251">
        <v>2500.3999999999996</v>
      </c>
      <c r="J145" s="251">
        <v>2570.0999999999995</v>
      </c>
      <c r="K145" s="251">
        <v>2584.3999999999996</v>
      </c>
      <c r="L145" s="251">
        <v>2604.9499999999994</v>
      </c>
      <c r="M145" s="252">
        <v>2563.85</v>
      </c>
      <c r="N145" s="252">
        <v>2529</v>
      </c>
      <c r="O145" s="252">
        <v>5092800</v>
      </c>
      <c r="P145" s="253">
        <v>1.5797032072762087E-2</v>
      </c>
    </row>
    <row r="146" spans="1:16" ht="12.75" customHeight="1">
      <c r="A146" s="245">
        <v>136</v>
      </c>
      <c r="B146" s="257" t="s">
        <v>132</v>
      </c>
      <c r="C146" s="249" t="s">
        <v>189</v>
      </c>
      <c r="D146" s="250">
        <v>45379</v>
      </c>
      <c r="E146" s="249">
        <v>208.45</v>
      </c>
      <c r="F146" s="249">
        <v>207.69999999999996</v>
      </c>
      <c r="G146" s="251">
        <v>206.04999999999993</v>
      </c>
      <c r="H146" s="251">
        <v>203.64999999999998</v>
      </c>
      <c r="I146" s="251">
        <v>201.99999999999994</v>
      </c>
      <c r="J146" s="251">
        <v>210.09999999999991</v>
      </c>
      <c r="K146" s="251">
        <v>211.74999999999994</v>
      </c>
      <c r="L146" s="251">
        <v>214.14999999999989</v>
      </c>
      <c r="M146" s="252">
        <v>209.35</v>
      </c>
      <c r="N146" s="252">
        <v>205.3</v>
      </c>
      <c r="O146" s="252">
        <v>87156000</v>
      </c>
      <c r="P146" s="253">
        <v>-3.1357839459864964E-2</v>
      </c>
    </row>
    <row r="147" spans="1:16" ht="12.75" customHeight="1">
      <c r="A147" s="245">
        <v>137</v>
      </c>
      <c r="B147" s="257" t="s">
        <v>190</v>
      </c>
      <c r="C147" s="249" t="s">
        <v>191</v>
      </c>
      <c r="D147" s="250">
        <v>45379</v>
      </c>
      <c r="E147" s="249">
        <v>325.3</v>
      </c>
      <c r="F147" s="249">
        <v>323.2</v>
      </c>
      <c r="G147" s="251">
        <v>319.89999999999998</v>
      </c>
      <c r="H147" s="251">
        <v>314.5</v>
      </c>
      <c r="I147" s="251">
        <v>311.2</v>
      </c>
      <c r="J147" s="251">
        <v>328.59999999999997</v>
      </c>
      <c r="K147" s="251">
        <v>331.90000000000003</v>
      </c>
      <c r="L147" s="251">
        <v>337.29999999999995</v>
      </c>
      <c r="M147" s="252">
        <v>326.5</v>
      </c>
      <c r="N147" s="252">
        <v>317.8</v>
      </c>
      <c r="O147" s="252">
        <v>103809000</v>
      </c>
      <c r="P147" s="253">
        <v>-3.2733269972605804E-2</v>
      </c>
    </row>
    <row r="148" spans="1:16" ht="12.75" customHeight="1">
      <c r="A148" s="245">
        <v>138</v>
      </c>
      <c r="B148" s="257" t="s">
        <v>108</v>
      </c>
      <c r="C148" s="249" t="s">
        <v>192</v>
      </c>
      <c r="D148" s="250">
        <v>45379</v>
      </c>
      <c r="E148" s="249">
        <v>1426.15</v>
      </c>
      <c r="F148" s="249">
        <v>1414.9833333333336</v>
      </c>
      <c r="G148" s="251">
        <v>1401.7666666666671</v>
      </c>
      <c r="H148" s="251">
        <v>1377.3833333333334</v>
      </c>
      <c r="I148" s="251">
        <v>1364.166666666667</v>
      </c>
      <c r="J148" s="251">
        <v>1439.3666666666672</v>
      </c>
      <c r="K148" s="251">
        <v>1452.5833333333335</v>
      </c>
      <c r="L148" s="251">
        <v>1476.9666666666674</v>
      </c>
      <c r="M148" s="252">
        <v>1428.2</v>
      </c>
      <c r="N148" s="252">
        <v>1390.6</v>
      </c>
      <c r="O148" s="252">
        <v>5945800</v>
      </c>
      <c r="P148" s="253">
        <v>6.3611319809666916E-2</v>
      </c>
    </row>
    <row r="149" spans="1:16" ht="12.75" customHeight="1">
      <c r="A149" s="245">
        <v>139</v>
      </c>
      <c r="B149" s="257" t="s">
        <v>87</v>
      </c>
      <c r="C149" s="249" t="s">
        <v>193</v>
      </c>
      <c r="D149" s="250">
        <v>45379</v>
      </c>
      <c r="E149" s="249">
        <v>8442.75</v>
      </c>
      <c r="F149" s="249">
        <v>8402.1666666666661</v>
      </c>
      <c r="G149" s="251">
        <v>8324.3333333333321</v>
      </c>
      <c r="H149" s="251">
        <v>8205.9166666666661</v>
      </c>
      <c r="I149" s="251">
        <v>8128.0833333333321</v>
      </c>
      <c r="J149" s="251">
        <v>8520.5833333333321</v>
      </c>
      <c r="K149" s="251">
        <v>8598.4166666666642</v>
      </c>
      <c r="L149" s="251">
        <v>8716.8333333333321</v>
      </c>
      <c r="M149" s="252">
        <v>8480</v>
      </c>
      <c r="N149" s="252">
        <v>8283.75</v>
      </c>
      <c r="O149" s="252">
        <v>1394200</v>
      </c>
      <c r="P149" s="253">
        <v>1.9152046783625733E-2</v>
      </c>
    </row>
    <row r="150" spans="1:16" ht="12.75" customHeight="1">
      <c r="A150" s="245">
        <v>140</v>
      </c>
      <c r="B150" s="257" t="s">
        <v>84</v>
      </c>
      <c r="C150" s="254" t="s">
        <v>194</v>
      </c>
      <c r="D150" s="250">
        <v>45379</v>
      </c>
      <c r="E150" s="249">
        <v>263.64999999999998</v>
      </c>
      <c r="F150" s="249">
        <v>264.49999999999994</v>
      </c>
      <c r="G150" s="251">
        <v>261.7999999999999</v>
      </c>
      <c r="H150" s="251">
        <v>259.94999999999993</v>
      </c>
      <c r="I150" s="251">
        <v>257.24999999999989</v>
      </c>
      <c r="J150" s="251">
        <v>266.34999999999991</v>
      </c>
      <c r="K150" s="251">
        <v>269.04999999999995</v>
      </c>
      <c r="L150" s="251">
        <v>270.89999999999992</v>
      </c>
      <c r="M150" s="252">
        <v>267.2</v>
      </c>
      <c r="N150" s="252">
        <v>262.64999999999998</v>
      </c>
      <c r="O150" s="252">
        <v>92226750</v>
      </c>
      <c r="P150" s="253">
        <v>3.350785340314136E-3</v>
      </c>
    </row>
    <row r="151" spans="1:16" ht="12.75" customHeight="1">
      <c r="A151" s="245">
        <v>141</v>
      </c>
      <c r="B151" s="257" t="s">
        <v>47</v>
      </c>
      <c r="C151" s="256" t="s">
        <v>195</v>
      </c>
      <c r="D151" s="250">
        <v>45379</v>
      </c>
      <c r="E151" s="249">
        <v>34150.5</v>
      </c>
      <c r="F151" s="249">
        <v>33910</v>
      </c>
      <c r="G151" s="251">
        <v>33549.1</v>
      </c>
      <c r="H151" s="251">
        <v>32947.699999999997</v>
      </c>
      <c r="I151" s="251">
        <v>32586.799999999996</v>
      </c>
      <c r="J151" s="251">
        <v>34511.4</v>
      </c>
      <c r="K151" s="251">
        <v>34872.299999999996</v>
      </c>
      <c r="L151" s="251">
        <v>35473.700000000004</v>
      </c>
      <c r="M151" s="252">
        <v>34270.9</v>
      </c>
      <c r="N151" s="252">
        <v>33308.6</v>
      </c>
      <c r="O151" s="252">
        <v>173625</v>
      </c>
      <c r="P151" s="253">
        <v>-1.8735164462529669E-2</v>
      </c>
    </row>
    <row r="152" spans="1:16" ht="12.75" customHeight="1">
      <c r="A152" s="245">
        <v>142</v>
      </c>
      <c r="B152" s="257" t="s">
        <v>43</v>
      </c>
      <c r="C152" s="249" t="s">
        <v>196</v>
      </c>
      <c r="D152" s="250">
        <v>45379</v>
      </c>
      <c r="E152" s="249">
        <v>850.5</v>
      </c>
      <c r="F152" s="249">
        <v>842.88333333333333</v>
      </c>
      <c r="G152" s="251">
        <v>827.76666666666665</v>
      </c>
      <c r="H152" s="251">
        <v>805.0333333333333</v>
      </c>
      <c r="I152" s="251">
        <v>789.91666666666663</v>
      </c>
      <c r="J152" s="251">
        <v>865.61666666666667</v>
      </c>
      <c r="K152" s="251">
        <v>880.73333333333323</v>
      </c>
      <c r="L152" s="251">
        <v>903.4666666666667</v>
      </c>
      <c r="M152" s="252">
        <v>858</v>
      </c>
      <c r="N152" s="252">
        <v>820.15</v>
      </c>
      <c r="O152" s="252">
        <v>12085500</v>
      </c>
      <c r="P152" s="253">
        <v>-2.851630795201061E-2</v>
      </c>
    </row>
    <row r="153" spans="1:16" ht="12.75" customHeight="1">
      <c r="A153" s="245">
        <v>143</v>
      </c>
      <c r="B153" s="257" t="s">
        <v>87</v>
      </c>
      <c r="C153" s="249" t="s">
        <v>197</v>
      </c>
      <c r="D153" s="250">
        <v>45379</v>
      </c>
      <c r="E153" s="249">
        <v>8226.7000000000007</v>
      </c>
      <c r="F153" s="249">
        <v>8201.7166666666672</v>
      </c>
      <c r="G153" s="251">
        <v>8125.0833333333339</v>
      </c>
      <c r="H153" s="251">
        <v>8023.4666666666672</v>
      </c>
      <c r="I153" s="251">
        <v>7946.8333333333339</v>
      </c>
      <c r="J153" s="251">
        <v>8303.3333333333339</v>
      </c>
      <c r="K153" s="251">
        <v>8379.9666666666653</v>
      </c>
      <c r="L153" s="251">
        <v>8481.5833333333339</v>
      </c>
      <c r="M153" s="252">
        <v>8278.35</v>
      </c>
      <c r="N153" s="252">
        <v>8100.1</v>
      </c>
      <c r="O153" s="252">
        <v>1552500</v>
      </c>
      <c r="P153" s="253">
        <v>-4.7370681720562066E-2</v>
      </c>
    </row>
    <row r="154" spans="1:16" ht="12.75" customHeight="1">
      <c r="A154" s="245">
        <v>144</v>
      </c>
      <c r="B154" s="257" t="s">
        <v>84</v>
      </c>
      <c r="C154" s="249" t="s">
        <v>198</v>
      </c>
      <c r="D154" s="250">
        <v>45379</v>
      </c>
      <c r="E154" s="249">
        <v>259.45</v>
      </c>
      <c r="F154" s="249">
        <v>260.5</v>
      </c>
      <c r="G154" s="251">
        <v>257</v>
      </c>
      <c r="H154" s="251">
        <v>254.55</v>
      </c>
      <c r="I154" s="251">
        <v>251.05</v>
      </c>
      <c r="J154" s="251">
        <v>262.95</v>
      </c>
      <c r="K154" s="251">
        <v>266.45</v>
      </c>
      <c r="L154" s="251">
        <v>268.89999999999998</v>
      </c>
      <c r="M154" s="252">
        <v>264</v>
      </c>
      <c r="N154" s="252">
        <v>258.05</v>
      </c>
      <c r="O154" s="252">
        <v>41562000</v>
      </c>
      <c r="P154" s="253">
        <v>2.394678492239468E-2</v>
      </c>
    </row>
    <row r="155" spans="1:16" ht="12.75" customHeight="1">
      <c r="A155" s="245">
        <v>145</v>
      </c>
      <c r="B155" s="257" t="s">
        <v>68</v>
      </c>
      <c r="C155" s="254" t="s">
        <v>199</v>
      </c>
      <c r="D155" s="250">
        <v>45379</v>
      </c>
      <c r="E155" s="249">
        <v>384.55</v>
      </c>
      <c r="F155" s="249">
        <v>379.11666666666673</v>
      </c>
      <c r="G155" s="251">
        <v>371.88333333333344</v>
      </c>
      <c r="H155" s="251">
        <v>359.2166666666667</v>
      </c>
      <c r="I155" s="251">
        <v>351.98333333333341</v>
      </c>
      <c r="J155" s="251">
        <v>391.78333333333347</v>
      </c>
      <c r="K155" s="251">
        <v>399.01666666666671</v>
      </c>
      <c r="L155" s="251">
        <v>411.68333333333351</v>
      </c>
      <c r="M155" s="252">
        <v>386.35</v>
      </c>
      <c r="N155" s="252">
        <v>366.45</v>
      </c>
      <c r="O155" s="252">
        <v>87183625</v>
      </c>
      <c r="P155" s="253">
        <v>-2.9880993446015868E-2</v>
      </c>
    </row>
    <row r="156" spans="1:16" ht="12.75" customHeight="1">
      <c r="A156" s="245">
        <v>146</v>
      </c>
      <c r="B156" s="257" t="s">
        <v>59</v>
      </c>
      <c r="C156" s="249" t="s">
        <v>200</v>
      </c>
      <c r="D156" s="250">
        <v>45379</v>
      </c>
      <c r="E156" s="249">
        <v>2906.65</v>
      </c>
      <c r="F156" s="249">
        <v>2892.1</v>
      </c>
      <c r="G156" s="251">
        <v>2872.85</v>
      </c>
      <c r="H156" s="251">
        <v>2839.05</v>
      </c>
      <c r="I156" s="251">
        <v>2819.8</v>
      </c>
      <c r="J156" s="251">
        <v>2925.8999999999996</v>
      </c>
      <c r="K156" s="251">
        <v>2945.1499999999996</v>
      </c>
      <c r="L156" s="251">
        <v>2978.9499999999994</v>
      </c>
      <c r="M156" s="252">
        <v>2911.35</v>
      </c>
      <c r="N156" s="252">
        <v>2858.3</v>
      </c>
      <c r="O156" s="252">
        <v>2005750</v>
      </c>
      <c r="P156" s="253">
        <v>6.1449711562578382E-3</v>
      </c>
    </row>
    <row r="157" spans="1:16" ht="12.75" customHeight="1">
      <c r="A157" s="245">
        <v>147</v>
      </c>
      <c r="B157" s="257" t="s">
        <v>39</v>
      </c>
      <c r="C157" s="249" t="s">
        <v>201</v>
      </c>
      <c r="D157" s="250">
        <v>45379</v>
      </c>
      <c r="E157" s="249">
        <v>3764.1</v>
      </c>
      <c r="F157" s="249">
        <v>3718.2833333333328</v>
      </c>
      <c r="G157" s="251">
        <v>3659.6166666666659</v>
      </c>
      <c r="H157" s="251">
        <v>3555.1333333333332</v>
      </c>
      <c r="I157" s="251">
        <v>3496.4666666666662</v>
      </c>
      <c r="J157" s="251">
        <v>3822.7666666666655</v>
      </c>
      <c r="K157" s="251">
        <v>3881.4333333333325</v>
      </c>
      <c r="L157" s="251">
        <v>3985.9166666666652</v>
      </c>
      <c r="M157" s="252">
        <v>3776.95</v>
      </c>
      <c r="N157" s="252">
        <v>3613.8</v>
      </c>
      <c r="O157" s="252">
        <v>1734250</v>
      </c>
      <c r="P157" s="253">
        <v>-1.3088632806942667E-2</v>
      </c>
    </row>
    <row r="158" spans="1:16" ht="12.75" customHeight="1">
      <c r="A158" s="245">
        <v>148</v>
      </c>
      <c r="B158" s="257" t="s">
        <v>63</v>
      </c>
      <c r="C158" s="249" t="s">
        <v>202</v>
      </c>
      <c r="D158" s="250">
        <v>45379</v>
      </c>
      <c r="E158" s="249">
        <v>121.35</v>
      </c>
      <c r="F158" s="249">
        <v>120.58333333333333</v>
      </c>
      <c r="G158" s="251">
        <v>119.31666666666666</v>
      </c>
      <c r="H158" s="251">
        <v>117.28333333333333</v>
      </c>
      <c r="I158" s="251">
        <v>116.01666666666667</v>
      </c>
      <c r="J158" s="251">
        <v>122.61666666666666</v>
      </c>
      <c r="K158" s="251">
        <v>123.88333333333334</v>
      </c>
      <c r="L158" s="251">
        <v>125.91666666666666</v>
      </c>
      <c r="M158" s="252">
        <v>121.85</v>
      </c>
      <c r="N158" s="252">
        <v>118.55</v>
      </c>
      <c r="O158" s="252">
        <v>244480000</v>
      </c>
      <c r="P158" s="253">
        <v>-3.9416609040045264E-2</v>
      </c>
    </row>
    <row r="159" spans="1:16" ht="12.75" customHeight="1">
      <c r="A159" s="245">
        <v>149</v>
      </c>
      <c r="B159" s="257" t="s">
        <v>45</v>
      </c>
      <c r="C159" s="249" t="s">
        <v>203</v>
      </c>
      <c r="D159" s="250">
        <v>45379</v>
      </c>
      <c r="E159" s="249">
        <v>5003.95</v>
      </c>
      <c r="F159" s="249">
        <v>4935.95</v>
      </c>
      <c r="G159" s="251">
        <v>4837.95</v>
      </c>
      <c r="H159" s="251">
        <v>4671.95</v>
      </c>
      <c r="I159" s="251">
        <v>4573.95</v>
      </c>
      <c r="J159" s="251">
        <v>5101.95</v>
      </c>
      <c r="K159" s="251">
        <v>5199.95</v>
      </c>
      <c r="L159" s="251">
        <v>5365.95</v>
      </c>
      <c r="M159" s="252">
        <v>5033.95</v>
      </c>
      <c r="N159" s="252">
        <v>4769.95</v>
      </c>
      <c r="O159" s="252">
        <v>1964800</v>
      </c>
      <c r="P159" s="253">
        <v>-5.2149258265404286E-3</v>
      </c>
    </row>
    <row r="160" spans="1:16" ht="12.75" customHeight="1">
      <c r="A160" s="245">
        <v>150</v>
      </c>
      <c r="B160" s="257" t="s">
        <v>190</v>
      </c>
      <c r="C160" s="249" t="s">
        <v>204</v>
      </c>
      <c r="D160" s="250">
        <v>45379</v>
      </c>
      <c r="E160" s="249">
        <v>274.05</v>
      </c>
      <c r="F160" s="249">
        <v>272.03333333333336</v>
      </c>
      <c r="G160" s="251">
        <v>269.51666666666671</v>
      </c>
      <c r="H160" s="251">
        <v>264.98333333333335</v>
      </c>
      <c r="I160" s="251">
        <v>262.4666666666667</v>
      </c>
      <c r="J160" s="251">
        <v>276.56666666666672</v>
      </c>
      <c r="K160" s="251">
        <v>279.08333333333337</v>
      </c>
      <c r="L160" s="251">
        <v>283.61666666666673</v>
      </c>
      <c r="M160" s="252">
        <v>274.55</v>
      </c>
      <c r="N160" s="252">
        <v>267.5</v>
      </c>
      <c r="O160" s="252">
        <v>64882800</v>
      </c>
      <c r="P160" s="253">
        <v>-5.9538718430390318E-2</v>
      </c>
    </row>
    <row r="161" spans="1:16" ht="12.75" customHeight="1">
      <c r="A161" s="245">
        <v>151</v>
      </c>
      <c r="B161" s="257" t="s">
        <v>205</v>
      </c>
      <c r="C161" s="256" t="s">
        <v>206</v>
      </c>
      <c r="D161" s="250">
        <v>45379</v>
      </c>
      <c r="E161" s="249">
        <v>1324.35</v>
      </c>
      <c r="F161" s="249">
        <v>1312.1166666666666</v>
      </c>
      <c r="G161" s="251">
        <v>1298.333333333333</v>
      </c>
      <c r="H161" s="251">
        <v>1272.3166666666664</v>
      </c>
      <c r="I161" s="251">
        <v>1258.5333333333328</v>
      </c>
      <c r="J161" s="251">
        <v>1338.1333333333332</v>
      </c>
      <c r="K161" s="251">
        <v>1351.9166666666665</v>
      </c>
      <c r="L161" s="251">
        <v>1377.9333333333334</v>
      </c>
      <c r="M161" s="252">
        <v>1325.9</v>
      </c>
      <c r="N161" s="252">
        <v>1286.0999999999999</v>
      </c>
      <c r="O161" s="252">
        <v>7155060</v>
      </c>
      <c r="P161" s="253">
        <v>-5.1728787960515672E-2</v>
      </c>
    </row>
    <row r="162" spans="1:16" ht="12.75" customHeight="1">
      <c r="A162" s="245">
        <v>152</v>
      </c>
      <c r="B162" s="257" t="s">
        <v>49</v>
      </c>
      <c r="C162" s="249" t="s">
        <v>208</v>
      </c>
      <c r="D162" s="250">
        <v>45379</v>
      </c>
      <c r="E162" s="249">
        <v>817.4</v>
      </c>
      <c r="F162" s="249">
        <v>814.01666666666677</v>
      </c>
      <c r="G162" s="251">
        <v>808.38333333333355</v>
      </c>
      <c r="H162" s="251">
        <v>799.36666666666679</v>
      </c>
      <c r="I162" s="251">
        <v>793.73333333333358</v>
      </c>
      <c r="J162" s="251">
        <v>823.03333333333353</v>
      </c>
      <c r="K162" s="251">
        <v>828.66666666666674</v>
      </c>
      <c r="L162" s="251">
        <v>837.68333333333351</v>
      </c>
      <c r="M162" s="252">
        <v>819.65</v>
      </c>
      <c r="N162" s="252">
        <v>805</v>
      </c>
      <c r="O162" s="252">
        <v>4944450</v>
      </c>
      <c r="P162" s="253">
        <v>4.5846817691477887E-2</v>
      </c>
    </row>
    <row r="163" spans="1:16" ht="12.75" customHeight="1">
      <c r="A163" s="245">
        <v>153</v>
      </c>
      <c r="B163" s="257" t="s">
        <v>63</v>
      </c>
      <c r="C163" s="249" t="s">
        <v>209</v>
      </c>
      <c r="D163" s="250">
        <v>45379</v>
      </c>
      <c r="E163" s="249">
        <v>244</v>
      </c>
      <c r="F163" s="249">
        <v>241.83333333333334</v>
      </c>
      <c r="G163" s="251">
        <v>238.66666666666669</v>
      </c>
      <c r="H163" s="251">
        <v>233.33333333333334</v>
      </c>
      <c r="I163" s="251">
        <v>230.16666666666669</v>
      </c>
      <c r="J163" s="251">
        <v>247.16666666666669</v>
      </c>
      <c r="K163" s="251">
        <v>250.33333333333337</v>
      </c>
      <c r="L163" s="251">
        <v>255.66666666666669</v>
      </c>
      <c r="M163" s="252">
        <v>245</v>
      </c>
      <c r="N163" s="252">
        <v>236.5</v>
      </c>
      <c r="O163" s="252">
        <v>62012500</v>
      </c>
      <c r="P163" s="253">
        <v>-3.3018867924528301E-2</v>
      </c>
    </row>
    <row r="164" spans="1:16" ht="12.75" customHeight="1">
      <c r="A164" s="245">
        <v>154</v>
      </c>
      <c r="B164" s="257" t="s">
        <v>190</v>
      </c>
      <c r="C164" s="249" t="s">
        <v>210</v>
      </c>
      <c r="D164" s="250">
        <v>45379</v>
      </c>
      <c r="E164" s="249">
        <v>447.1</v>
      </c>
      <c r="F164" s="249">
        <v>441.18333333333334</v>
      </c>
      <c r="G164" s="251">
        <v>432.9666666666667</v>
      </c>
      <c r="H164" s="251">
        <v>418.83333333333337</v>
      </c>
      <c r="I164" s="251">
        <v>410.61666666666673</v>
      </c>
      <c r="J164" s="251">
        <v>455.31666666666666</v>
      </c>
      <c r="K164" s="251">
        <v>463.53333333333325</v>
      </c>
      <c r="L164" s="251">
        <v>477.66666666666663</v>
      </c>
      <c r="M164" s="252">
        <v>449.4</v>
      </c>
      <c r="N164" s="252">
        <v>427.05</v>
      </c>
      <c r="O164" s="252">
        <v>47794000</v>
      </c>
      <c r="P164" s="253">
        <v>3.9497150811257556E-2</v>
      </c>
    </row>
    <row r="165" spans="1:16" ht="12.75" customHeight="1">
      <c r="A165" s="245">
        <v>155</v>
      </c>
      <c r="B165" s="257" t="s">
        <v>84</v>
      </c>
      <c r="C165" s="249" t="s">
        <v>211</v>
      </c>
      <c r="D165" s="250">
        <v>45379</v>
      </c>
      <c r="E165" s="249">
        <v>2909.2</v>
      </c>
      <c r="F165" s="249">
        <v>2910.5166666666664</v>
      </c>
      <c r="G165" s="251">
        <v>2896.6833333333329</v>
      </c>
      <c r="H165" s="251">
        <v>2884.1666666666665</v>
      </c>
      <c r="I165" s="251">
        <v>2870.333333333333</v>
      </c>
      <c r="J165" s="251">
        <v>2923.0333333333328</v>
      </c>
      <c r="K165" s="251">
        <v>2936.8666666666668</v>
      </c>
      <c r="L165" s="251">
        <v>2949.3833333333328</v>
      </c>
      <c r="M165" s="252">
        <v>2924.35</v>
      </c>
      <c r="N165" s="252">
        <v>2898</v>
      </c>
      <c r="O165" s="252">
        <v>40453250</v>
      </c>
      <c r="P165" s="253">
        <v>-1.1176837242272766E-2</v>
      </c>
    </row>
    <row r="166" spans="1:16" ht="12.75" customHeight="1">
      <c r="A166" s="245">
        <v>156</v>
      </c>
      <c r="B166" s="257" t="s">
        <v>132</v>
      </c>
      <c r="C166" s="249" t="s">
        <v>212</v>
      </c>
      <c r="D166" s="250">
        <v>45379</v>
      </c>
      <c r="E166" s="249">
        <v>129.5</v>
      </c>
      <c r="F166" s="249">
        <v>129.61666666666665</v>
      </c>
      <c r="G166" s="251">
        <v>126.83333333333329</v>
      </c>
      <c r="H166" s="251">
        <v>124.16666666666664</v>
      </c>
      <c r="I166" s="251">
        <v>121.38333333333328</v>
      </c>
      <c r="J166" s="251">
        <v>132.2833333333333</v>
      </c>
      <c r="K166" s="251">
        <v>135.06666666666666</v>
      </c>
      <c r="L166" s="251">
        <v>137.73333333333329</v>
      </c>
      <c r="M166" s="252">
        <v>132.4</v>
      </c>
      <c r="N166" s="252">
        <v>126.95</v>
      </c>
      <c r="O166" s="252">
        <v>164256000</v>
      </c>
      <c r="P166" s="253">
        <v>0.21433640880056778</v>
      </c>
    </row>
    <row r="167" spans="1:16" ht="12.75" customHeight="1">
      <c r="A167" s="245">
        <v>157</v>
      </c>
      <c r="B167" s="257" t="s">
        <v>63</v>
      </c>
      <c r="C167" s="249" t="s">
        <v>213</v>
      </c>
      <c r="D167" s="250">
        <v>45379</v>
      </c>
      <c r="E167" s="249">
        <v>703.65</v>
      </c>
      <c r="F167" s="249">
        <v>700.91666666666663</v>
      </c>
      <c r="G167" s="251">
        <v>695.88333333333321</v>
      </c>
      <c r="H167" s="251">
        <v>688.11666666666656</v>
      </c>
      <c r="I167" s="251">
        <v>683.08333333333314</v>
      </c>
      <c r="J167" s="251">
        <v>708.68333333333328</v>
      </c>
      <c r="K167" s="251">
        <v>713.71666666666681</v>
      </c>
      <c r="L167" s="251">
        <v>721.48333333333335</v>
      </c>
      <c r="M167" s="252">
        <v>705.95</v>
      </c>
      <c r="N167" s="252">
        <v>693.15</v>
      </c>
      <c r="O167" s="252">
        <v>23292800</v>
      </c>
      <c r="P167" s="253">
        <v>-2.9822398453900237E-2</v>
      </c>
    </row>
    <row r="168" spans="1:16" ht="12.75" customHeight="1">
      <c r="A168" s="245">
        <v>158</v>
      </c>
      <c r="B168" s="257" t="s">
        <v>68</v>
      </c>
      <c r="C168" s="249" t="s">
        <v>214</v>
      </c>
      <c r="D168" s="250">
        <v>45379</v>
      </c>
      <c r="E168" s="249">
        <v>1471.15</v>
      </c>
      <c r="F168" s="249">
        <v>1472.1333333333334</v>
      </c>
      <c r="G168" s="251">
        <v>1461.8166666666668</v>
      </c>
      <c r="H168" s="251">
        <v>1452.4833333333333</v>
      </c>
      <c r="I168" s="251">
        <v>1442.1666666666667</v>
      </c>
      <c r="J168" s="251">
        <v>1481.4666666666669</v>
      </c>
      <c r="K168" s="251">
        <v>1491.7833333333335</v>
      </c>
      <c r="L168" s="251">
        <v>1501.116666666667</v>
      </c>
      <c r="M168" s="252">
        <v>1482.45</v>
      </c>
      <c r="N168" s="252">
        <v>1462.8</v>
      </c>
      <c r="O168" s="252">
        <v>9325500</v>
      </c>
      <c r="P168" s="253">
        <v>2.1692686935086278E-2</v>
      </c>
    </row>
    <row r="169" spans="1:16" ht="12.75" customHeight="1">
      <c r="A169" s="245">
        <v>159</v>
      </c>
      <c r="B169" s="257" t="s">
        <v>63</v>
      </c>
      <c r="C169" s="254" t="s">
        <v>215</v>
      </c>
      <c r="D169" s="250">
        <v>45379</v>
      </c>
      <c r="E169" s="249">
        <v>745.85</v>
      </c>
      <c r="F169" s="249">
        <v>745.94999999999993</v>
      </c>
      <c r="G169" s="251">
        <v>740.89999999999986</v>
      </c>
      <c r="H169" s="251">
        <v>735.94999999999993</v>
      </c>
      <c r="I169" s="251">
        <v>730.89999999999986</v>
      </c>
      <c r="J169" s="251">
        <v>750.89999999999986</v>
      </c>
      <c r="K169" s="251">
        <v>755.94999999999982</v>
      </c>
      <c r="L169" s="251">
        <v>760.89999999999986</v>
      </c>
      <c r="M169" s="252">
        <v>751</v>
      </c>
      <c r="N169" s="252">
        <v>741</v>
      </c>
      <c r="O169" s="252">
        <v>100873500</v>
      </c>
      <c r="P169" s="253">
        <v>-1.2771961090072028E-3</v>
      </c>
    </row>
    <row r="170" spans="1:16" ht="12.75" customHeight="1">
      <c r="A170" s="245">
        <v>160</v>
      </c>
      <c r="B170" s="257" t="s">
        <v>49</v>
      </c>
      <c r="C170" s="249" t="s">
        <v>216</v>
      </c>
      <c r="D170" s="250">
        <v>45379</v>
      </c>
      <c r="E170" s="249">
        <v>25387.25</v>
      </c>
      <c r="F170" s="249">
        <v>25252.350000000002</v>
      </c>
      <c r="G170" s="251">
        <v>25079.700000000004</v>
      </c>
      <c r="H170" s="251">
        <v>24772.15</v>
      </c>
      <c r="I170" s="251">
        <v>24599.500000000004</v>
      </c>
      <c r="J170" s="251">
        <v>25559.900000000005</v>
      </c>
      <c r="K170" s="251">
        <v>25732.550000000007</v>
      </c>
      <c r="L170" s="251">
        <v>26040.100000000006</v>
      </c>
      <c r="M170" s="252">
        <v>25425</v>
      </c>
      <c r="N170" s="252">
        <v>24944.799999999999</v>
      </c>
      <c r="O170" s="252">
        <v>284350</v>
      </c>
      <c r="P170" s="253">
        <v>6.5486725663716815E-3</v>
      </c>
    </row>
    <row r="171" spans="1:16" ht="12.75" customHeight="1">
      <c r="A171" s="245">
        <v>161</v>
      </c>
      <c r="B171" s="257" t="s">
        <v>41</v>
      </c>
      <c r="C171" s="249" t="s">
        <v>217</v>
      </c>
      <c r="D171" s="250">
        <v>45379</v>
      </c>
      <c r="E171" s="249">
        <v>4953.8500000000004</v>
      </c>
      <c r="F171" s="249">
        <v>4886.5166666666673</v>
      </c>
      <c r="G171" s="251">
        <v>4808.6833333333343</v>
      </c>
      <c r="H171" s="251">
        <v>4663.5166666666673</v>
      </c>
      <c r="I171" s="251">
        <v>4585.6833333333343</v>
      </c>
      <c r="J171" s="251">
        <v>5031.6833333333343</v>
      </c>
      <c r="K171" s="251">
        <v>5109.5166666666682</v>
      </c>
      <c r="L171" s="251">
        <v>5254.6833333333343</v>
      </c>
      <c r="M171" s="252">
        <v>4964.3500000000004</v>
      </c>
      <c r="N171" s="252">
        <v>4741.3500000000004</v>
      </c>
      <c r="O171" s="252">
        <v>1257600</v>
      </c>
      <c r="P171" s="253">
        <v>0.10972865651886168</v>
      </c>
    </row>
    <row r="172" spans="1:16" ht="12.75" customHeight="1">
      <c r="A172" s="245">
        <v>162</v>
      </c>
      <c r="B172" s="257" t="s">
        <v>47</v>
      </c>
      <c r="C172" s="249" t="s">
        <v>218</v>
      </c>
      <c r="D172" s="250">
        <v>45379</v>
      </c>
      <c r="E172" s="249">
        <v>2551.1</v>
      </c>
      <c r="F172" s="249">
        <v>2528.3166666666666</v>
      </c>
      <c r="G172" s="251">
        <v>2495.0333333333333</v>
      </c>
      <c r="H172" s="251">
        <v>2438.9666666666667</v>
      </c>
      <c r="I172" s="251">
        <v>2405.6833333333334</v>
      </c>
      <c r="J172" s="251">
        <v>2584.3833333333332</v>
      </c>
      <c r="K172" s="251">
        <v>2617.6666666666661</v>
      </c>
      <c r="L172" s="251">
        <v>2673.7333333333331</v>
      </c>
      <c r="M172" s="252">
        <v>2561.6</v>
      </c>
      <c r="N172" s="252">
        <v>2472.25</v>
      </c>
      <c r="O172" s="252">
        <v>4005375</v>
      </c>
      <c r="P172" s="253">
        <v>0.12325165632558628</v>
      </c>
    </row>
    <row r="173" spans="1:16" ht="12.75" customHeight="1">
      <c r="A173" s="245">
        <v>163</v>
      </c>
      <c r="B173" s="257" t="s">
        <v>68</v>
      </c>
      <c r="C173" s="249" t="s">
        <v>219</v>
      </c>
      <c r="D173" s="250">
        <v>45379</v>
      </c>
      <c r="E173" s="249">
        <v>2319.75</v>
      </c>
      <c r="F173" s="249">
        <v>2326.5666666666666</v>
      </c>
      <c r="G173" s="251">
        <v>2289.7333333333331</v>
      </c>
      <c r="H173" s="251">
        <v>2259.7166666666667</v>
      </c>
      <c r="I173" s="251">
        <v>2222.8833333333332</v>
      </c>
      <c r="J173" s="251">
        <v>2356.583333333333</v>
      </c>
      <c r="K173" s="251">
        <v>2393.416666666667</v>
      </c>
      <c r="L173" s="251">
        <v>2423.4333333333329</v>
      </c>
      <c r="M173" s="252">
        <v>2363.4</v>
      </c>
      <c r="N173" s="252">
        <v>2296.5500000000002</v>
      </c>
      <c r="O173" s="252">
        <v>6894300</v>
      </c>
      <c r="P173" s="253">
        <v>8.1866114301854823E-2</v>
      </c>
    </row>
    <row r="174" spans="1:16" ht="12.75" customHeight="1">
      <c r="A174" s="245">
        <v>164</v>
      </c>
      <c r="B174" s="257" t="s">
        <v>43</v>
      </c>
      <c r="C174" s="249" t="s">
        <v>220</v>
      </c>
      <c r="D174" s="250">
        <v>45379</v>
      </c>
      <c r="E174" s="249">
        <v>1565.95</v>
      </c>
      <c r="F174" s="249">
        <v>1560.7833333333335</v>
      </c>
      <c r="G174" s="251">
        <v>1551.866666666667</v>
      </c>
      <c r="H174" s="251">
        <v>1537.7833333333335</v>
      </c>
      <c r="I174" s="251">
        <v>1528.866666666667</v>
      </c>
      <c r="J174" s="251">
        <v>1574.866666666667</v>
      </c>
      <c r="K174" s="251">
        <v>1583.7833333333335</v>
      </c>
      <c r="L174" s="251">
        <v>1597.866666666667</v>
      </c>
      <c r="M174" s="252">
        <v>1569.7</v>
      </c>
      <c r="N174" s="252">
        <v>1546.7</v>
      </c>
      <c r="O174" s="252">
        <v>13965000</v>
      </c>
      <c r="P174" s="253">
        <v>1.2741763541296513E-2</v>
      </c>
    </row>
    <row r="175" spans="1:16" ht="12.75" customHeight="1">
      <c r="A175" s="245">
        <v>165</v>
      </c>
      <c r="B175" s="257" t="s">
        <v>205</v>
      </c>
      <c r="C175" s="249" t="s">
        <v>221</v>
      </c>
      <c r="D175" s="250">
        <v>45379</v>
      </c>
      <c r="E175" s="249">
        <v>595.79999999999995</v>
      </c>
      <c r="F175" s="249">
        <v>591.93333333333328</v>
      </c>
      <c r="G175" s="251">
        <v>586.86666666666656</v>
      </c>
      <c r="H175" s="251">
        <v>577.93333333333328</v>
      </c>
      <c r="I175" s="251">
        <v>572.86666666666656</v>
      </c>
      <c r="J175" s="251">
        <v>600.86666666666656</v>
      </c>
      <c r="K175" s="251">
        <v>605.93333333333339</v>
      </c>
      <c r="L175" s="251">
        <v>614.86666666666656</v>
      </c>
      <c r="M175" s="252">
        <v>597</v>
      </c>
      <c r="N175" s="252">
        <v>583</v>
      </c>
      <c r="O175" s="252">
        <v>6949500</v>
      </c>
      <c r="P175" s="253">
        <v>2.9098178587294535E-2</v>
      </c>
    </row>
    <row r="176" spans="1:16" ht="12.75" customHeight="1">
      <c r="A176" s="245">
        <v>166</v>
      </c>
      <c r="B176" s="257" t="s">
        <v>43</v>
      </c>
      <c r="C176" s="249" t="s">
        <v>222</v>
      </c>
      <c r="D176" s="250">
        <v>45379</v>
      </c>
      <c r="E176" s="249">
        <v>688</v>
      </c>
      <c r="F176" s="249">
        <v>686.86666666666667</v>
      </c>
      <c r="G176" s="251">
        <v>680.13333333333333</v>
      </c>
      <c r="H176" s="251">
        <v>672.26666666666665</v>
      </c>
      <c r="I176" s="251">
        <v>665.5333333333333</v>
      </c>
      <c r="J176" s="251">
        <v>694.73333333333335</v>
      </c>
      <c r="K176" s="251">
        <v>701.4666666666667</v>
      </c>
      <c r="L176" s="251">
        <v>709.33333333333337</v>
      </c>
      <c r="M176" s="252">
        <v>693.6</v>
      </c>
      <c r="N176" s="252">
        <v>679</v>
      </c>
      <c r="O176" s="252">
        <v>5514000</v>
      </c>
      <c r="P176" s="253">
        <v>2.4335872190228498E-2</v>
      </c>
    </row>
    <row r="177" spans="1:16" ht="12.75" customHeight="1">
      <c r="A177" s="245">
        <v>167</v>
      </c>
      <c r="B177" s="257" t="s">
        <v>39</v>
      </c>
      <c r="C177" s="249" t="s">
        <v>223</v>
      </c>
      <c r="D177" s="250">
        <v>45379</v>
      </c>
      <c r="E177" s="249">
        <v>1031.8499999999999</v>
      </c>
      <c r="F177" s="249">
        <v>1035.3666666666666</v>
      </c>
      <c r="G177" s="251">
        <v>1016.7333333333331</v>
      </c>
      <c r="H177" s="251">
        <v>1001.6166666666666</v>
      </c>
      <c r="I177" s="251">
        <v>982.98333333333312</v>
      </c>
      <c r="J177" s="251">
        <v>1050.4833333333331</v>
      </c>
      <c r="K177" s="251">
        <v>1069.1166666666668</v>
      </c>
      <c r="L177" s="251">
        <v>1084.2333333333331</v>
      </c>
      <c r="M177" s="252">
        <v>1054</v>
      </c>
      <c r="N177" s="252">
        <v>1020.25</v>
      </c>
      <c r="O177" s="252">
        <v>12499850</v>
      </c>
      <c r="P177" s="253">
        <v>-3.996113716047818E-2</v>
      </c>
    </row>
    <row r="178" spans="1:16" ht="12.75" customHeight="1">
      <c r="A178" s="245">
        <v>168</v>
      </c>
      <c r="B178" s="257" t="s">
        <v>79</v>
      </c>
      <c r="C178" s="256" t="s">
        <v>224</v>
      </c>
      <c r="D178" s="250">
        <v>45379</v>
      </c>
      <c r="E178" s="249">
        <v>1909.95</v>
      </c>
      <c r="F178" s="249">
        <v>1904.5833333333333</v>
      </c>
      <c r="G178" s="251">
        <v>1887.2166666666665</v>
      </c>
      <c r="H178" s="251">
        <v>1864.4833333333331</v>
      </c>
      <c r="I178" s="251">
        <v>1847.1166666666663</v>
      </c>
      <c r="J178" s="251">
        <v>1927.3166666666666</v>
      </c>
      <c r="K178" s="251">
        <v>1944.6833333333334</v>
      </c>
      <c r="L178" s="251">
        <v>1967.4166666666667</v>
      </c>
      <c r="M178" s="252">
        <v>1921.95</v>
      </c>
      <c r="N178" s="252">
        <v>1881.85</v>
      </c>
      <c r="O178" s="252">
        <v>6971000</v>
      </c>
      <c r="P178" s="253">
        <v>8.2441423199305763E-3</v>
      </c>
    </row>
    <row r="179" spans="1:16" ht="12.75" customHeight="1">
      <c r="A179" s="245">
        <v>169</v>
      </c>
      <c r="B179" s="257" t="s">
        <v>59</v>
      </c>
      <c r="C179" s="249" t="s">
        <v>225</v>
      </c>
      <c r="D179" s="250">
        <v>45379</v>
      </c>
      <c r="E179" s="249">
        <v>1137.5999999999999</v>
      </c>
      <c r="F179" s="249">
        <v>1134.9666666666667</v>
      </c>
      <c r="G179" s="251">
        <v>1127.9833333333333</v>
      </c>
      <c r="H179" s="251">
        <v>1118.3666666666666</v>
      </c>
      <c r="I179" s="251">
        <v>1111.3833333333332</v>
      </c>
      <c r="J179" s="251">
        <v>1144.5833333333335</v>
      </c>
      <c r="K179" s="251">
        <v>1151.5666666666671</v>
      </c>
      <c r="L179" s="251">
        <v>1161.1833333333336</v>
      </c>
      <c r="M179" s="252">
        <v>1141.95</v>
      </c>
      <c r="N179" s="252">
        <v>1125.3499999999999</v>
      </c>
      <c r="O179" s="252">
        <v>10274400</v>
      </c>
      <c r="P179" s="253">
        <v>-1.7725004302185512E-2</v>
      </c>
    </row>
    <row r="180" spans="1:16" ht="12.75" customHeight="1">
      <c r="A180" s="245">
        <v>170</v>
      </c>
      <c r="B180" s="257" t="s">
        <v>56</v>
      </c>
      <c r="C180" s="255" t="s">
        <v>226</v>
      </c>
      <c r="D180" s="250">
        <v>45379</v>
      </c>
      <c r="E180" s="249">
        <v>965.15</v>
      </c>
      <c r="F180" s="249">
        <v>960.01666666666677</v>
      </c>
      <c r="G180" s="251">
        <v>951.03333333333353</v>
      </c>
      <c r="H180" s="251">
        <v>936.91666666666674</v>
      </c>
      <c r="I180" s="251">
        <v>927.93333333333351</v>
      </c>
      <c r="J180" s="251">
        <v>974.13333333333355</v>
      </c>
      <c r="K180" s="251">
        <v>983.1166666666669</v>
      </c>
      <c r="L180" s="251">
        <v>997.23333333333358</v>
      </c>
      <c r="M180" s="252">
        <v>969</v>
      </c>
      <c r="N180" s="252">
        <v>945.9</v>
      </c>
      <c r="O180" s="252">
        <v>70631550</v>
      </c>
      <c r="P180" s="253">
        <v>2.7913728743260056E-2</v>
      </c>
    </row>
    <row r="181" spans="1:16" ht="12.75" customHeight="1">
      <c r="A181" s="245">
        <v>171</v>
      </c>
      <c r="B181" s="257" t="s">
        <v>190</v>
      </c>
      <c r="C181" s="249" t="s">
        <v>227</v>
      </c>
      <c r="D181" s="250">
        <v>45379</v>
      </c>
      <c r="E181" s="249">
        <v>393.55</v>
      </c>
      <c r="F181" s="249">
        <v>391.3</v>
      </c>
      <c r="G181" s="251">
        <v>386.90000000000003</v>
      </c>
      <c r="H181" s="251">
        <v>380.25</v>
      </c>
      <c r="I181" s="251">
        <v>375.85</v>
      </c>
      <c r="J181" s="251">
        <v>397.95000000000005</v>
      </c>
      <c r="K181" s="251">
        <v>402.35</v>
      </c>
      <c r="L181" s="251">
        <v>409.00000000000006</v>
      </c>
      <c r="M181" s="252">
        <v>395.7</v>
      </c>
      <c r="N181" s="252">
        <v>384.65</v>
      </c>
      <c r="O181" s="252">
        <v>91006875</v>
      </c>
      <c r="P181" s="253">
        <v>-3.0977108563625257E-2</v>
      </c>
    </row>
    <row r="182" spans="1:16" ht="12.75" customHeight="1">
      <c r="A182" s="245">
        <v>172</v>
      </c>
      <c r="B182" s="257" t="s">
        <v>132</v>
      </c>
      <c r="C182" s="249" t="s">
        <v>228</v>
      </c>
      <c r="D182" s="250">
        <v>45379</v>
      </c>
      <c r="E182" s="249">
        <v>150.65</v>
      </c>
      <c r="F182" s="249">
        <v>150.06666666666666</v>
      </c>
      <c r="G182" s="251">
        <v>148.53333333333333</v>
      </c>
      <c r="H182" s="251">
        <v>146.41666666666666</v>
      </c>
      <c r="I182" s="251">
        <v>144.88333333333333</v>
      </c>
      <c r="J182" s="251">
        <v>152.18333333333334</v>
      </c>
      <c r="K182" s="251">
        <v>153.71666666666664</v>
      </c>
      <c r="L182" s="251">
        <v>155.83333333333334</v>
      </c>
      <c r="M182" s="252">
        <v>151.6</v>
      </c>
      <c r="N182" s="252">
        <v>147.94999999999999</v>
      </c>
      <c r="O182" s="252">
        <v>332123000</v>
      </c>
      <c r="P182" s="253">
        <v>2.9757337016763016E-2</v>
      </c>
    </row>
    <row r="183" spans="1:16" ht="12.75" customHeight="1">
      <c r="A183" s="245">
        <v>173</v>
      </c>
      <c r="B183" s="257" t="s">
        <v>87</v>
      </c>
      <c r="C183" s="249" t="s">
        <v>229</v>
      </c>
      <c r="D183" s="250">
        <v>45379</v>
      </c>
      <c r="E183" s="249">
        <v>3985.15</v>
      </c>
      <c r="F183" s="249">
        <v>3986.4833333333336</v>
      </c>
      <c r="G183" s="251">
        <v>3956.7166666666672</v>
      </c>
      <c r="H183" s="251">
        <v>3928.2833333333338</v>
      </c>
      <c r="I183" s="251">
        <v>3898.5166666666673</v>
      </c>
      <c r="J183" s="251">
        <v>4014.916666666667</v>
      </c>
      <c r="K183" s="251">
        <v>4044.6833333333334</v>
      </c>
      <c r="L183" s="251">
        <v>4073.1166666666668</v>
      </c>
      <c r="M183" s="252">
        <v>4016.25</v>
      </c>
      <c r="N183" s="252">
        <v>3958.05</v>
      </c>
      <c r="O183" s="252">
        <v>16183650</v>
      </c>
      <c r="P183" s="253">
        <v>3.527488889137663E-2</v>
      </c>
    </row>
    <row r="184" spans="1:16" ht="12.75" customHeight="1">
      <c r="A184" s="245">
        <v>174</v>
      </c>
      <c r="B184" s="257" t="s">
        <v>87</v>
      </c>
      <c r="C184" s="249" t="s">
        <v>230</v>
      </c>
      <c r="D184" s="250">
        <v>45379</v>
      </c>
      <c r="E184" s="249">
        <v>1283.95</v>
      </c>
      <c r="F184" s="249">
        <v>1281.2</v>
      </c>
      <c r="G184" s="251">
        <v>1274.75</v>
      </c>
      <c r="H184" s="251">
        <v>1265.55</v>
      </c>
      <c r="I184" s="251">
        <v>1259.0999999999999</v>
      </c>
      <c r="J184" s="251">
        <v>1290.4000000000001</v>
      </c>
      <c r="K184" s="251">
        <v>1296.8500000000004</v>
      </c>
      <c r="L184" s="251">
        <v>1306.0500000000002</v>
      </c>
      <c r="M184" s="252">
        <v>1287.6500000000001</v>
      </c>
      <c r="N184" s="252">
        <v>1272</v>
      </c>
      <c r="O184" s="252">
        <v>12340200</v>
      </c>
      <c r="P184" s="253">
        <v>-6.3518805208997359E-2</v>
      </c>
    </row>
    <row r="185" spans="1:16" ht="12.75" customHeight="1">
      <c r="A185" s="245">
        <v>175</v>
      </c>
      <c r="B185" s="257" t="s">
        <v>59</v>
      </c>
      <c r="C185" s="249" t="s">
        <v>231</v>
      </c>
      <c r="D185" s="250">
        <v>45379</v>
      </c>
      <c r="E185" s="249">
        <v>3631.25</v>
      </c>
      <c r="F185" s="249">
        <v>3621.2666666666664</v>
      </c>
      <c r="G185" s="251">
        <v>3602.6833333333329</v>
      </c>
      <c r="H185" s="251">
        <v>3574.1166666666663</v>
      </c>
      <c r="I185" s="251">
        <v>3555.5333333333328</v>
      </c>
      <c r="J185" s="251">
        <v>3649.833333333333</v>
      </c>
      <c r="K185" s="251">
        <v>3668.416666666667</v>
      </c>
      <c r="L185" s="251">
        <v>3696.9833333333331</v>
      </c>
      <c r="M185" s="252">
        <v>3639.85</v>
      </c>
      <c r="N185" s="252">
        <v>3592.7</v>
      </c>
      <c r="O185" s="252">
        <v>5097925</v>
      </c>
      <c r="P185" s="253">
        <v>-3.8199947173798203E-2</v>
      </c>
    </row>
    <row r="186" spans="1:16" ht="12.75" customHeight="1">
      <c r="A186" s="245">
        <v>176</v>
      </c>
      <c r="B186" s="257" t="s">
        <v>43</v>
      </c>
      <c r="C186" s="249" t="s">
        <v>232</v>
      </c>
      <c r="D186" s="250">
        <v>45379</v>
      </c>
      <c r="E186" s="249">
        <v>2558.0500000000002</v>
      </c>
      <c r="F186" s="249">
        <v>2539.9</v>
      </c>
      <c r="G186" s="251">
        <v>2514.9</v>
      </c>
      <c r="H186" s="251">
        <v>2471.75</v>
      </c>
      <c r="I186" s="251">
        <v>2446.75</v>
      </c>
      <c r="J186" s="251">
        <v>2583.0500000000002</v>
      </c>
      <c r="K186" s="251">
        <v>2608.0500000000002</v>
      </c>
      <c r="L186" s="251">
        <v>2651.2000000000003</v>
      </c>
      <c r="M186" s="252">
        <v>2564.9</v>
      </c>
      <c r="N186" s="252">
        <v>2496.75</v>
      </c>
      <c r="O186" s="252">
        <v>1633500</v>
      </c>
      <c r="P186" s="253">
        <v>3.5827520608750794E-2</v>
      </c>
    </row>
    <row r="187" spans="1:16" ht="12.75" customHeight="1">
      <c r="A187" s="245">
        <v>177</v>
      </c>
      <c r="B187" s="257" t="s">
        <v>45</v>
      </c>
      <c r="C187" s="249" t="s">
        <v>233</v>
      </c>
      <c r="D187" s="250">
        <v>45379</v>
      </c>
      <c r="E187" s="249">
        <v>4016.75</v>
      </c>
      <c r="F187" s="249">
        <v>4005.4666666666667</v>
      </c>
      <c r="G187" s="251">
        <v>3981.6833333333334</v>
      </c>
      <c r="H187" s="251">
        <v>3946.6166666666668</v>
      </c>
      <c r="I187" s="251">
        <v>3922.8333333333335</v>
      </c>
      <c r="J187" s="251">
        <v>4040.5333333333333</v>
      </c>
      <c r="K187" s="251">
        <v>4064.3166666666671</v>
      </c>
      <c r="L187" s="251">
        <v>4099.3833333333332</v>
      </c>
      <c r="M187" s="252">
        <v>4029.25</v>
      </c>
      <c r="N187" s="252">
        <v>3970.4</v>
      </c>
      <c r="O187" s="252">
        <v>2992400</v>
      </c>
      <c r="P187" s="253">
        <v>3.6723946784922391E-2</v>
      </c>
    </row>
    <row r="188" spans="1:16" ht="12.75" customHeight="1">
      <c r="A188" s="245">
        <v>178</v>
      </c>
      <c r="B188" s="257" t="s">
        <v>56</v>
      </c>
      <c r="C188" s="249" t="s">
        <v>234</v>
      </c>
      <c r="D188" s="250">
        <v>45379</v>
      </c>
      <c r="E188" s="249">
        <v>2063.25</v>
      </c>
      <c r="F188" s="249">
        <v>2058.75</v>
      </c>
      <c r="G188" s="251">
        <v>2034.5</v>
      </c>
      <c r="H188" s="251">
        <v>2005.75</v>
      </c>
      <c r="I188" s="251">
        <v>1981.5</v>
      </c>
      <c r="J188" s="251">
        <v>2087.5</v>
      </c>
      <c r="K188" s="251">
        <v>2111.75</v>
      </c>
      <c r="L188" s="251">
        <v>2140.5</v>
      </c>
      <c r="M188" s="252">
        <v>2083</v>
      </c>
      <c r="N188" s="252">
        <v>2030</v>
      </c>
      <c r="O188" s="252">
        <v>5081300</v>
      </c>
      <c r="P188" s="253">
        <v>-2.0443964644760813E-2</v>
      </c>
    </row>
    <row r="189" spans="1:16" ht="12.75" customHeight="1">
      <c r="A189" s="245">
        <v>179</v>
      </c>
      <c r="B189" s="257" t="s">
        <v>59</v>
      </c>
      <c r="C189" s="249" t="s">
        <v>235</v>
      </c>
      <c r="D189" s="250">
        <v>45379</v>
      </c>
      <c r="E189" s="249">
        <v>1725.45</v>
      </c>
      <c r="F189" s="249">
        <v>1720.2833333333335</v>
      </c>
      <c r="G189" s="251">
        <v>1711.166666666667</v>
      </c>
      <c r="H189" s="251">
        <v>1696.8833333333334</v>
      </c>
      <c r="I189" s="251">
        <v>1687.7666666666669</v>
      </c>
      <c r="J189" s="251">
        <v>1734.5666666666671</v>
      </c>
      <c r="K189" s="251">
        <v>1743.6833333333334</v>
      </c>
      <c r="L189" s="251">
        <v>1757.9666666666672</v>
      </c>
      <c r="M189" s="252">
        <v>1729.4</v>
      </c>
      <c r="N189" s="252">
        <v>1706</v>
      </c>
      <c r="O189" s="252">
        <v>2395600</v>
      </c>
      <c r="P189" s="253">
        <v>5.8784010749076254E-3</v>
      </c>
    </row>
    <row r="190" spans="1:16" ht="12.75" customHeight="1">
      <c r="A190" s="245">
        <v>180</v>
      </c>
      <c r="B190" s="257" t="s">
        <v>49</v>
      </c>
      <c r="C190" s="249" t="s">
        <v>236</v>
      </c>
      <c r="D190" s="250">
        <v>45379</v>
      </c>
      <c r="E190" s="249">
        <v>9622.7000000000007</v>
      </c>
      <c r="F190" s="249">
        <v>9606.0000000000018</v>
      </c>
      <c r="G190" s="251">
        <v>9549.9000000000033</v>
      </c>
      <c r="H190" s="251">
        <v>9477.1000000000022</v>
      </c>
      <c r="I190" s="251">
        <v>9421.0000000000036</v>
      </c>
      <c r="J190" s="251">
        <v>9678.8000000000029</v>
      </c>
      <c r="K190" s="251">
        <v>9734.9000000000015</v>
      </c>
      <c r="L190" s="251">
        <v>9807.7000000000025</v>
      </c>
      <c r="M190" s="252">
        <v>9662.1</v>
      </c>
      <c r="N190" s="252">
        <v>9533.2000000000007</v>
      </c>
      <c r="O190" s="252">
        <v>2130700</v>
      </c>
      <c r="P190" s="253">
        <v>-1.8427235454001014E-2</v>
      </c>
    </row>
    <row r="191" spans="1:16" ht="12.75" customHeight="1">
      <c r="A191" s="245">
        <v>181</v>
      </c>
      <c r="B191" s="257" t="s">
        <v>39</v>
      </c>
      <c r="C191" s="249" t="s">
        <v>237</v>
      </c>
      <c r="D191" s="250">
        <v>45379</v>
      </c>
      <c r="E191" s="249">
        <v>456.9</v>
      </c>
      <c r="F191" s="249">
        <v>457.5</v>
      </c>
      <c r="G191" s="251">
        <v>452.65</v>
      </c>
      <c r="H191" s="251">
        <v>448.4</v>
      </c>
      <c r="I191" s="251">
        <v>443.54999999999995</v>
      </c>
      <c r="J191" s="251">
        <v>461.75</v>
      </c>
      <c r="K191" s="251">
        <v>466.6</v>
      </c>
      <c r="L191" s="251">
        <v>470.85</v>
      </c>
      <c r="M191" s="252">
        <v>462.35</v>
      </c>
      <c r="N191" s="252">
        <v>453.25</v>
      </c>
      <c r="O191" s="252">
        <v>44778500</v>
      </c>
      <c r="P191" s="253">
        <v>5.5623659209316577E-2</v>
      </c>
    </row>
    <row r="192" spans="1:16" ht="12.75" customHeight="1">
      <c r="A192" s="245">
        <v>182</v>
      </c>
      <c r="B192" s="257" t="s">
        <v>132</v>
      </c>
      <c r="C192" s="249" t="s">
        <v>238</v>
      </c>
      <c r="D192" s="250">
        <v>45379</v>
      </c>
      <c r="E192" s="249">
        <v>274.05</v>
      </c>
      <c r="F192" s="249">
        <v>273.31666666666666</v>
      </c>
      <c r="G192" s="251">
        <v>271.63333333333333</v>
      </c>
      <c r="H192" s="251">
        <v>269.21666666666664</v>
      </c>
      <c r="I192" s="251">
        <v>267.5333333333333</v>
      </c>
      <c r="J192" s="251">
        <v>275.73333333333335</v>
      </c>
      <c r="K192" s="251">
        <v>277.41666666666663</v>
      </c>
      <c r="L192" s="251">
        <v>279.83333333333337</v>
      </c>
      <c r="M192" s="252">
        <v>275</v>
      </c>
      <c r="N192" s="252">
        <v>270.89999999999998</v>
      </c>
      <c r="O192" s="252">
        <v>119910500</v>
      </c>
      <c r="P192" s="253">
        <v>-8.8968309792217173E-3</v>
      </c>
    </row>
    <row r="193" spans="1:16" ht="12.75" customHeight="1">
      <c r="A193" s="245">
        <v>183</v>
      </c>
      <c r="B193" s="257" t="s">
        <v>41</v>
      </c>
      <c r="C193" s="249" t="s">
        <v>239</v>
      </c>
      <c r="D193" s="250">
        <v>45379</v>
      </c>
      <c r="E193" s="249">
        <v>1087.3</v>
      </c>
      <c r="F193" s="249">
        <v>1077.2666666666667</v>
      </c>
      <c r="G193" s="251">
        <v>1065.1833333333334</v>
      </c>
      <c r="H193" s="251">
        <v>1043.0666666666668</v>
      </c>
      <c r="I193" s="251">
        <v>1030.9833333333336</v>
      </c>
      <c r="J193" s="251">
        <v>1099.3833333333332</v>
      </c>
      <c r="K193" s="251">
        <v>1111.4666666666667</v>
      </c>
      <c r="L193" s="251">
        <v>1133.583333333333</v>
      </c>
      <c r="M193" s="252">
        <v>1089.3499999999999</v>
      </c>
      <c r="N193" s="252">
        <v>1055.1500000000001</v>
      </c>
      <c r="O193" s="252">
        <v>7501800</v>
      </c>
      <c r="P193" s="253">
        <v>-3.7786670771125137E-2</v>
      </c>
    </row>
    <row r="194" spans="1:16" ht="12.75" customHeight="1">
      <c r="A194" s="245">
        <v>184</v>
      </c>
      <c r="B194" s="257" t="s">
        <v>87</v>
      </c>
      <c r="C194" s="249" t="s">
        <v>240</v>
      </c>
      <c r="D194" s="250">
        <v>45379</v>
      </c>
      <c r="E194" s="249">
        <v>502.4</v>
      </c>
      <c r="F194" s="249">
        <v>503.06666666666666</v>
      </c>
      <c r="G194" s="251">
        <v>499.2833333333333</v>
      </c>
      <c r="H194" s="251">
        <v>496.16666666666663</v>
      </c>
      <c r="I194" s="251">
        <v>492.38333333333327</v>
      </c>
      <c r="J194" s="251">
        <v>506.18333333333334</v>
      </c>
      <c r="K194" s="251">
        <v>509.96666666666675</v>
      </c>
      <c r="L194" s="251">
        <v>513.08333333333337</v>
      </c>
      <c r="M194" s="252">
        <v>506.85</v>
      </c>
      <c r="N194" s="252">
        <v>499.95</v>
      </c>
      <c r="O194" s="252">
        <v>52233000</v>
      </c>
      <c r="P194" s="253">
        <v>1.8931967812728604E-2</v>
      </c>
    </row>
    <row r="195" spans="1:16" ht="12.75" customHeight="1">
      <c r="A195" s="245">
        <v>185</v>
      </c>
      <c r="B195" s="257" t="s">
        <v>205</v>
      </c>
      <c r="C195" s="249" t="s">
        <v>241</v>
      </c>
      <c r="D195" s="250">
        <v>45379</v>
      </c>
      <c r="E195" s="249">
        <v>141.15</v>
      </c>
      <c r="F195" s="249">
        <v>141.95000000000002</v>
      </c>
      <c r="G195" s="251">
        <v>140.20000000000005</v>
      </c>
      <c r="H195" s="251">
        <v>139.25000000000003</v>
      </c>
      <c r="I195" s="251">
        <v>137.50000000000006</v>
      </c>
      <c r="J195" s="251">
        <v>142.90000000000003</v>
      </c>
      <c r="K195" s="251">
        <v>144.64999999999998</v>
      </c>
      <c r="L195" s="251">
        <v>145.60000000000002</v>
      </c>
      <c r="M195" s="252">
        <v>143.69999999999999</v>
      </c>
      <c r="N195" s="252">
        <v>141</v>
      </c>
      <c r="O195" s="252">
        <v>115071000</v>
      </c>
      <c r="P195" s="253">
        <v>-3.2223694810425926E-3</v>
      </c>
    </row>
    <row r="196" spans="1:16" ht="12.75" customHeight="1">
      <c r="A196" s="245">
        <v>186</v>
      </c>
      <c r="B196" s="257" t="s">
        <v>43</v>
      </c>
      <c r="C196" s="249" t="s">
        <v>242</v>
      </c>
      <c r="D196" s="250">
        <v>45379</v>
      </c>
      <c r="E196" s="249">
        <v>994.65</v>
      </c>
      <c r="F196" s="249">
        <v>988.30000000000007</v>
      </c>
      <c r="G196" s="251">
        <v>980.35000000000014</v>
      </c>
      <c r="H196" s="251">
        <v>966.05000000000007</v>
      </c>
      <c r="I196" s="251">
        <v>958.10000000000014</v>
      </c>
      <c r="J196" s="251">
        <v>1002.6000000000001</v>
      </c>
      <c r="K196" s="251">
        <v>1010.5500000000002</v>
      </c>
      <c r="L196" s="251">
        <v>1024.8500000000001</v>
      </c>
      <c r="M196" s="252">
        <v>996.25</v>
      </c>
      <c r="N196" s="252">
        <v>974</v>
      </c>
      <c r="O196" s="252">
        <v>8536500</v>
      </c>
      <c r="P196" s="253">
        <v>-6.7022724892658921E-3</v>
      </c>
    </row>
    <row r="197" spans="1:16" ht="12.75" customHeight="1">
      <c r="A197" s="245"/>
      <c r="B197" s="257"/>
      <c r="C197" s="249"/>
      <c r="D197" s="250"/>
      <c r="E197" s="249"/>
      <c r="F197" s="249"/>
      <c r="G197" s="251"/>
      <c r="H197" s="251"/>
      <c r="I197" s="251"/>
      <c r="J197" s="251"/>
      <c r="K197" s="251"/>
      <c r="L197" s="251"/>
      <c r="M197" s="252"/>
      <c r="N197" s="252"/>
      <c r="O197" s="252"/>
      <c r="P197" s="253"/>
    </row>
    <row r="198" spans="1:16" ht="12.75" customHeight="1">
      <c r="A198" s="245"/>
      <c r="B198" s="257"/>
      <c r="C198" s="249"/>
      <c r="D198" s="250"/>
      <c r="E198" s="249"/>
      <c r="F198" s="249"/>
      <c r="G198" s="251"/>
      <c r="H198" s="251"/>
      <c r="I198" s="251"/>
      <c r="J198" s="251"/>
      <c r="K198" s="251"/>
      <c r="L198" s="251"/>
      <c r="M198" s="252"/>
      <c r="N198" s="252"/>
      <c r="O198" s="252"/>
      <c r="P198" s="253"/>
    </row>
    <row r="199" spans="1:16" ht="12.75" customHeight="1">
      <c r="A199" s="239"/>
      <c r="B199" s="43"/>
      <c r="C199" s="239"/>
      <c r="D199" s="240"/>
      <c r="E199" s="241"/>
      <c r="F199" s="241"/>
      <c r="G199" s="242"/>
      <c r="H199" s="242"/>
      <c r="I199" s="242"/>
      <c r="J199" s="242"/>
      <c r="K199" s="242"/>
      <c r="L199" s="242"/>
      <c r="M199" s="239"/>
      <c r="N199" s="239"/>
      <c r="O199" s="243"/>
      <c r="P199" s="244"/>
    </row>
    <row r="200" spans="1:16" ht="12.75" customHeight="1">
      <c r="A200" s="239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39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39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39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39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39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3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3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3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3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3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3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3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45373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73" t="s">
        <v>16</v>
      </c>
      <c r="B8" s="375"/>
      <c r="C8" s="378" t="s">
        <v>20</v>
      </c>
      <c r="D8" s="378" t="s">
        <v>21</v>
      </c>
      <c r="E8" s="370" t="s">
        <v>22</v>
      </c>
      <c r="F8" s="371"/>
      <c r="G8" s="372"/>
      <c r="H8" s="370" t="s">
        <v>23</v>
      </c>
      <c r="I8" s="371"/>
      <c r="J8" s="372"/>
      <c r="K8" s="26"/>
      <c r="L8" s="48"/>
      <c r="M8" s="48"/>
      <c r="N8" s="1"/>
      <c r="O8" s="1"/>
    </row>
    <row r="9" spans="1:15" ht="36" customHeight="1">
      <c r="A9" s="374"/>
      <c r="B9" s="377"/>
      <c r="C9" s="377"/>
      <c r="D9" s="37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22011.95</v>
      </c>
      <c r="D10" s="34">
        <v>22011.399999999998</v>
      </c>
      <c r="E10" s="34">
        <v>21941.849999999995</v>
      </c>
      <c r="F10" s="34">
        <v>21871.749999999996</v>
      </c>
      <c r="G10" s="34">
        <v>21802.199999999993</v>
      </c>
      <c r="H10" s="34">
        <v>22081.499999999996</v>
      </c>
      <c r="I10" s="34">
        <v>22151.05</v>
      </c>
      <c r="J10" s="34">
        <v>22221.149999999998</v>
      </c>
      <c r="K10" s="34">
        <v>22080.95</v>
      </c>
      <c r="L10" s="34">
        <v>21941.3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46684.9</v>
      </c>
      <c r="D11" s="34">
        <v>46748.433333333327</v>
      </c>
      <c r="E11" s="34">
        <v>46506.616666666654</v>
      </c>
      <c r="F11" s="34">
        <v>46328.333333333328</v>
      </c>
      <c r="G11" s="34">
        <v>46086.516666666656</v>
      </c>
      <c r="H11" s="34">
        <v>46926.716666666653</v>
      </c>
      <c r="I11" s="34">
        <v>47168.533333333318</v>
      </c>
      <c r="J11" s="34">
        <v>47346.816666666651</v>
      </c>
      <c r="K11" s="34">
        <v>46990.25</v>
      </c>
      <c r="L11" s="34">
        <v>46570.15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5647.55</v>
      </c>
      <c r="D12" s="36">
        <v>5616.416666666667</v>
      </c>
      <c r="E12" s="36">
        <v>5574.8833333333341</v>
      </c>
      <c r="F12" s="36">
        <v>5502.2166666666672</v>
      </c>
      <c r="G12" s="36">
        <v>5460.6833333333343</v>
      </c>
      <c r="H12" s="36">
        <v>5689.0833333333339</v>
      </c>
      <c r="I12" s="36">
        <v>5730.6166666666668</v>
      </c>
      <c r="J12" s="36">
        <v>5803.2833333333338</v>
      </c>
      <c r="K12" s="36">
        <v>5657.95</v>
      </c>
      <c r="L12" s="36">
        <v>5543.75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8090.85</v>
      </c>
      <c r="D13" s="36">
        <v>8076.8499999999995</v>
      </c>
      <c r="E13" s="36">
        <v>8045.2999999999993</v>
      </c>
      <c r="F13" s="36">
        <v>7999.75</v>
      </c>
      <c r="G13" s="36">
        <v>7968.2</v>
      </c>
      <c r="H13" s="36">
        <v>8122.3999999999987</v>
      </c>
      <c r="I13" s="36">
        <v>8153.95</v>
      </c>
      <c r="J13" s="36">
        <v>8199.4999999999982</v>
      </c>
      <c r="K13" s="36">
        <v>8108.4</v>
      </c>
      <c r="L13" s="36">
        <v>8031.3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36026.800000000003</v>
      </c>
      <c r="D14" s="36">
        <v>36046.65</v>
      </c>
      <c r="E14" s="36">
        <v>35796.950000000004</v>
      </c>
      <c r="F14" s="36">
        <v>35567.100000000006</v>
      </c>
      <c r="G14" s="36">
        <v>35317.400000000009</v>
      </c>
      <c r="H14" s="36">
        <v>36276.5</v>
      </c>
      <c r="I14" s="36">
        <v>36526.199999999997</v>
      </c>
      <c r="J14" s="36">
        <v>36756.049999999996</v>
      </c>
      <c r="K14" s="36">
        <v>36296.35</v>
      </c>
      <c r="L14" s="36">
        <v>35816.800000000003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8934.85</v>
      </c>
      <c r="D15" s="36">
        <v>8870.8833333333332</v>
      </c>
      <c r="E15" s="36">
        <v>8793.0666666666657</v>
      </c>
      <c r="F15" s="36">
        <v>8651.2833333333328</v>
      </c>
      <c r="G15" s="36">
        <v>8573.4666666666653</v>
      </c>
      <c r="H15" s="36">
        <v>9012.6666666666661</v>
      </c>
      <c r="I15" s="36">
        <v>9090.4833333333354</v>
      </c>
      <c r="J15" s="36">
        <v>9232.2666666666664</v>
      </c>
      <c r="K15" s="36">
        <v>8948.7000000000007</v>
      </c>
      <c r="L15" s="36">
        <v>8729.1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13305.4</v>
      </c>
      <c r="D16" s="36">
        <v>13241.049999999997</v>
      </c>
      <c r="E16" s="36">
        <v>13162.299999999996</v>
      </c>
      <c r="F16" s="36">
        <v>13019.199999999999</v>
      </c>
      <c r="G16" s="36">
        <v>12940.449999999997</v>
      </c>
      <c r="H16" s="36">
        <v>13384.149999999994</v>
      </c>
      <c r="I16" s="36">
        <v>13462.899999999998</v>
      </c>
      <c r="J16" s="36">
        <v>13605.999999999993</v>
      </c>
      <c r="K16" s="36">
        <v>13319.8</v>
      </c>
      <c r="L16" s="36">
        <v>13097.95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5864.9</v>
      </c>
      <c r="D17" s="36">
        <v>5830.6333333333341</v>
      </c>
      <c r="E17" s="36">
        <v>5784.2666666666682</v>
      </c>
      <c r="F17" s="36">
        <v>5703.6333333333341</v>
      </c>
      <c r="G17" s="36">
        <v>5657.2666666666682</v>
      </c>
      <c r="H17" s="36">
        <v>5911.2666666666682</v>
      </c>
      <c r="I17" s="36">
        <v>5957.633333333335</v>
      </c>
      <c r="J17" s="36">
        <v>6038.2666666666682</v>
      </c>
      <c r="K17" s="31">
        <v>5877</v>
      </c>
      <c r="L17" s="31">
        <v>5750</v>
      </c>
      <c r="M17" s="31">
        <v>3.81358</v>
      </c>
      <c r="N17" s="1"/>
      <c r="O17" s="1"/>
    </row>
    <row r="18" spans="1:15" ht="12.75" customHeight="1">
      <c r="A18" s="51">
        <v>9</v>
      </c>
      <c r="B18" s="53" t="s">
        <v>50</v>
      </c>
      <c r="C18" s="31">
        <v>2438.85</v>
      </c>
      <c r="D18" s="36">
        <v>2429.9333333333334</v>
      </c>
      <c r="E18" s="36">
        <v>2408.9666666666667</v>
      </c>
      <c r="F18" s="36">
        <v>2379.0833333333335</v>
      </c>
      <c r="G18" s="36">
        <v>2358.1166666666668</v>
      </c>
      <c r="H18" s="36">
        <v>2459.8166666666666</v>
      </c>
      <c r="I18" s="36">
        <v>2480.7833333333338</v>
      </c>
      <c r="J18" s="36">
        <v>2510.6666666666665</v>
      </c>
      <c r="K18" s="31">
        <v>2450.9</v>
      </c>
      <c r="L18" s="31">
        <v>2400.0500000000002</v>
      </c>
      <c r="M18" s="31">
        <v>1.4202699999999999</v>
      </c>
      <c r="N18" s="1"/>
      <c r="O18" s="1"/>
    </row>
    <row r="19" spans="1:15" ht="12.75" customHeight="1">
      <c r="A19" s="51">
        <v>10</v>
      </c>
      <c r="B19" s="53" t="s">
        <v>315</v>
      </c>
      <c r="C19" s="31">
        <v>1527.25</v>
      </c>
      <c r="D19" s="36">
        <v>1518</v>
      </c>
      <c r="E19" s="36">
        <v>1496.85</v>
      </c>
      <c r="F19" s="36">
        <v>1466.4499999999998</v>
      </c>
      <c r="G19" s="36">
        <v>1445.2999999999997</v>
      </c>
      <c r="H19" s="36">
        <v>1548.4</v>
      </c>
      <c r="I19" s="36">
        <v>1569.5500000000002</v>
      </c>
      <c r="J19" s="36">
        <v>1599.9500000000003</v>
      </c>
      <c r="K19" s="31">
        <v>1539.15</v>
      </c>
      <c r="L19" s="31">
        <v>1487.6</v>
      </c>
      <c r="M19" s="31">
        <v>5.8140799999999997</v>
      </c>
      <c r="N19" s="1"/>
      <c r="O19" s="1"/>
    </row>
    <row r="20" spans="1:15" ht="12.75" customHeight="1">
      <c r="A20" s="51">
        <v>11</v>
      </c>
      <c r="B20" s="53" t="s">
        <v>64</v>
      </c>
      <c r="C20" s="31">
        <v>565.95000000000005</v>
      </c>
      <c r="D20" s="36">
        <v>567.13333333333333</v>
      </c>
      <c r="E20" s="36">
        <v>562.36666666666667</v>
      </c>
      <c r="F20" s="36">
        <v>558.7833333333333</v>
      </c>
      <c r="G20" s="36">
        <v>554.01666666666665</v>
      </c>
      <c r="H20" s="36">
        <v>570.7166666666667</v>
      </c>
      <c r="I20" s="36">
        <v>575.48333333333335</v>
      </c>
      <c r="J20" s="36">
        <v>579.06666666666672</v>
      </c>
      <c r="K20" s="31">
        <v>571.9</v>
      </c>
      <c r="L20" s="31">
        <v>563.54999999999995</v>
      </c>
      <c r="M20" s="31">
        <v>20.26437</v>
      </c>
      <c r="N20" s="1"/>
      <c r="O20" s="1"/>
    </row>
    <row r="21" spans="1:15" ht="12.75" customHeight="1">
      <c r="A21" s="51">
        <v>12</v>
      </c>
      <c r="B21" s="53" t="s">
        <v>883</v>
      </c>
      <c r="C21" s="31">
        <v>1008.9</v>
      </c>
      <c r="D21" s="36">
        <v>1015</v>
      </c>
      <c r="E21" s="36">
        <v>999.09999999999991</v>
      </c>
      <c r="F21" s="36">
        <v>989.3</v>
      </c>
      <c r="G21" s="36">
        <v>973.39999999999986</v>
      </c>
      <c r="H21" s="36">
        <v>1024.8</v>
      </c>
      <c r="I21" s="36">
        <v>1040.7</v>
      </c>
      <c r="J21" s="36">
        <v>1050.5</v>
      </c>
      <c r="K21" s="31">
        <v>1030.9000000000001</v>
      </c>
      <c r="L21" s="31">
        <v>1005.2</v>
      </c>
      <c r="M21" s="31">
        <v>6.4221300000000001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3066.5</v>
      </c>
      <c r="D22" s="36">
        <v>3077.7333333333336</v>
      </c>
      <c r="E22" s="36">
        <v>3048.3666666666672</v>
      </c>
      <c r="F22" s="36">
        <v>3030.2333333333336</v>
      </c>
      <c r="G22" s="36">
        <v>3000.8666666666672</v>
      </c>
      <c r="H22" s="36">
        <v>3095.8666666666672</v>
      </c>
      <c r="I22" s="36">
        <v>3125.233333333334</v>
      </c>
      <c r="J22" s="36">
        <v>3143.3666666666672</v>
      </c>
      <c r="K22" s="31">
        <v>3107.1</v>
      </c>
      <c r="L22" s="31">
        <v>3059.6</v>
      </c>
      <c r="M22" s="31">
        <v>11.75751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1855.35</v>
      </c>
      <c r="D23" s="36">
        <v>1851.8666666666668</v>
      </c>
      <c r="E23" s="36">
        <v>1834.7333333333336</v>
      </c>
      <c r="F23" s="36">
        <v>1814.1166666666668</v>
      </c>
      <c r="G23" s="36">
        <v>1796.9833333333336</v>
      </c>
      <c r="H23" s="36">
        <v>1872.4833333333336</v>
      </c>
      <c r="I23" s="36">
        <v>1889.6166666666668</v>
      </c>
      <c r="J23" s="36">
        <v>1910.2333333333336</v>
      </c>
      <c r="K23" s="31">
        <v>1869</v>
      </c>
      <c r="L23" s="31">
        <v>1831.25</v>
      </c>
      <c r="M23" s="31">
        <v>3.2850000000000001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1262.45</v>
      </c>
      <c r="D24" s="36">
        <v>1260.8166666666666</v>
      </c>
      <c r="E24" s="36">
        <v>1252.9333333333332</v>
      </c>
      <c r="F24" s="36">
        <v>1243.4166666666665</v>
      </c>
      <c r="G24" s="36">
        <v>1235.5333333333331</v>
      </c>
      <c r="H24" s="36">
        <v>1270.3333333333333</v>
      </c>
      <c r="I24" s="36">
        <v>1278.2166666666665</v>
      </c>
      <c r="J24" s="36">
        <v>1287.7333333333333</v>
      </c>
      <c r="K24" s="31">
        <v>1268.7</v>
      </c>
      <c r="L24" s="31">
        <v>1251.3</v>
      </c>
      <c r="M24" s="31">
        <v>31.555630000000001</v>
      </c>
      <c r="N24" s="1"/>
      <c r="O24" s="1"/>
    </row>
    <row r="25" spans="1:15" ht="12.75" customHeight="1">
      <c r="A25" s="51">
        <v>16</v>
      </c>
      <c r="B25" s="53" t="s">
        <v>826</v>
      </c>
      <c r="C25" s="31">
        <v>524.25</v>
      </c>
      <c r="D25" s="36">
        <v>523.15</v>
      </c>
      <c r="E25" s="36">
        <v>518.09999999999991</v>
      </c>
      <c r="F25" s="36">
        <v>511.94999999999993</v>
      </c>
      <c r="G25" s="36">
        <v>506.89999999999986</v>
      </c>
      <c r="H25" s="36">
        <v>529.29999999999995</v>
      </c>
      <c r="I25" s="36">
        <v>534.34999999999991</v>
      </c>
      <c r="J25" s="36">
        <v>540.5</v>
      </c>
      <c r="K25" s="31">
        <v>528.20000000000005</v>
      </c>
      <c r="L25" s="31">
        <v>517</v>
      </c>
      <c r="M25" s="31">
        <v>8.2938799999999997</v>
      </c>
      <c r="N25" s="1"/>
      <c r="O25" s="1"/>
    </row>
    <row r="26" spans="1:15" ht="12.75" customHeight="1">
      <c r="A26" s="51">
        <v>17</v>
      </c>
      <c r="B26" s="53" t="s">
        <v>267</v>
      </c>
      <c r="C26" s="31">
        <v>936.05</v>
      </c>
      <c r="D26" s="36">
        <v>940.35</v>
      </c>
      <c r="E26" s="36">
        <v>925.7</v>
      </c>
      <c r="F26" s="36">
        <v>915.35</v>
      </c>
      <c r="G26" s="36">
        <v>900.7</v>
      </c>
      <c r="H26" s="36">
        <v>950.7</v>
      </c>
      <c r="I26" s="36">
        <v>965.34999999999991</v>
      </c>
      <c r="J26" s="36">
        <v>975.7</v>
      </c>
      <c r="K26" s="31">
        <v>955</v>
      </c>
      <c r="L26" s="31">
        <v>930</v>
      </c>
      <c r="M26" s="31">
        <v>9.1039399999999997</v>
      </c>
      <c r="N26" s="1"/>
      <c r="O26" s="1"/>
    </row>
    <row r="27" spans="1:15" ht="12.75" customHeight="1">
      <c r="A27" s="51">
        <v>18</v>
      </c>
      <c r="B27" s="53" t="s">
        <v>268</v>
      </c>
      <c r="C27" s="31">
        <v>333.7</v>
      </c>
      <c r="D27" s="36">
        <v>334.56666666666666</v>
      </c>
      <c r="E27" s="36">
        <v>331.63333333333333</v>
      </c>
      <c r="F27" s="36">
        <v>329.56666666666666</v>
      </c>
      <c r="G27" s="36">
        <v>326.63333333333333</v>
      </c>
      <c r="H27" s="36">
        <v>336.63333333333333</v>
      </c>
      <c r="I27" s="36">
        <v>339.56666666666661</v>
      </c>
      <c r="J27" s="36">
        <v>341.63333333333333</v>
      </c>
      <c r="K27" s="31">
        <v>337.5</v>
      </c>
      <c r="L27" s="31">
        <v>332.5</v>
      </c>
      <c r="M27" s="31">
        <v>12.221299999999999</v>
      </c>
      <c r="N27" s="1"/>
      <c r="O27" s="1"/>
    </row>
    <row r="28" spans="1:15" ht="12.75" customHeight="1">
      <c r="A28" s="51">
        <v>19</v>
      </c>
      <c r="B28" s="53" t="s">
        <v>46</v>
      </c>
      <c r="C28" s="31">
        <v>173.45</v>
      </c>
      <c r="D28" s="36">
        <v>172.75</v>
      </c>
      <c r="E28" s="36">
        <v>171.5</v>
      </c>
      <c r="F28" s="36">
        <v>169.55</v>
      </c>
      <c r="G28" s="36">
        <v>168.3</v>
      </c>
      <c r="H28" s="36">
        <v>174.7</v>
      </c>
      <c r="I28" s="36">
        <v>175.95</v>
      </c>
      <c r="J28" s="36">
        <v>177.89999999999998</v>
      </c>
      <c r="K28" s="31">
        <v>174</v>
      </c>
      <c r="L28" s="31">
        <v>170.8</v>
      </c>
      <c r="M28" s="31">
        <v>22.428439999999998</v>
      </c>
      <c r="N28" s="1"/>
      <c r="O28" s="1"/>
    </row>
    <row r="29" spans="1:15" ht="12.75" customHeight="1">
      <c r="A29" s="51">
        <v>20</v>
      </c>
      <c r="B29" s="53" t="s">
        <v>48</v>
      </c>
      <c r="C29" s="31">
        <v>206.35</v>
      </c>
      <c r="D29" s="36">
        <v>205.53333333333333</v>
      </c>
      <c r="E29" s="36">
        <v>203.91666666666666</v>
      </c>
      <c r="F29" s="36">
        <v>201.48333333333332</v>
      </c>
      <c r="G29" s="36">
        <v>199.86666666666665</v>
      </c>
      <c r="H29" s="36">
        <v>207.96666666666667</v>
      </c>
      <c r="I29" s="36">
        <v>209.58333333333334</v>
      </c>
      <c r="J29" s="36">
        <v>212.01666666666668</v>
      </c>
      <c r="K29" s="31">
        <v>207.15</v>
      </c>
      <c r="L29" s="31">
        <v>203.1</v>
      </c>
      <c r="M29" s="31">
        <v>19.255960000000002</v>
      </c>
      <c r="N29" s="1"/>
      <c r="O29" s="1"/>
    </row>
    <row r="30" spans="1:15" ht="12.75" customHeight="1">
      <c r="A30" s="51">
        <v>21</v>
      </c>
      <c r="B30" s="53" t="s">
        <v>53</v>
      </c>
      <c r="C30" s="31">
        <v>4795.95</v>
      </c>
      <c r="D30" s="36">
        <v>4791.9333333333334</v>
      </c>
      <c r="E30" s="36">
        <v>4748.8666666666668</v>
      </c>
      <c r="F30" s="36">
        <v>4701.7833333333338</v>
      </c>
      <c r="G30" s="36">
        <v>4658.7166666666672</v>
      </c>
      <c r="H30" s="36">
        <v>4839.0166666666664</v>
      </c>
      <c r="I30" s="36">
        <v>4882.0833333333339</v>
      </c>
      <c r="J30" s="36">
        <v>4929.1666666666661</v>
      </c>
      <c r="K30" s="31">
        <v>4835</v>
      </c>
      <c r="L30" s="31">
        <v>4744.8500000000004</v>
      </c>
      <c r="M30" s="31">
        <v>2.7522500000000001</v>
      </c>
      <c r="N30" s="1"/>
      <c r="O30" s="1"/>
    </row>
    <row r="31" spans="1:15" ht="12.75" customHeight="1">
      <c r="A31" s="51">
        <v>22</v>
      </c>
      <c r="B31" s="53" t="s">
        <v>54</v>
      </c>
      <c r="C31" s="31">
        <v>587.20000000000005</v>
      </c>
      <c r="D31" s="36">
        <v>586.0333333333333</v>
      </c>
      <c r="E31" s="36">
        <v>581.16666666666663</v>
      </c>
      <c r="F31" s="36">
        <v>575.13333333333333</v>
      </c>
      <c r="G31" s="36">
        <v>570.26666666666665</v>
      </c>
      <c r="H31" s="36">
        <v>592.06666666666661</v>
      </c>
      <c r="I31" s="36">
        <v>596.93333333333339</v>
      </c>
      <c r="J31" s="36">
        <v>602.96666666666658</v>
      </c>
      <c r="K31" s="31">
        <v>590.9</v>
      </c>
      <c r="L31" s="31">
        <v>580</v>
      </c>
      <c r="M31" s="31">
        <v>19.777989999999999</v>
      </c>
      <c r="N31" s="1"/>
      <c r="O31" s="1"/>
    </row>
    <row r="32" spans="1:15" ht="12.75" customHeight="1">
      <c r="A32" s="51">
        <v>23</v>
      </c>
      <c r="B32" s="53" t="s">
        <v>55</v>
      </c>
      <c r="C32" s="31">
        <v>6182.5</v>
      </c>
      <c r="D32" s="36">
        <v>6167.5</v>
      </c>
      <c r="E32" s="36">
        <v>6120.6</v>
      </c>
      <c r="F32" s="36">
        <v>6058.7000000000007</v>
      </c>
      <c r="G32" s="36">
        <v>6011.8000000000011</v>
      </c>
      <c r="H32" s="36">
        <v>6229.4</v>
      </c>
      <c r="I32" s="36">
        <v>6276.2999999999993</v>
      </c>
      <c r="J32" s="36">
        <v>6338.1999999999989</v>
      </c>
      <c r="K32" s="31">
        <v>6214.4</v>
      </c>
      <c r="L32" s="31">
        <v>6105.6</v>
      </c>
      <c r="M32" s="31">
        <v>3.5003199999999999</v>
      </c>
      <c r="N32" s="1"/>
      <c r="O32" s="1"/>
    </row>
    <row r="33" spans="1:15" ht="12.75" customHeight="1">
      <c r="A33" s="51">
        <v>24</v>
      </c>
      <c r="B33" s="53" t="s">
        <v>57</v>
      </c>
      <c r="C33" s="31">
        <v>461</v>
      </c>
      <c r="D33" s="36">
        <v>459.11666666666662</v>
      </c>
      <c r="E33" s="36">
        <v>455.48333333333323</v>
      </c>
      <c r="F33" s="36">
        <v>449.96666666666664</v>
      </c>
      <c r="G33" s="36">
        <v>446.33333333333326</v>
      </c>
      <c r="H33" s="36">
        <v>464.63333333333321</v>
      </c>
      <c r="I33" s="36">
        <v>468.26666666666654</v>
      </c>
      <c r="J33" s="36">
        <v>473.78333333333319</v>
      </c>
      <c r="K33" s="31">
        <v>462.75</v>
      </c>
      <c r="L33" s="31">
        <v>453.6</v>
      </c>
      <c r="M33" s="31">
        <v>13.517799999999999</v>
      </c>
      <c r="N33" s="1"/>
      <c r="O33" s="1"/>
    </row>
    <row r="34" spans="1:15" ht="12.75" customHeight="1">
      <c r="A34" s="51">
        <v>25</v>
      </c>
      <c r="B34" s="53" t="s">
        <v>58</v>
      </c>
      <c r="C34" s="31">
        <v>166.85</v>
      </c>
      <c r="D34" s="36">
        <v>165.54999999999998</v>
      </c>
      <c r="E34" s="36">
        <v>163.89999999999998</v>
      </c>
      <c r="F34" s="36">
        <v>160.94999999999999</v>
      </c>
      <c r="G34" s="36">
        <v>159.29999999999998</v>
      </c>
      <c r="H34" s="36">
        <v>168.49999999999997</v>
      </c>
      <c r="I34" s="36">
        <v>170.15</v>
      </c>
      <c r="J34" s="36">
        <v>173.09999999999997</v>
      </c>
      <c r="K34" s="31">
        <v>167.2</v>
      </c>
      <c r="L34" s="31">
        <v>162.6</v>
      </c>
      <c r="M34" s="31">
        <v>126.919</v>
      </c>
      <c r="N34" s="1"/>
      <c r="O34" s="1"/>
    </row>
    <row r="35" spans="1:15" ht="12.75" customHeight="1">
      <c r="A35" s="51">
        <v>26</v>
      </c>
      <c r="B35" s="53" t="s">
        <v>60</v>
      </c>
      <c r="C35" s="31">
        <v>2821.15</v>
      </c>
      <c r="D35" s="36">
        <v>2824.1833333333329</v>
      </c>
      <c r="E35" s="36">
        <v>2802.9666666666658</v>
      </c>
      <c r="F35" s="36">
        <v>2784.7833333333328</v>
      </c>
      <c r="G35" s="36">
        <v>2763.5666666666657</v>
      </c>
      <c r="H35" s="36">
        <v>2842.3666666666659</v>
      </c>
      <c r="I35" s="36">
        <v>2863.583333333333</v>
      </c>
      <c r="J35" s="36">
        <v>2881.766666666666</v>
      </c>
      <c r="K35" s="31">
        <v>2845.4</v>
      </c>
      <c r="L35" s="31">
        <v>2806</v>
      </c>
      <c r="M35" s="31">
        <v>11.6768</v>
      </c>
      <c r="N35" s="1"/>
      <c r="O35" s="1"/>
    </row>
    <row r="36" spans="1:15" ht="12.75" customHeight="1">
      <c r="A36" s="51">
        <v>27</v>
      </c>
      <c r="B36" s="53" t="s">
        <v>61</v>
      </c>
      <c r="C36" s="31">
        <v>1942.5</v>
      </c>
      <c r="D36" s="36">
        <v>1931.5</v>
      </c>
      <c r="E36" s="36">
        <v>1913</v>
      </c>
      <c r="F36" s="36">
        <v>1883.5</v>
      </c>
      <c r="G36" s="36">
        <v>1865</v>
      </c>
      <c r="H36" s="36">
        <v>1961</v>
      </c>
      <c r="I36" s="36">
        <v>1979.5</v>
      </c>
      <c r="J36" s="36">
        <v>2009</v>
      </c>
      <c r="K36" s="31">
        <v>1950</v>
      </c>
      <c r="L36" s="31">
        <v>1902</v>
      </c>
      <c r="M36" s="31">
        <v>3.9050799999999999</v>
      </c>
      <c r="N36" s="1"/>
      <c r="O36" s="1"/>
    </row>
    <row r="37" spans="1:15" ht="12.75" customHeight="1">
      <c r="A37" s="51">
        <v>28</v>
      </c>
      <c r="B37" s="53" t="s">
        <v>65</v>
      </c>
      <c r="C37" s="31">
        <v>1028.25</v>
      </c>
      <c r="D37" s="36">
        <v>1023.7666666666668</v>
      </c>
      <c r="E37" s="36">
        <v>1016.7333333333336</v>
      </c>
      <c r="F37" s="36">
        <v>1005.2166666666668</v>
      </c>
      <c r="G37" s="36">
        <v>998.18333333333362</v>
      </c>
      <c r="H37" s="36">
        <v>1035.2833333333335</v>
      </c>
      <c r="I37" s="36">
        <v>1042.3166666666666</v>
      </c>
      <c r="J37" s="36">
        <v>1053.8333333333335</v>
      </c>
      <c r="K37" s="31">
        <v>1030.8</v>
      </c>
      <c r="L37" s="31">
        <v>1012.25</v>
      </c>
      <c r="M37" s="31">
        <v>12.35122</v>
      </c>
      <c r="N37" s="1"/>
      <c r="O37" s="1"/>
    </row>
    <row r="38" spans="1:15" ht="12.75" customHeight="1">
      <c r="A38" s="51">
        <v>29</v>
      </c>
      <c r="B38" s="53" t="s">
        <v>269</v>
      </c>
      <c r="C38" s="31">
        <v>4163.1000000000004</v>
      </c>
      <c r="D38" s="36">
        <v>4164.2</v>
      </c>
      <c r="E38" s="36">
        <v>4090.3999999999996</v>
      </c>
      <c r="F38" s="36">
        <v>4017.7</v>
      </c>
      <c r="G38" s="36">
        <v>3943.8999999999996</v>
      </c>
      <c r="H38" s="36">
        <v>4236.8999999999996</v>
      </c>
      <c r="I38" s="36">
        <v>4310.7000000000007</v>
      </c>
      <c r="J38" s="36">
        <v>4383.3999999999996</v>
      </c>
      <c r="K38" s="31">
        <v>4238</v>
      </c>
      <c r="L38" s="31">
        <v>4091.5</v>
      </c>
      <c r="M38" s="31">
        <v>11.30832</v>
      </c>
      <c r="N38" s="1"/>
      <c r="O38" s="1"/>
    </row>
    <row r="39" spans="1:15" ht="12.75" customHeight="1">
      <c r="A39" s="51">
        <v>30</v>
      </c>
      <c r="B39" s="53" t="s">
        <v>66</v>
      </c>
      <c r="C39" s="31">
        <v>1035.5999999999999</v>
      </c>
      <c r="D39" s="36">
        <v>1038.0999999999999</v>
      </c>
      <c r="E39" s="36">
        <v>1025.6499999999999</v>
      </c>
      <c r="F39" s="36">
        <v>1015.7</v>
      </c>
      <c r="G39" s="36">
        <v>1003.25</v>
      </c>
      <c r="H39" s="36">
        <v>1048.0499999999997</v>
      </c>
      <c r="I39" s="36">
        <v>1060.4999999999995</v>
      </c>
      <c r="J39" s="36">
        <v>1070.4499999999996</v>
      </c>
      <c r="K39" s="31">
        <v>1050.55</v>
      </c>
      <c r="L39" s="31">
        <v>1028.1500000000001</v>
      </c>
      <c r="M39" s="31">
        <v>99.037379999999999</v>
      </c>
      <c r="N39" s="1"/>
      <c r="O39" s="1"/>
    </row>
    <row r="40" spans="1:15" ht="12.75" customHeight="1">
      <c r="A40" s="51">
        <v>31</v>
      </c>
      <c r="B40" s="53" t="s">
        <v>67</v>
      </c>
      <c r="C40" s="31">
        <v>8750.6</v>
      </c>
      <c r="D40" s="36">
        <v>8701.8666666666668</v>
      </c>
      <c r="E40" s="36">
        <v>8633.7333333333336</v>
      </c>
      <c r="F40" s="36">
        <v>8516.8666666666668</v>
      </c>
      <c r="G40" s="36">
        <v>8448.7333333333336</v>
      </c>
      <c r="H40" s="36">
        <v>8818.7333333333336</v>
      </c>
      <c r="I40" s="36">
        <v>8886.8666666666686</v>
      </c>
      <c r="J40" s="36">
        <v>9003.7333333333336</v>
      </c>
      <c r="K40" s="31">
        <v>8770</v>
      </c>
      <c r="L40" s="31">
        <v>8585</v>
      </c>
      <c r="M40" s="31">
        <v>7.2069099999999997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6715.75</v>
      </c>
      <c r="D41" s="36">
        <v>6714.8499999999995</v>
      </c>
      <c r="E41" s="36">
        <v>6658.0499999999993</v>
      </c>
      <c r="F41" s="36">
        <v>6600.3499999999995</v>
      </c>
      <c r="G41" s="36">
        <v>6543.5499999999993</v>
      </c>
      <c r="H41" s="36">
        <v>6772.5499999999993</v>
      </c>
      <c r="I41" s="36">
        <v>6829.35</v>
      </c>
      <c r="J41" s="36">
        <v>6887.0499999999993</v>
      </c>
      <c r="K41" s="31">
        <v>6771.65</v>
      </c>
      <c r="L41" s="31">
        <v>6657.15</v>
      </c>
      <c r="M41" s="31">
        <v>18.060919999999999</v>
      </c>
      <c r="N41" s="1"/>
      <c r="O41" s="1"/>
    </row>
    <row r="42" spans="1:15" ht="12.75" customHeight="1">
      <c r="A42" s="51">
        <v>33</v>
      </c>
      <c r="B42" s="53" t="s">
        <v>69</v>
      </c>
      <c r="C42" s="31">
        <v>1602.6</v>
      </c>
      <c r="D42" s="36">
        <v>1601.3500000000001</v>
      </c>
      <c r="E42" s="36">
        <v>1593.2500000000002</v>
      </c>
      <c r="F42" s="36">
        <v>1583.9</v>
      </c>
      <c r="G42" s="36">
        <v>1575.8000000000002</v>
      </c>
      <c r="H42" s="36">
        <v>1610.7000000000003</v>
      </c>
      <c r="I42" s="36">
        <v>1618.8000000000002</v>
      </c>
      <c r="J42" s="36">
        <v>1628.1500000000003</v>
      </c>
      <c r="K42" s="31">
        <v>1609.45</v>
      </c>
      <c r="L42" s="31">
        <v>1592</v>
      </c>
      <c r="M42" s="31">
        <v>11.66497</v>
      </c>
      <c r="N42" s="1"/>
      <c r="O42" s="1"/>
    </row>
    <row r="43" spans="1:15" ht="12.75" customHeight="1">
      <c r="A43" s="51">
        <v>34</v>
      </c>
      <c r="B43" s="53" t="s">
        <v>270</v>
      </c>
      <c r="C43" s="31">
        <v>8202.65</v>
      </c>
      <c r="D43" s="36">
        <v>8180.7833333333328</v>
      </c>
      <c r="E43" s="36">
        <v>8141.866666666665</v>
      </c>
      <c r="F43" s="36">
        <v>8081.0833333333321</v>
      </c>
      <c r="G43" s="36">
        <v>8042.1666666666642</v>
      </c>
      <c r="H43" s="36">
        <v>8241.5666666666657</v>
      </c>
      <c r="I43" s="36">
        <v>8280.4833333333336</v>
      </c>
      <c r="J43" s="36">
        <v>8341.2666666666664</v>
      </c>
      <c r="K43" s="31">
        <v>8219.7000000000007</v>
      </c>
      <c r="L43" s="31">
        <v>8120</v>
      </c>
      <c r="M43" s="31">
        <v>0.16303999999999999</v>
      </c>
      <c r="N43" s="1"/>
      <c r="O43" s="1"/>
    </row>
    <row r="44" spans="1:15" ht="12.75" customHeight="1">
      <c r="A44" s="51">
        <v>35</v>
      </c>
      <c r="B44" s="53" t="s">
        <v>71</v>
      </c>
      <c r="C44" s="31">
        <v>2309.5500000000002</v>
      </c>
      <c r="D44" s="36">
        <v>2302.2666666666669</v>
      </c>
      <c r="E44" s="36">
        <v>2281.6333333333337</v>
      </c>
      <c r="F44" s="36">
        <v>2253.7166666666667</v>
      </c>
      <c r="G44" s="36">
        <v>2233.0833333333335</v>
      </c>
      <c r="H44" s="36">
        <v>2330.1833333333338</v>
      </c>
      <c r="I44" s="36">
        <v>2350.8166666666671</v>
      </c>
      <c r="J44" s="36">
        <v>2378.733333333334</v>
      </c>
      <c r="K44" s="31">
        <v>2322.9</v>
      </c>
      <c r="L44" s="31">
        <v>2274.35</v>
      </c>
      <c r="M44" s="31">
        <v>2.56352</v>
      </c>
      <c r="N44" s="1"/>
      <c r="O44" s="1"/>
    </row>
    <row r="45" spans="1:15" ht="12.75" customHeight="1">
      <c r="A45" s="51">
        <v>36</v>
      </c>
      <c r="B45" s="53" t="s">
        <v>73</v>
      </c>
      <c r="C45" s="31">
        <v>180.45</v>
      </c>
      <c r="D45" s="36">
        <v>180.61666666666667</v>
      </c>
      <c r="E45" s="36">
        <v>179.23333333333335</v>
      </c>
      <c r="F45" s="36">
        <v>178.01666666666668</v>
      </c>
      <c r="G45" s="36">
        <v>176.63333333333335</v>
      </c>
      <c r="H45" s="36">
        <v>181.83333333333334</v>
      </c>
      <c r="I45" s="36">
        <v>183.21666666666667</v>
      </c>
      <c r="J45" s="36">
        <v>184.43333333333334</v>
      </c>
      <c r="K45" s="31">
        <v>182</v>
      </c>
      <c r="L45" s="31">
        <v>179.4</v>
      </c>
      <c r="M45" s="31">
        <v>96.166240000000002</v>
      </c>
      <c r="N45" s="1"/>
      <c r="O45" s="1"/>
    </row>
    <row r="46" spans="1:15" ht="12.75" customHeight="1">
      <c r="A46" s="51">
        <v>37</v>
      </c>
      <c r="B46" s="53" t="s">
        <v>74</v>
      </c>
      <c r="C46" s="31">
        <v>255.7</v>
      </c>
      <c r="D46" s="36">
        <v>255.33333333333334</v>
      </c>
      <c r="E46" s="36">
        <v>253.36666666666667</v>
      </c>
      <c r="F46" s="36">
        <v>251.03333333333333</v>
      </c>
      <c r="G46" s="36">
        <v>249.06666666666666</v>
      </c>
      <c r="H46" s="36">
        <v>257.66666666666669</v>
      </c>
      <c r="I46" s="36">
        <v>259.63333333333333</v>
      </c>
      <c r="J46" s="36">
        <v>261.9666666666667</v>
      </c>
      <c r="K46" s="31">
        <v>257.3</v>
      </c>
      <c r="L46" s="31">
        <v>253</v>
      </c>
      <c r="M46" s="31">
        <v>101.2122</v>
      </c>
      <c r="N46" s="1"/>
      <c r="O46" s="1"/>
    </row>
    <row r="47" spans="1:15" ht="12.75" customHeight="1">
      <c r="A47" s="51">
        <v>38</v>
      </c>
      <c r="B47" s="53" t="s">
        <v>271</v>
      </c>
      <c r="C47" s="31">
        <v>134.6</v>
      </c>
      <c r="D47" s="36">
        <v>134.93333333333334</v>
      </c>
      <c r="E47" s="36">
        <v>133.61666666666667</v>
      </c>
      <c r="F47" s="36">
        <v>132.63333333333333</v>
      </c>
      <c r="G47" s="36">
        <v>131.31666666666666</v>
      </c>
      <c r="H47" s="36">
        <v>135.91666666666669</v>
      </c>
      <c r="I47" s="36">
        <v>137.23333333333335</v>
      </c>
      <c r="J47" s="36">
        <v>138.2166666666667</v>
      </c>
      <c r="K47" s="31">
        <v>136.25</v>
      </c>
      <c r="L47" s="31">
        <v>133.94999999999999</v>
      </c>
      <c r="M47" s="31">
        <v>83.020520000000005</v>
      </c>
      <c r="N47" s="1"/>
      <c r="O47" s="1"/>
    </row>
    <row r="48" spans="1:15" ht="12.75" customHeight="1">
      <c r="A48" s="51">
        <v>39</v>
      </c>
      <c r="B48" s="53" t="s">
        <v>75</v>
      </c>
      <c r="C48" s="31">
        <v>1379.65</v>
      </c>
      <c r="D48" s="36">
        <v>1382.8</v>
      </c>
      <c r="E48" s="36">
        <v>1371.6</v>
      </c>
      <c r="F48" s="36">
        <v>1363.55</v>
      </c>
      <c r="G48" s="36">
        <v>1352.35</v>
      </c>
      <c r="H48" s="36">
        <v>1390.85</v>
      </c>
      <c r="I48" s="36">
        <v>1402.0500000000002</v>
      </c>
      <c r="J48" s="36">
        <v>1410.1</v>
      </c>
      <c r="K48" s="31">
        <v>1394</v>
      </c>
      <c r="L48" s="31">
        <v>1374.75</v>
      </c>
      <c r="M48" s="31">
        <v>3.40578</v>
      </c>
      <c r="N48" s="1"/>
      <c r="O48" s="1"/>
    </row>
    <row r="49" spans="1:15" ht="12.75" customHeight="1">
      <c r="A49" s="51">
        <v>40</v>
      </c>
      <c r="B49" s="53" t="s">
        <v>77</v>
      </c>
      <c r="C49" s="31">
        <v>555.54999999999995</v>
      </c>
      <c r="D49" s="36">
        <v>553.81666666666672</v>
      </c>
      <c r="E49" s="36">
        <v>550.78333333333342</v>
      </c>
      <c r="F49" s="36">
        <v>546.01666666666665</v>
      </c>
      <c r="G49" s="36">
        <v>542.98333333333335</v>
      </c>
      <c r="H49" s="36">
        <v>558.58333333333348</v>
      </c>
      <c r="I49" s="36">
        <v>561.61666666666679</v>
      </c>
      <c r="J49" s="36">
        <v>566.38333333333355</v>
      </c>
      <c r="K49" s="31">
        <v>556.85</v>
      </c>
      <c r="L49" s="31">
        <v>549.04999999999995</v>
      </c>
      <c r="M49" s="31">
        <v>9.1514199999999999</v>
      </c>
      <c r="N49" s="1"/>
      <c r="O49" s="1"/>
    </row>
    <row r="50" spans="1:15" ht="12.75" customHeight="1">
      <c r="A50" s="51">
        <v>41</v>
      </c>
      <c r="B50" s="53" t="s">
        <v>336</v>
      </c>
      <c r="C50" s="31">
        <v>1661.9</v>
      </c>
      <c r="D50" s="36">
        <v>1667.45</v>
      </c>
      <c r="E50" s="36">
        <v>1649.5</v>
      </c>
      <c r="F50" s="36">
        <v>1637.1</v>
      </c>
      <c r="G50" s="36">
        <v>1619.1499999999999</v>
      </c>
      <c r="H50" s="36">
        <v>1679.8500000000001</v>
      </c>
      <c r="I50" s="36">
        <v>1697.8000000000004</v>
      </c>
      <c r="J50" s="36">
        <v>1710.2000000000003</v>
      </c>
      <c r="K50" s="31">
        <v>1685.4</v>
      </c>
      <c r="L50" s="31">
        <v>1655.05</v>
      </c>
      <c r="M50" s="31">
        <v>7.7684899999999999</v>
      </c>
      <c r="N50" s="1"/>
      <c r="O50" s="1"/>
    </row>
    <row r="51" spans="1:15" ht="12.75" customHeight="1">
      <c r="A51" s="51">
        <v>42</v>
      </c>
      <c r="B51" s="53" t="s">
        <v>76</v>
      </c>
      <c r="C51" s="31">
        <v>196.85</v>
      </c>
      <c r="D51" s="36">
        <v>194.78333333333333</v>
      </c>
      <c r="E51" s="36">
        <v>192.06666666666666</v>
      </c>
      <c r="F51" s="36">
        <v>187.28333333333333</v>
      </c>
      <c r="G51" s="36">
        <v>184.56666666666666</v>
      </c>
      <c r="H51" s="36">
        <v>199.56666666666666</v>
      </c>
      <c r="I51" s="36">
        <v>202.2833333333333</v>
      </c>
      <c r="J51" s="36">
        <v>207.06666666666666</v>
      </c>
      <c r="K51" s="31">
        <v>197.5</v>
      </c>
      <c r="L51" s="31">
        <v>190</v>
      </c>
      <c r="M51" s="31">
        <v>431.52809999999999</v>
      </c>
      <c r="N51" s="1"/>
      <c r="O51" s="1"/>
    </row>
    <row r="52" spans="1:15" ht="12.75" customHeight="1">
      <c r="A52" s="51">
        <v>43</v>
      </c>
      <c r="B52" s="53" t="s">
        <v>78</v>
      </c>
      <c r="C52" s="31">
        <v>1102</v>
      </c>
      <c r="D52" s="36">
        <v>1106</v>
      </c>
      <c r="E52" s="36">
        <v>1090</v>
      </c>
      <c r="F52" s="36">
        <v>1078</v>
      </c>
      <c r="G52" s="36">
        <v>1062</v>
      </c>
      <c r="H52" s="36">
        <v>1118</v>
      </c>
      <c r="I52" s="36">
        <v>1134</v>
      </c>
      <c r="J52" s="36">
        <v>1146</v>
      </c>
      <c r="K52" s="31">
        <v>1122</v>
      </c>
      <c r="L52" s="31">
        <v>1094</v>
      </c>
      <c r="M52" s="31">
        <v>24.008500000000002</v>
      </c>
      <c r="N52" s="1"/>
      <c r="O52" s="1"/>
    </row>
    <row r="53" spans="1:15" ht="12.75" customHeight="1">
      <c r="A53" s="51">
        <v>44</v>
      </c>
      <c r="B53" s="53" t="s">
        <v>81</v>
      </c>
      <c r="C53" s="31">
        <v>237.2</v>
      </c>
      <c r="D53" s="36">
        <v>234.38333333333333</v>
      </c>
      <c r="E53" s="36">
        <v>230.81666666666666</v>
      </c>
      <c r="F53" s="36">
        <v>224.43333333333334</v>
      </c>
      <c r="G53" s="36">
        <v>220.86666666666667</v>
      </c>
      <c r="H53" s="36">
        <v>240.76666666666665</v>
      </c>
      <c r="I53" s="36">
        <v>244.33333333333331</v>
      </c>
      <c r="J53" s="36">
        <v>250.71666666666664</v>
      </c>
      <c r="K53" s="31">
        <v>237.95</v>
      </c>
      <c r="L53" s="31">
        <v>228</v>
      </c>
      <c r="M53" s="31">
        <v>367.84553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587.79999999999995</v>
      </c>
      <c r="D54" s="36">
        <v>583.35</v>
      </c>
      <c r="E54" s="36">
        <v>577</v>
      </c>
      <c r="F54" s="36">
        <v>566.19999999999993</v>
      </c>
      <c r="G54" s="36">
        <v>559.84999999999991</v>
      </c>
      <c r="H54" s="36">
        <v>594.15000000000009</v>
      </c>
      <c r="I54" s="36">
        <v>600.50000000000023</v>
      </c>
      <c r="J54" s="36">
        <v>611.30000000000018</v>
      </c>
      <c r="K54" s="31">
        <v>589.70000000000005</v>
      </c>
      <c r="L54" s="31">
        <v>572.54999999999995</v>
      </c>
      <c r="M54" s="31">
        <v>83.126660000000001</v>
      </c>
      <c r="N54" s="1"/>
      <c r="O54" s="1"/>
    </row>
    <row r="55" spans="1:15" ht="12.75" customHeight="1">
      <c r="A55" s="51">
        <v>46</v>
      </c>
      <c r="B55" s="53" t="s">
        <v>80</v>
      </c>
      <c r="C55" s="31">
        <v>1220.8</v>
      </c>
      <c r="D55" s="36">
        <v>1225.9333333333332</v>
      </c>
      <c r="E55" s="36">
        <v>1208.9666666666662</v>
      </c>
      <c r="F55" s="36">
        <v>1197.133333333333</v>
      </c>
      <c r="G55" s="36">
        <v>1180.1666666666661</v>
      </c>
      <c r="H55" s="36">
        <v>1237.7666666666664</v>
      </c>
      <c r="I55" s="36">
        <v>1254.7333333333331</v>
      </c>
      <c r="J55" s="36">
        <v>1266.5666666666666</v>
      </c>
      <c r="K55" s="31">
        <v>1242.9000000000001</v>
      </c>
      <c r="L55" s="31">
        <v>1214.0999999999999</v>
      </c>
      <c r="M55" s="31">
        <v>99.522499999999994</v>
      </c>
      <c r="N55" s="1"/>
      <c r="O55" s="1"/>
    </row>
    <row r="56" spans="1:15" ht="12.75" customHeight="1">
      <c r="A56" s="51">
        <v>47</v>
      </c>
      <c r="B56" s="53" t="s">
        <v>82</v>
      </c>
      <c r="C56" s="31">
        <v>248.7</v>
      </c>
      <c r="D56" s="36">
        <v>249.51666666666665</v>
      </c>
      <c r="E56" s="36">
        <v>246.73333333333329</v>
      </c>
      <c r="F56" s="36">
        <v>244.76666666666665</v>
      </c>
      <c r="G56" s="36">
        <v>241.98333333333329</v>
      </c>
      <c r="H56" s="36">
        <v>251.48333333333329</v>
      </c>
      <c r="I56" s="36">
        <v>254.26666666666665</v>
      </c>
      <c r="J56" s="36">
        <v>256.23333333333329</v>
      </c>
      <c r="K56" s="31">
        <v>252.3</v>
      </c>
      <c r="L56" s="31">
        <v>247.55</v>
      </c>
      <c r="M56" s="31">
        <v>35.4283</v>
      </c>
      <c r="N56" s="1"/>
      <c r="O56" s="1"/>
    </row>
    <row r="57" spans="1:15" ht="12.75" customHeight="1">
      <c r="A57" s="51">
        <v>48</v>
      </c>
      <c r="B57" s="53" t="s">
        <v>83</v>
      </c>
      <c r="C57" s="31">
        <v>30066.25</v>
      </c>
      <c r="D57" s="36">
        <v>30058.066666666666</v>
      </c>
      <c r="E57" s="36">
        <v>29916.133333333331</v>
      </c>
      <c r="F57" s="36">
        <v>29766.016666666666</v>
      </c>
      <c r="G57" s="36">
        <v>29624.083333333332</v>
      </c>
      <c r="H57" s="36">
        <v>30208.183333333331</v>
      </c>
      <c r="I57" s="36">
        <v>30350.116666666665</v>
      </c>
      <c r="J57" s="36">
        <v>30500.23333333333</v>
      </c>
      <c r="K57" s="31">
        <v>30200</v>
      </c>
      <c r="L57" s="31">
        <v>29907.95</v>
      </c>
      <c r="M57" s="31">
        <v>0.35457</v>
      </c>
      <c r="N57" s="1"/>
      <c r="O57" s="1"/>
    </row>
    <row r="58" spans="1:15" ht="12.75" customHeight="1">
      <c r="A58" s="51">
        <v>49</v>
      </c>
      <c r="B58" s="53" t="s">
        <v>86</v>
      </c>
      <c r="C58" s="31">
        <v>4806.7</v>
      </c>
      <c r="D58" s="36">
        <v>4799.5</v>
      </c>
      <c r="E58" s="36">
        <v>4775</v>
      </c>
      <c r="F58" s="36">
        <v>4743.3</v>
      </c>
      <c r="G58" s="36">
        <v>4718.8</v>
      </c>
      <c r="H58" s="36">
        <v>4831.2</v>
      </c>
      <c r="I58" s="36">
        <v>4855.7</v>
      </c>
      <c r="J58" s="36">
        <v>4887.3999999999996</v>
      </c>
      <c r="K58" s="31">
        <v>4824</v>
      </c>
      <c r="L58" s="31">
        <v>4767.8</v>
      </c>
      <c r="M58" s="31">
        <v>4.4959100000000003</v>
      </c>
      <c r="N58" s="1"/>
      <c r="O58" s="1"/>
    </row>
    <row r="59" spans="1:15" ht="12.75" customHeight="1">
      <c r="A59" s="51">
        <v>50</v>
      </c>
      <c r="B59" s="53" t="s">
        <v>347</v>
      </c>
      <c r="C59" s="31">
        <v>541.4</v>
      </c>
      <c r="D59" s="36">
        <v>533.7833333333333</v>
      </c>
      <c r="E59" s="36">
        <v>517.61666666666656</v>
      </c>
      <c r="F59" s="36">
        <v>493.83333333333326</v>
      </c>
      <c r="G59" s="36">
        <v>477.66666666666652</v>
      </c>
      <c r="H59" s="36">
        <v>557.56666666666661</v>
      </c>
      <c r="I59" s="36">
        <v>573.73333333333335</v>
      </c>
      <c r="J59" s="36">
        <v>597.51666666666665</v>
      </c>
      <c r="K59" s="31">
        <v>549.95000000000005</v>
      </c>
      <c r="L59" s="31">
        <v>510</v>
      </c>
      <c r="M59" s="31">
        <v>185.10964000000001</v>
      </c>
      <c r="N59" s="1"/>
      <c r="O59" s="1"/>
    </row>
    <row r="60" spans="1:15" ht="12.75" customHeight="1">
      <c r="A60" s="51">
        <v>51</v>
      </c>
      <c r="B60" s="53" t="s">
        <v>89</v>
      </c>
      <c r="C60" s="31">
        <v>563.9</v>
      </c>
      <c r="D60" s="36">
        <v>563.4666666666667</v>
      </c>
      <c r="E60" s="36">
        <v>558.43333333333339</v>
      </c>
      <c r="F60" s="36">
        <v>552.9666666666667</v>
      </c>
      <c r="G60" s="36">
        <v>547.93333333333339</v>
      </c>
      <c r="H60" s="36">
        <v>568.93333333333339</v>
      </c>
      <c r="I60" s="36">
        <v>573.9666666666667</v>
      </c>
      <c r="J60" s="36">
        <v>579.43333333333339</v>
      </c>
      <c r="K60" s="31">
        <v>568.5</v>
      </c>
      <c r="L60" s="31">
        <v>558</v>
      </c>
      <c r="M60" s="31">
        <v>55.62847</v>
      </c>
      <c r="N60" s="1"/>
      <c r="O60" s="1"/>
    </row>
    <row r="61" spans="1:15" ht="12.75" customHeight="1">
      <c r="A61" s="51">
        <v>52</v>
      </c>
      <c r="B61" s="53" t="s">
        <v>92</v>
      </c>
      <c r="C61" s="31">
        <v>1074.2</v>
      </c>
      <c r="D61" s="36">
        <v>1067.7833333333335</v>
      </c>
      <c r="E61" s="36">
        <v>1053.9666666666672</v>
      </c>
      <c r="F61" s="36">
        <v>1033.7333333333336</v>
      </c>
      <c r="G61" s="36">
        <v>1019.9166666666672</v>
      </c>
      <c r="H61" s="36">
        <v>1088.0166666666671</v>
      </c>
      <c r="I61" s="36">
        <v>1101.8333333333333</v>
      </c>
      <c r="J61" s="36">
        <v>1122.0666666666671</v>
      </c>
      <c r="K61" s="31">
        <v>1081.5999999999999</v>
      </c>
      <c r="L61" s="31">
        <v>1047.55</v>
      </c>
      <c r="M61" s="31">
        <v>31.8447</v>
      </c>
      <c r="N61" s="1"/>
      <c r="O61" s="1"/>
    </row>
    <row r="62" spans="1:15" ht="12.75" customHeight="1">
      <c r="A62" s="51">
        <v>53</v>
      </c>
      <c r="B62" s="53" t="s">
        <v>93</v>
      </c>
      <c r="C62" s="31">
        <v>1448.7</v>
      </c>
      <c r="D62" s="36">
        <v>1441.3333333333333</v>
      </c>
      <c r="E62" s="36">
        <v>1427.5666666666666</v>
      </c>
      <c r="F62" s="36">
        <v>1406.4333333333334</v>
      </c>
      <c r="G62" s="36">
        <v>1392.6666666666667</v>
      </c>
      <c r="H62" s="36">
        <v>1462.4666666666665</v>
      </c>
      <c r="I62" s="36">
        <v>1476.2333333333333</v>
      </c>
      <c r="J62" s="36">
        <v>1497.3666666666663</v>
      </c>
      <c r="K62" s="31">
        <v>1455.1</v>
      </c>
      <c r="L62" s="31">
        <v>1420.2</v>
      </c>
      <c r="M62" s="31">
        <v>16.999389999999998</v>
      </c>
      <c r="N62" s="1"/>
      <c r="O62" s="1"/>
    </row>
    <row r="63" spans="1:15" ht="12.75" customHeight="1">
      <c r="A63" s="51">
        <v>54</v>
      </c>
      <c r="B63" s="53" t="s">
        <v>94</v>
      </c>
      <c r="C63" s="31">
        <v>432.05</v>
      </c>
      <c r="D63" s="36">
        <v>429.58333333333331</v>
      </c>
      <c r="E63" s="36">
        <v>425.61666666666662</v>
      </c>
      <c r="F63" s="36">
        <v>419.18333333333328</v>
      </c>
      <c r="G63" s="36">
        <v>415.21666666666658</v>
      </c>
      <c r="H63" s="36">
        <v>436.01666666666665</v>
      </c>
      <c r="I63" s="36">
        <v>439.98333333333335</v>
      </c>
      <c r="J63" s="36">
        <v>446.41666666666669</v>
      </c>
      <c r="K63" s="31">
        <v>433.55</v>
      </c>
      <c r="L63" s="31">
        <v>423.15</v>
      </c>
      <c r="M63" s="31">
        <v>99.112300000000005</v>
      </c>
      <c r="N63" s="1"/>
      <c r="O63" s="1"/>
    </row>
    <row r="64" spans="1:15" ht="12.75" customHeight="1">
      <c r="A64" s="51">
        <v>55</v>
      </c>
      <c r="B64" s="53" t="s">
        <v>95</v>
      </c>
      <c r="C64" s="31">
        <v>5706.75</v>
      </c>
      <c r="D64" s="36">
        <v>5672.2833333333328</v>
      </c>
      <c r="E64" s="36">
        <v>5615.4666666666653</v>
      </c>
      <c r="F64" s="36">
        <v>5524.1833333333325</v>
      </c>
      <c r="G64" s="36">
        <v>5467.366666666665</v>
      </c>
      <c r="H64" s="36">
        <v>5763.5666666666657</v>
      </c>
      <c r="I64" s="36">
        <v>5820.3833333333332</v>
      </c>
      <c r="J64" s="36">
        <v>5911.6666666666661</v>
      </c>
      <c r="K64" s="31">
        <v>5729.1</v>
      </c>
      <c r="L64" s="31">
        <v>5581</v>
      </c>
      <c r="M64" s="31">
        <v>5.9239499999999996</v>
      </c>
      <c r="N64" s="1"/>
      <c r="O64" s="1"/>
    </row>
    <row r="65" spans="1:15" ht="12.75" customHeight="1">
      <c r="A65" s="51">
        <v>56</v>
      </c>
      <c r="B65" s="53" t="s">
        <v>96</v>
      </c>
      <c r="C65" s="31">
        <v>2679.15</v>
      </c>
      <c r="D65" s="36">
        <v>2678.5333333333333</v>
      </c>
      <c r="E65" s="36">
        <v>2650.6166666666668</v>
      </c>
      <c r="F65" s="36">
        <v>2622.0833333333335</v>
      </c>
      <c r="G65" s="36">
        <v>2594.166666666667</v>
      </c>
      <c r="H65" s="36">
        <v>2707.0666666666666</v>
      </c>
      <c r="I65" s="36">
        <v>2734.9833333333336</v>
      </c>
      <c r="J65" s="36">
        <v>2763.5166666666664</v>
      </c>
      <c r="K65" s="31">
        <v>2706.45</v>
      </c>
      <c r="L65" s="31">
        <v>2650</v>
      </c>
      <c r="M65" s="31">
        <v>2.1511399999999998</v>
      </c>
      <c r="N65" s="1"/>
      <c r="O65" s="1"/>
    </row>
    <row r="66" spans="1:15" ht="12.75" customHeight="1">
      <c r="A66" s="51">
        <v>57</v>
      </c>
      <c r="B66" s="53" t="s">
        <v>97</v>
      </c>
      <c r="C66" s="31">
        <v>873.2</v>
      </c>
      <c r="D66" s="36">
        <v>865.68333333333339</v>
      </c>
      <c r="E66" s="36">
        <v>853.81666666666683</v>
      </c>
      <c r="F66" s="36">
        <v>834.43333333333339</v>
      </c>
      <c r="G66" s="36">
        <v>822.56666666666683</v>
      </c>
      <c r="H66" s="36">
        <v>885.06666666666683</v>
      </c>
      <c r="I66" s="36">
        <v>896.93333333333339</v>
      </c>
      <c r="J66" s="36">
        <v>916.31666666666683</v>
      </c>
      <c r="K66" s="31">
        <v>877.55</v>
      </c>
      <c r="L66" s="31">
        <v>846.3</v>
      </c>
      <c r="M66" s="31">
        <v>24.439039999999999</v>
      </c>
      <c r="N66" s="1"/>
      <c r="O66" s="1"/>
    </row>
    <row r="67" spans="1:15" ht="12.75" customHeight="1">
      <c r="A67" s="51">
        <v>58</v>
      </c>
      <c r="B67" s="53" t="s">
        <v>98</v>
      </c>
      <c r="C67" s="31">
        <v>1066</v>
      </c>
      <c r="D67" s="36">
        <v>1065.1499999999999</v>
      </c>
      <c r="E67" s="36">
        <v>1059.8499999999997</v>
      </c>
      <c r="F67" s="36">
        <v>1053.6999999999998</v>
      </c>
      <c r="G67" s="36">
        <v>1048.3999999999996</v>
      </c>
      <c r="H67" s="36">
        <v>1071.2999999999997</v>
      </c>
      <c r="I67" s="36">
        <v>1076.5999999999999</v>
      </c>
      <c r="J67" s="36">
        <v>1082.7499999999998</v>
      </c>
      <c r="K67" s="31">
        <v>1070.45</v>
      </c>
      <c r="L67" s="31">
        <v>1059</v>
      </c>
      <c r="M67" s="31">
        <v>7.0336800000000004</v>
      </c>
      <c r="N67" s="1"/>
      <c r="O67" s="1"/>
    </row>
    <row r="68" spans="1:15" ht="12.75" customHeight="1">
      <c r="A68" s="51">
        <v>59</v>
      </c>
      <c r="B68" s="53" t="s">
        <v>99</v>
      </c>
      <c r="C68" s="31">
        <v>269.75</v>
      </c>
      <c r="D68" s="36">
        <v>268.96666666666664</v>
      </c>
      <c r="E68" s="36">
        <v>267.2833333333333</v>
      </c>
      <c r="F68" s="36">
        <v>264.81666666666666</v>
      </c>
      <c r="G68" s="36">
        <v>263.13333333333333</v>
      </c>
      <c r="H68" s="36">
        <v>271.43333333333328</v>
      </c>
      <c r="I68" s="36">
        <v>273.11666666666656</v>
      </c>
      <c r="J68" s="36">
        <v>275.58333333333326</v>
      </c>
      <c r="K68" s="31">
        <v>270.64999999999998</v>
      </c>
      <c r="L68" s="31">
        <v>266.5</v>
      </c>
      <c r="M68" s="31">
        <v>28.74783</v>
      </c>
      <c r="N68" s="1"/>
      <c r="O68" s="1"/>
    </row>
    <row r="69" spans="1:15" ht="12.75" customHeight="1">
      <c r="A69" s="51">
        <v>60</v>
      </c>
      <c r="B69" s="53" t="s">
        <v>101</v>
      </c>
      <c r="C69" s="31">
        <v>2898.25</v>
      </c>
      <c r="D69" s="36">
        <v>2874.6</v>
      </c>
      <c r="E69" s="36">
        <v>2840.75</v>
      </c>
      <c r="F69" s="36">
        <v>2783.25</v>
      </c>
      <c r="G69" s="36">
        <v>2749.4</v>
      </c>
      <c r="H69" s="36">
        <v>2932.1</v>
      </c>
      <c r="I69" s="36">
        <v>2965.9499999999994</v>
      </c>
      <c r="J69" s="36">
        <v>3023.45</v>
      </c>
      <c r="K69" s="31">
        <v>2908.45</v>
      </c>
      <c r="L69" s="31">
        <v>2817.1</v>
      </c>
      <c r="M69" s="31">
        <v>8.5729399999999991</v>
      </c>
      <c r="N69" s="1"/>
      <c r="O69" s="1"/>
    </row>
    <row r="70" spans="1:15" ht="12.75" customHeight="1">
      <c r="A70" s="51">
        <v>61</v>
      </c>
      <c r="B70" s="53" t="s">
        <v>109</v>
      </c>
      <c r="C70" s="31">
        <v>857.7</v>
      </c>
      <c r="D70" s="36">
        <v>850.38333333333333</v>
      </c>
      <c r="E70" s="36">
        <v>841.41666666666663</v>
      </c>
      <c r="F70" s="36">
        <v>825.13333333333333</v>
      </c>
      <c r="G70" s="36">
        <v>816.16666666666663</v>
      </c>
      <c r="H70" s="36">
        <v>866.66666666666663</v>
      </c>
      <c r="I70" s="36">
        <v>875.63333333333333</v>
      </c>
      <c r="J70" s="36">
        <v>891.91666666666663</v>
      </c>
      <c r="K70" s="31">
        <v>859.35</v>
      </c>
      <c r="L70" s="31">
        <v>834.1</v>
      </c>
      <c r="M70" s="31">
        <v>34.841009999999997</v>
      </c>
      <c r="N70" s="1"/>
      <c r="O70" s="1"/>
    </row>
    <row r="71" spans="1:15" ht="12.75" customHeight="1">
      <c r="A71" s="51">
        <v>62</v>
      </c>
      <c r="B71" s="53" t="s">
        <v>102</v>
      </c>
      <c r="C71" s="31">
        <v>523.95000000000005</v>
      </c>
      <c r="D71" s="36">
        <v>522.69999999999993</v>
      </c>
      <c r="E71" s="36">
        <v>519.74999999999989</v>
      </c>
      <c r="F71" s="36">
        <v>515.54999999999995</v>
      </c>
      <c r="G71" s="36">
        <v>512.59999999999991</v>
      </c>
      <c r="H71" s="36">
        <v>526.89999999999986</v>
      </c>
      <c r="I71" s="36">
        <v>529.84999999999991</v>
      </c>
      <c r="J71" s="36">
        <v>534.04999999999984</v>
      </c>
      <c r="K71" s="31">
        <v>525.65</v>
      </c>
      <c r="L71" s="31">
        <v>518.5</v>
      </c>
      <c r="M71" s="31">
        <v>9.73386</v>
      </c>
      <c r="N71" s="1"/>
      <c r="O71" s="1"/>
    </row>
    <row r="72" spans="1:15" ht="12.75" customHeight="1">
      <c r="A72" s="51">
        <v>63</v>
      </c>
      <c r="B72" s="53" t="s">
        <v>103</v>
      </c>
      <c r="C72" s="31">
        <v>1922.15</v>
      </c>
      <c r="D72" s="36">
        <v>1915.0333333333335</v>
      </c>
      <c r="E72" s="36">
        <v>1905.5666666666671</v>
      </c>
      <c r="F72" s="36">
        <v>1888.9833333333336</v>
      </c>
      <c r="G72" s="36">
        <v>1879.5166666666671</v>
      </c>
      <c r="H72" s="36">
        <v>1931.616666666667</v>
      </c>
      <c r="I72" s="36">
        <v>1941.0833333333337</v>
      </c>
      <c r="J72" s="36">
        <v>1957.666666666667</v>
      </c>
      <c r="K72" s="31">
        <v>1924.5</v>
      </c>
      <c r="L72" s="31">
        <v>1898.45</v>
      </c>
      <c r="M72" s="31">
        <v>1.5470999999999999</v>
      </c>
      <c r="N72" s="1"/>
      <c r="O72" s="1"/>
    </row>
    <row r="73" spans="1:15" ht="12.75" customHeight="1">
      <c r="A73" s="51">
        <v>64</v>
      </c>
      <c r="B73" s="53" t="s">
        <v>104</v>
      </c>
      <c r="C73" s="31">
        <v>2149.85</v>
      </c>
      <c r="D73" s="36">
        <v>2138.3000000000002</v>
      </c>
      <c r="E73" s="36">
        <v>2121.6000000000004</v>
      </c>
      <c r="F73" s="36">
        <v>2093.3500000000004</v>
      </c>
      <c r="G73" s="36">
        <v>2076.6500000000005</v>
      </c>
      <c r="H73" s="36">
        <v>2166.5500000000002</v>
      </c>
      <c r="I73" s="36">
        <v>2183.25</v>
      </c>
      <c r="J73" s="36">
        <v>2211.5</v>
      </c>
      <c r="K73" s="31">
        <v>2155</v>
      </c>
      <c r="L73" s="31">
        <v>2110.0500000000002</v>
      </c>
      <c r="M73" s="31">
        <v>1.9826999999999999</v>
      </c>
      <c r="N73" s="1"/>
      <c r="O73" s="1"/>
    </row>
    <row r="74" spans="1:15" ht="12.75" customHeight="1">
      <c r="A74" s="51">
        <v>65</v>
      </c>
      <c r="B74" s="53" t="s">
        <v>273</v>
      </c>
      <c r="C74" s="31">
        <v>459</v>
      </c>
      <c r="D74" s="36">
        <v>463.45</v>
      </c>
      <c r="E74" s="36">
        <v>451.09999999999997</v>
      </c>
      <c r="F74" s="36">
        <v>443.2</v>
      </c>
      <c r="G74" s="36">
        <v>430.84999999999997</v>
      </c>
      <c r="H74" s="36">
        <v>471.34999999999997</v>
      </c>
      <c r="I74" s="36">
        <v>483.7</v>
      </c>
      <c r="J74" s="36">
        <v>491.59999999999997</v>
      </c>
      <c r="K74" s="31">
        <v>475.8</v>
      </c>
      <c r="L74" s="31">
        <v>455.55</v>
      </c>
      <c r="M74" s="31">
        <v>22.305599999999998</v>
      </c>
      <c r="N74" s="1"/>
      <c r="O74" s="1"/>
    </row>
    <row r="75" spans="1:15" ht="12.75" customHeight="1">
      <c r="A75" s="51">
        <v>66</v>
      </c>
      <c r="B75" s="53" t="s">
        <v>369</v>
      </c>
      <c r="C75" s="31">
        <v>156.1</v>
      </c>
      <c r="D75" s="36">
        <v>157.06666666666666</v>
      </c>
      <c r="E75" s="36">
        <v>154.23333333333332</v>
      </c>
      <c r="F75" s="36">
        <v>152.36666666666665</v>
      </c>
      <c r="G75" s="36">
        <v>149.5333333333333</v>
      </c>
      <c r="H75" s="36">
        <v>158.93333333333334</v>
      </c>
      <c r="I75" s="36">
        <v>161.76666666666671</v>
      </c>
      <c r="J75" s="36">
        <v>163.63333333333335</v>
      </c>
      <c r="K75" s="31">
        <v>159.9</v>
      </c>
      <c r="L75" s="31">
        <v>155.19999999999999</v>
      </c>
      <c r="M75" s="31">
        <v>14.68914</v>
      </c>
      <c r="N75" s="1"/>
      <c r="O75" s="1"/>
    </row>
    <row r="76" spans="1:15" ht="12.75" customHeight="1">
      <c r="A76" s="51">
        <v>67</v>
      </c>
      <c r="B76" s="53" t="s">
        <v>106</v>
      </c>
      <c r="C76" s="31">
        <v>3465.3</v>
      </c>
      <c r="D76" s="36">
        <v>3457.9833333333336</v>
      </c>
      <c r="E76" s="36">
        <v>3438.5666666666671</v>
      </c>
      <c r="F76" s="36">
        <v>3411.8333333333335</v>
      </c>
      <c r="G76" s="36">
        <v>3392.416666666667</v>
      </c>
      <c r="H76" s="36">
        <v>3484.7166666666672</v>
      </c>
      <c r="I76" s="36">
        <v>3504.1333333333332</v>
      </c>
      <c r="J76" s="36">
        <v>3530.8666666666672</v>
      </c>
      <c r="K76" s="31">
        <v>3477.4</v>
      </c>
      <c r="L76" s="31">
        <v>3431.25</v>
      </c>
      <c r="M76" s="31">
        <v>2.7911600000000001</v>
      </c>
      <c r="N76" s="1"/>
      <c r="O76" s="1"/>
    </row>
    <row r="77" spans="1:15" ht="12.75" customHeight="1">
      <c r="A77" s="51">
        <v>68</v>
      </c>
      <c r="B77" s="53" t="s">
        <v>107</v>
      </c>
      <c r="C77" s="31">
        <v>7067.75</v>
      </c>
      <c r="D77" s="36">
        <v>7026.55</v>
      </c>
      <c r="E77" s="36">
        <v>6974.1</v>
      </c>
      <c r="F77" s="36">
        <v>6880.45</v>
      </c>
      <c r="G77" s="36">
        <v>6828</v>
      </c>
      <c r="H77" s="36">
        <v>7120.2000000000007</v>
      </c>
      <c r="I77" s="36">
        <v>7172.65</v>
      </c>
      <c r="J77" s="36">
        <v>7266.3000000000011</v>
      </c>
      <c r="K77" s="31">
        <v>7079</v>
      </c>
      <c r="L77" s="31">
        <v>6932.9</v>
      </c>
      <c r="M77" s="31">
        <v>2.2576800000000001</v>
      </c>
      <c r="N77" s="1"/>
      <c r="O77" s="1"/>
    </row>
    <row r="78" spans="1:15" ht="12.75" customHeight="1">
      <c r="A78" s="51">
        <v>69</v>
      </c>
      <c r="B78" s="53" t="s">
        <v>164</v>
      </c>
      <c r="C78" s="31">
        <v>2076.8000000000002</v>
      </c>
      <c r="D78" s="36">
        <v>2068.4</v>
      </c>
      <c r="E78" s="36">
        <v>2051.1000000000004</v>
      </c>
      <c r="F78" s="36">
        <v>2025.4000000000003</v>
      </c>
      <c r="G78" s="36">
        <v>2008.1000000000006</v>
      </c>
      <c r="H78" s="36">
        <v>2094.1000000000004</v>
      </c>
      <c r="I78" s="36">
        <v>2111.4000000000005</v>
      </c>
      <c r="J78" s="36">
        <v>2137.1</v>
      </c>
      <c r="K78" s="31">
        <v>2085.6999999999998</v>
      </c>
      <c r="L78" s="31">
        <v>2042.7</v>
      </c>
      <c r="M78" s="31">
        <v>2.7201399999999998</v>
      </c>
      <c r="N78" s="1"/>
      <c r="O78" s="1"/>
    </row>
    <row r="79" spans="1:15" ht="12.75" customHeight="1">
      <c r="A79" s="51">
        <v>70</v>
      </c>
      <c r="B79" s="53" t="s">
        <v>110</v>
      </c>
      <c r="C79" s="31">
        <v>6128.2</v>
      </c>
      <c r="D79" s="36">
        <v>6114.7333333333336</v>
      </c>
      <c r="E79" s="36">
        <v>6073.4666666666672</v>
      </c>
      <c r="F79" s="36">
        <v>6018.7333333333336</v>
      </c>
      <c r="G79" s="36">
        <v>5977.4666666666672</v>
      </c>
      <c r="H79" s="36">
        <v>6169.4666666666672</v>
      </c>
      <c r="I79" s="36">
        <v>6210.7333333333336</v>
      </c>
      <c r="J79" s="36">
        <v>6265.4666666666672</v>
      </c>
      <c r="K79" s="31">
        <v>6156</v>
      </c>
      <c r="L79" s="31">
        <v>6060</v>
      </c>
      <c r="M79" s="31">
        <v>3.2524600000000001</v>
      </c>
      <c r="N79" s="1"/>
      <c r="O79" s="1"/>
    </row>
    <row r="80" spans="1:15" ht="12.75" customHeight="1">
      <c r="A80" s="51">
        <v>71</v>
      </c>
      <c r="B80" s="53" t="s">
        <v>111</v>
      </c>
      <c r="C80" s="31">
        <v>3918.95</v>
      </c>
      <c r="D80" s="36">
        <v>3916.3166666666671</v>
      </c>
      <c r="E80" s="36">
        <v>3883.6333333333341</v>
      </c>
      <c r="F80" s="36">
        <v>3848.3166666666671</v>
      </c>
      <c r="G80" s="36">
        <v>3815.6333333333341</v>
      </c>
      <c r="H80" s="36">
        <v>3951.6333333333341</v>
      </c>
      <c r="I80" s="36">
        <v>3984.3166666666675</v>
      </c>
      <c r="J80" s="36">
        <v>4019.6333333333341</v>
      </c>
      <c r="K80" s="31">
        <v>3949</v>
      </c>
      <c r="L80" s="31">
        <v>3881</v>
      </c>
      <c r="M80" s="31">
        <v>8.3892900000000008</v>
      </c>
      <c r="N80" s="1"/>
      <c r="O80" s="1"/>
    </row>
    <row r="81" spans="1:15" ht="12.75" customHeight="1">
      <c r="A81" s="51">
        <v>72</v>
      </c>
      <c r="B81" s="53" t="s">
        <v>112</v>
      </c>
      <c r="C81" s="31">
        <v>2763.15</v>
      </c>
      <c r="D81" s="36">
        <v>2756.1000000000004</v>
      </c>
      <c r="E81" s="36">
        <v>2737.4000000000005</v>
      </c>
      <c r="F81" s="36">
        <v>2711.65</v>
      </c>
      <c r="G81" s="36">
        <v>2692.9500000000003</v>
      </c>
      <c r="H81" s="36">
        <v>2781.8500000000008</v>
      </c>
      <c r="I81" s="36">
        <v>2800.5500000000006</v>
      </c>
      <c r="J81" s="36">
        <v>2826.3000000000011</v>
      </c>
      <c r="K81" s="31">
        <v>2774.8</v>
      </c>
      <c r="L81" s="31">
        <v>2730.35</v>
      </c>
      <c r="M81" s="31">
        <v>1.17971</v>
      </c>
      <c r="N81" s="1"/>
      <c r="O81" s="1"/>
    </row>
    <row r="82" spans="1:15" ht="12.75" customHeight="1">
      <c r="A82" s="51">
        <v>73</v>
      </c>
      <c r="B82" s="53" t="s">
        <v>275</v>
      </c>
      <c r="C82" s="31">
        <v>159.19999999999999</v>
      </c>
      <c r="D82" s="36">
        <v>157.98333333333332</v>
      </c>
      <c r="E82" s="36">
        <v>155.16666666666663</v>
      </c>
      <c r="F82" s="36">
        <v>151.1333333333333</v>
      </c>
      <c r="G82" s="36">
        <v>148.31666666666661</v>
      </c>
      <c r="H82" s="36">
        <v>162.01666666666665</v>
      </c>
      <c r="I82" s="36">
        <v>164.83333333333331</v>
      </c>
      <c r="J82" s="36">
        <v>168.86666666666667</v>
      </c>
      <c r="K82" s="31">
        <v>160.80000000000001</v>
      </c>
      <c r="L82" s="31">
        <v>153.94999999999999</v>
      </c>
      <c r="M82" s="31">
        <v>52.011310000000002</v>
      </c>
      <c r="N82" s="1"/>
      <c r="O82" s="1"/>
    </row>
    <row r="83" spans="1:15" ht="12.75" customHeight="1">
      <c r="A83" s="51">
        <v>74</v>
      </c>
      <c r="B83" s="53" t="s">
        <v>114</v>
      </c>
      <c r="C83" s="31">
        <v>149.94999999999999</v>
      </c>
      <c r="D83" s="36">
        <v>149.06666666666666</v>
      </c>
      <c r="E83" s="36">
        <v>147.88333333333333</v>
      </c>
      <c r="F83" s="36">
        <v>145.81666666666666</v>
      </c>
      <c r="G83" s="36">
        <v>144.63333333333333</v>
      </c>
      <c r="H83" s="36">
        <v>151.13333333333333</v>
      </c>
      <c r="I83" s="36">
        <v>152.31666666666666</v>
      </c>
      <c r="J83" s="36">
        <v>154.38333333333333</v>
      </c>
      <c r="K83" s="31">
        <v>150.25</v>
      </c>
      <c r="L83" s="31">
        <v>147</v>
      </c>
      <c r="M83" s="31">
        <v>62.120449999999998</v>
      </c>
      <c r="N83" s="1"/>
      <c r="O83" s="1"/>
    </row>
    <row r="84" spans="1:15" ht="12.75" customHeight="1">
      <c r="A84" s="51">
        <v>75</v>
      </c>
      <c r="B84" s="53" t="s">
        <v>379</v>
      </c>
      <c r="C84" s="31">
        <v>643.85</v>
      </c>
      <c r="D84" s="36">
        <v>644.05000000000007</v>
      </c>
      <c r="E84" s="36">
        <v>633.65000000000009</v>
      </c>
      <c r="F84" s="36">
        <v>623.45000000000005</v>
      </c>
      <c r="G84" s="36">
        <v>613.05000000000007</v>
      </c>
      <c r="H84" s="36">
        <v>654.25000000000011</v>
      </c>
      <c r="I84" s="36">
        <v>664.65</v>
      </c>
      <c r="J84" s="36">
        <v>674.85000000000014</v>
      </c>
      <c r="K84" s="31">
        <v>654.45000000000005</v>
      </c>
      <c r="L84" s="31">
        <v>633.85</v>
      </c>
      <c r="M84" s="31">
        <v>2.7522099999999998</v>
      </c>
      <c r="N84" s="1"/>
      <c r="O84" s="1"/>
    </row>
    <row r="85" spans="1:15" ht="12.75" customHeight="1">
      <c r="A85" s="51">
        <v>76</v>
      </c>
      <c r="B85" s="53" t="s">
        <v>276</v>
      </c>
      <c r="C85" s="31">
        <v>401.55</v>
      </c>
      <c r="D85" s="36">
        <v>403.91666666666669</v>
      </c>
      <c r="E85" s="36">
        <v>397.93333333333339</v>
      </c>
      <c r="F85" s="36">
        <v>394.31666666666672</v>
      </c>
      <c r="G85" s="36">
        <v>388.33333333333343</v>
      </c>
      <c r="H85" s="36">
        <v>407.53333333333336</v>
      </c>
      <c r="I85" s="36">
        <v>413.51666666666659</v>
      </c>
      <c r="J85" s="36">
        <v>417.13333333333333</v>
      </c>
      <c r="K85" s="31">
        <v>409.9</v>
      </c>
      <c r="L85" s="31">
        <v>400.3</v>
      </c>
      <c r="M85" s="31">
        <v>2.9164699999999999</v>
      </c>
      <c r="N85" s="1"/>
      <c r="O85" s="1"/>
    </row>
    <row r="86" spans="1:15" ht="12.75" customHeight="1">
      <c r="A86" s="51">
        <v>77</v>
      </c>
      <c r="B86" s="53" t="s">
        <v>115</v>
      </c>
      <c r="C86" s="31">
        <v>175.05</v>
      </c>
      <c r="D86" s="36">
        <v>175.38333333333335</v>
      </c>
      <c r="E86" s="36">
        <v>173.4666666666667</v>
      </c>
      <c r="F86" s="36">
        <v>171.88333333333335</v>
      </c>
      <c r="G86" s="36">
        <v>169.9666666666667</v>
      </c>
      <c r="H86" s="36">
        <v>176.9666666666667</v>
      </c>
      <c r="I86" s="36">
        <v>178.88333333333338</v>
      </c>
      <c r="J86" s="36">
        <v>180.4666666666667</v>
      </c>
      <c r="K86" s="31">
        <v>177.3</v>
      </c>
      <c r="L86" s="31">
        <v>173.8</v>
      </c>
      <c r="M86" s="31">
        <v>137.73426000000001</v>
      </c>
      <c r="N86" s="1"/>
      <c r="O86" s="1"/>
    </row>
    <row r="87" spans="1:15" ht="12.75" customHeight="1">
      <c r="A87" s="51">
        <v>78</v>
      </c>
      <c r="B87" s="53" t="s">
        <v>277</v>
      </c>
      <c r="C87" s="31">
        <v>1753</v>
      </c>
      <c r="D87" s="36">
        <v>1743.1000000000001</v>
      </c>
      <c r="E87" s="36">
        <v>1721.2000000000003</v>
      </c>
      <c r="F87" s="36">
        <v>1689.4</v>
      </c>
      <c r="G87" s="36">
        <v>1667.5000000000002</v>
      </c>
      <c r="H87" s="36">
        <v>1774.9000000000003</v>
      </c>
      <c r="I87" s="36">
        <v>1796.8000000000004</v>
      </c>
      <c r="J87" s="36">
        <v>1828.6000000000004</v>
      </c>
      <c r="K87" s="31">
        <v>1765</v>
      </c>
      <c r="L87" s="31">
        <v>1711.3</v>
      </c>
      <c r="M87" s="31">
        <v>1.17503</v>
      </c>
      <c r="N87" s="1"/>
      <c r="O87" s="1"/>
    </row>
    <row r="88" spans="1:15" ht="12.75" customHeight="1">
      <c r="A88" s="51">
        <v>79</v>
      </c>
      <c r="B88" s="53" t="s">
        <v>120</v>
      </c>
      <c r="C88" s="31">
        <v>1231.6500000000001</v>
      </c>
      <c r="D88" s="36">
        <v>1227.2833333333335</v>
      </c>
      <c r="E88" s="36">
        <v>1219.5666666666671</v>
      </c>
      <c r="F88" s="36">
        <v>1207.4833333333336</v>
      </c>
      <c r="G88" s="36">
        <v>1199.7666666666671</v>
      </c>
      <c r="H88" s="36">
        <v>1239.366666666667</v>
      </c>
      <c r="I88" s="36">
        <v>1247.0833333333337</v>
      </c>
      <c r="J88" s="36">
        <v>1259.166666666667</v>
      </c>
      <c r="K88" s="31">
        <v>1235</v>
      </c>
      <c r="L88" s="31">
        <v>1215.2</v>
      </c>
      <c r="M88" s="31">
        <v>6.1679399999999998</v>
      </c>
      <c r="N88" s="1"/>
      <c r="O88" s="1"/>
    </row>
    <row r="89" spans="1:15" ht="12.75" customHeight="1">
      <c r="A89" s="51">
        <v>80</v>
      </c>
      <c r="B89" s="53" t="s">
        <v>121</v>
      </c>
      <c r="C89" s="31">
        <v>2223.5500000000002</v>
      </c>
      <c r="D89" s="36">
        <v>2201.7333333333336</v>
      </c>
      <c r="E89" s="36">
        <v>2173.4666666666672</v>
      </c>
      <c r="F89" s="36">
        <v>2123.3833333333337</v>
      </c>
      <c r="G89" s="36">
        <v>2095.1166666666672</v>
      </c>
      <c r="H89" s="36">
        <v>2251.8166666666671</v>
      </c>
      <c r="I89" s="36">
        <v>2280.0833333333335</v>
      </c>
      <c r="J89" s="36">
        <v>2330.166666666667</v>
      </c>
      <c r="K89" s="31">
        <v>2230</v>
      </c>
      <c r="L89" s="31">
        <v>2151.65</v>
      </c>
      <c r="M89" s="31">
        <v>5.44468</v>
      </c>
      <c r="N89" s="1"/>
      <c r="O89" s="1"/>
    </row>
    <row r="90" spans="1:15" ht="12.75" customHeight="1">
      <c r="A90" s="51">
        <v>81</v>
      </c>
      <c r="B90" s="53" t="s">
        <v>123</v>
      </c>
      <c r="C90" s="31">
        <v>2205.5500000000002</v>
      </c>
      <c r="D90" s="36">
        <v>2197.3833333333337</v>
      </c>
      <c r="E90" s="36">
        <v>2183.4666666666672</v>
      </c>
      <c r="F90" s="36">
        <v>2161.3833333333337</v>
      </c>
      <c r="G90" s="36">
        <v>2147.4666666666672</v>
      </c>
      <c r="H90" s="36">
        <v>2219.4666666666672</v>
      </c>
      <c r="I90" s="36">
        <v>2233.3833333333341</v>
      </c>
      <c r="J90" s="36">
        <v>2255.4666666666672</v>
      </c>
      <c r="K90" s="31">
        <v>2211.3000000000002</v>
      </c>
      <c r="L90" s="31">
        <v>2175.3000000000002</v>
      </c>
      <c r="M90" s="31">
        <v>8.80687</v>
      </c>
      <c r="N90" s="1"/>
      <c r="O90" s="1"/>
    </row>
    <row r="91" spans="1:15" ht="12.75" customHeight="1">
      <c r="A91" s="51">
        <v>82</v>
      </c>
      <c r="B91" s="53" t="s">
        <v>397</v>
      </c>
      <c r="C91" s="31">
        <v>3099.8</v>
      </c>
      <c r="D91" s="36">
        <v>3113.4166666666665</v>
      </c>
      <c r="E91" s="36">
        <v>3062.8833333333332</v>
      </c>
      <c r="F91" s="36">
        <v>3025.9666666666667</v>
      </c>
      <c r="G91" s="36">
        <v>2975.4333333333334</v>
      </c>
      <c r="H91" s="36">
        <v>3150.333333333333</v>
      </c>
      <c r="I91" s="36">
        <v>3200.8666666666668</v>
      </c>
      <c r="J91" s="36">
        <v>3237.7833333333328</v>
      </c>
      <c r="K91" s="31">
        <v>3163.95</v>
      </c>
      <c r="L91" s="31">
        <v>3076.5</v>
      </c>
      <c r="M91" s="31">
        <v>0.79761000000000004</v>
      </c>
      <c r="N91" s="1"/>
      <c r="O91" s="1"/>
    </row>
    <row r="92" spans="1:15" ht="12.75" customHeight="1">
      <c r="A92" s="51">
        <v>83</v>
      </c>
      <c r="B92" s="53" t="s">
        <v>124</v>
      </c>
      <c r="C92" s="31">
        <v>529.04999999999995</v>
      </c>
      <c r="D92" s="36">
        <v>525.04999999999995</v>
      </c>
      <c r="E92" s="36">
        <v>519.29999999999995</v>
      </c>
      <c r="F92" s="36">
        <v>509.54999999999995</v>
      </c>
      <c r="G92" s="36">
        <v>503.79999999999995</v>
      </c>
      <c r="H92" s="36">
        <v>534.79999999999995</v>
      </c>
      <c r="I92" s="36">
        <v>540.54999999999995</v>
      </c>
      <c r="J92" s="36">
        <v>550.29999999999995</v>
      </c>
      <c r="K92" s="31">
        <v>530.79999999999995</v>
      </c>
      <c r="L92" s="31">
        <v>515.29999999999995</v>
      </c>
      <c r="M92" s="31">
        <v>7.7761699999999996</v>
      </c>
      <c r="N92" s="1"/>
      <c r="O92" s="1"/>
    </row>
    <row r="93" spans="1:15" ht="12.75" customHeight="1">
      <c r="A93" s="51">
        <v>84</v>
      </c>
      <c r="B93" s="53" t="s">
        <v>127</v>
      </c>
      <c r="C93" s="31">
        <v>1595.8</v>
      </c>
      <c r="D93" s="36">
        <v>1599.7</v>
      </c>
      <c r="E93" s="36">
        <v>1579.45</v>
      </c>
      <c r="F93" s="36">
        <v>1563.1</v>
      </c>
      <c r="G93" s="36">
        <v>1542.85</v>
      </c>
      <c r="H93" s="36">
        <v>1616.0500000000002</v>
      </c>
      <c r="I93" s="36">
        <v>1636.3000000000002</v>
      </c>
      <c r="J93" s="36">
        <v>1652.6500000000003</v>
      </c>
      <c r="K93" s="31">
        <v>1619.95</v>
      </c>
      <c r="L93" s="31">
        <v>1583.35</v>
      </c>
      <c r="M93" s="31">
        <v>26.847439999999999</v>
      </c>
      <c r="N93" s="1"/>
      <c r="O93" s="1"/>
    </row>
    <row r="94" spans="1:15" ht="12.75" customHeight="1">
      <c r="A94" s="51">
        <v>85</v>
      </c>
      <c r="B94" s="53" t="s">
        <v>128</v>
      </c>
      <c r="C94" s="31">
        <v>3671.25</v>
      </c>
      <c r="D94" s="36">
        <v>3658.4333333333329</v>
      </c>
      <c r="E94" s="36">
        <v>3634.8666666666659</v>
      </c>
      <c r="F94" s="36">
        <v>3598.4833333333331</v>
      </c>
      <c r="G94" s="36">
        <v>3574.9166666666661</v>
      </c>
      <c r="H94" s="36">
        <v>3694.8166666666657</v>
      </c>
      <c r="I94" s="36">
        <v>3718.3833333333323</v>
      </c>
      <c r="J94" s="36">
        <v>3754.7666666666655</v>
      </c>
      <c r="K94" s="31">
        <v>3682</v>
      </c>
      <c r="L94" s="31">
        <v>3622.05</v>
      </c>
      <c r="M94" s="31">
        <v>2.0878999999999999</v>
      </c>
      <c r="N94" s="1"/>
      <c r="O94" s="1"/>
    </row>
    <row r="95" spans="1:15" ht="12.75" customHeight="1">
      <c r="A95" s="51">
        <v>86</v>
      </c>
      <c r="B95" s="53" t="s">
        <v>129</v>
      </c>
      <c r="C95" s="31">
        <v>1445.75</v>
      </c>
      <c r="D95" s="36">
        <v>1445.1000000000001</v>
      </c>
      <c r="E95" s="36">
        <v>1438.9500000000003</v>
      </c>
      <c r="F95" s="36">
        <v>1432.15</v>
      </c>
      <c r="G95" s="36">
        <v>1426.0000000000002</v>
      </c>
      <c r="H95" s="36">
        <v>1451.9000000000003</v>
      </c>
      <c r="I95" s="36">
        <v>1458.0500000000004</v>
      </c>
      <c r="J95" s="36">
        <v>1464.8500000000004</v>
      </c>
      <c r="K95" s="31">
        <v>1451.25</v>
      </c>
      <c r="L95" s="31">
        <v>1438.3</v>
      </c>
      <c r="M95" s="31">
        <v>144.61429999999999</v>
      </c>
      <c r="N95" s="1"/>
      <c r="O95" s="1"/>
    </row>
    <row r="96" spans="1:15" ht="12.75" customHeight="1">
      <c r="A96" s="51">
        <v>87</v>
      </c>
      <c r="B96" s="53" t="s">
        <v>130</v>
      </c>
      <c r="C96" s="31">
        <v>622.25</v>
      </c>
      <c r="D96" s="36">
        <v>627.08333333333337</v>
      </c>
      <c r="E96" s="36">
        <v>615.16666666666674</v>
      </c>
      <c r="F96" s="36">
        <v>608.08333333333337</v>
      </c>
      <c r="G96" s="36">
        <v>596.16666666666674</v>
      </c>
      <c r="H96" s="36">
        <v>634.16666666666674</v>
      </c>
      <c r="I96" s="36">
        <v>646.08333333333348</v>
      </c>
      <c r="J96" s="36">
        <v>653.16666666666674</v>
      </c>
      <c r="K96" s="31">
        <v>639</v>
      </c>
      <c r="L96" s="31">
        <v>620</v>
      </c>
      <c r="M96" s="31">
        <v>71.973200000000006</v>
      </c>
      <c r="N96" s="1"/>
      <c r="O96" s="1"/>
    </row>
    <row r="97" spans="1:15" ht="12.75" customHeight="1">
      <c r="A97" s="51">
        <v>88</v>
      </c>
      <c r="B97" s="53" t="s">
        <v>126</v>
      </c>
      <c r="C97" s="31">
        <v>1485.05</v>
      </c>
      <c r="D97" s="36">
        <v>1480.6666666666667</v>
      </c>
      <c r="E97" s="36">
        <v>1469.7833333333335</v>
      </c>
      <c r="F97" s="36">
        <v>1454.5166666666669</v>
      </c>
      <c r="G97" s="36">
        <v>1443.6333333333337</v>
      </c>
      <c r="H97" s="36">
        <v>1495.9333333333334</v>
      </c>
      <c r="I97" s="36">
        <v>1506.8166666666666</v>
      </c>
      <c r="J97" s="36">
        <v>1522.0833333333333</v>
      </c>
      <c r="K97" s="31">
        <v>1491.55</v>
      </c>
      <c r="L97" s="31">
        <v>1465.4</v>
      </c>
      <c r="M97" s="31">
        <v>4.3461699999999999</v>
      </c>
      <c r="N97" s="1"/>
      <c r="O97" s="1"/>
    </row>
    <row r="98" spans="1:15" ht="12.75" customHeight="1">
      <c r="A98" s="51">
        <v>89</v>
      </c>
      <c r="B98" s="53" t="s">
        <v>131</v>
      </c>
      <c r="C98" s="31">
        <v>4519.8999999999996</v>
      </c>
      <c r="D98" s="36">
        <v>4503.3666666666659</v>
      </c>
      <c r="E98" s="36">
        <v>4461.7333333333318</v>
      </c>
      <c r="F98" s="36">
        <v>4403.5666666666657</v>
      </c>
      <c r="G98" s="36">
        <v>4361.9333333333316</v>
      </c>
      <c r="H98" s="36">
        <v>4561.5333333333319</v>
      </c>
      <c r="I98" s="36">
        <v>4603.1666666666652</v>
      </c>
      <c r="J98" s="36">
        <v>4661.3333333333321</v>
      </c>
      <c r="K98" s="31">
        <v>4545</v>
      </c>
      <c r="L98" s="31">
        <v>4445.2</v>
      </c>
      <c r="M98" s="31">
        <v>6.3361900000000002</v>
      </c>
      <c r="N98" s="1"/>
      <c r="O98" s="1"/>
    </row>
    <row r="99" spans="1:15" ht="12.75" customHeight="1">
      <c r="A99" s="51">
        <v>90</v>
      </c>
      <c r="B99" s="53" t="s">
        <v>133</v>
      </c>
      <c r="C99" s="31">
        <v>539.70000000000005</v>
      </c>
      <c r="D99" s="36">
        <v>539.9</v>
      </c>
      <c r="E99" s="36">
        <v>534.04999999999995</v>
      </c>
      <c r="F99" s="36">
        <v>528.4</v>
      </c>
      <c r="G99" s="36">
        <v>522.54999999999995</v>
      </c>
      <c r="H99" s="36">
        <v>545.54999999999995</v>
      </c>
      <c r="I99" s="36">
        <v>551.40000000000009</v>
      </c>
      <c r="J99" s="36">
        <v>557.04999999999995</v>
      </c>
      <c r="K99" s="31">
        <v>545.75</v>
      </c>
      <c r="L99" s="31">
        <v>534.25</v>
      </c>
      <c r="M99" s="31">
        <v>87.956789999999998</v>
      </c>
      <c r="N99" s="1"/>
      <c r="O99" s="1"/>
    </row>
    <row r="100" spans="1:15" ht="12.75" customHeight="1">
      <c r="A100" s="51">
        <v>91</v>
      </c>
      <c r="B100" s="53" t="s">
        <v>125</v>
      </c>
      <c r="C100" s="31">
        <v>3121.35</v>
      </c>
      <c r="D100" s="36">
        <v>3089.9333333333329</v>
      </c>
      <c r="E100" s="36">
        <v>3051.4166666666661</v>
      </c>
      <c r="F100" s="36">
        <v>2981.4833333333331</v>
      </c>
      <c r="G100" s="36">
        <v>2942.9666666666662</v>
      </c>
      <c r="H100" s="36">
        <v>3159.8666666666659</v>
      </c>
      <c r="I100" s="36">
        <v>3198.3833333333332</v>
      </c>
      <c r="J100" s="36">
        <v>3268.3166666666657</v>
      </c>
      <c r="K100" s="31">
        <v>3128.45</v>
      </c>
      <c r="L100" s="31">
        <v>3020</v>
      </c>
      <c r="M100" s="31">
        <v>19.626899999999999</v>
      </c>
      <c r="N100" s="1"/>
      <c r="O100" s="1"/>
    </row>
    <row r="101" spans="1:15" ht="12.75" customHeight="1">
      <c r="A101" s="51">
        <v>92</v>
      </c>
      <c r="B101" s="53" t="s">
        <v>135</v>
      </c>
      <c r="C101" s="31">
        <v>472.5</v>
      </c>
      <c r="D101" s="36">
        <v>468.2833333333333</v>
      </c>
      <c r="E101" s="36">
        <v>462.66666666666663</v>
      </c>
      <c r="F101" s="36">
        <v>452.83333333333331</v>
      </c>
      <c r="G101" s="36">
        <v>447.21666666666664</v>
      </c>
      <c r="H101" s="36">
        <v>478.11666666666662</v>
      </c>
      <c r="I101" s="36">
        <v>483.73333333333329</v>
      </c>
      <c r="J101" s="36">
        <v>493.56666666666661</v>
      </c>
      <c r="K101" s="31">
        <v>473.9</v>
      </c>
      <c r="L101" s="31">
        <v>458.45</v>
      </c>
      <c r="M101" s="31">
        <v>52.01023</v>
      </c>
      <c r="N101" s="1"/>
      <c r="O101" s="1"/>
    </row>
    <row r="102" spans="1:15" ht="12.75" customHeight="1">
      <c r="A102" s="51">
        <v>93</v>
      </c>
      <c r="B102" s="53" t="s">
        <v>136</v>
      </c>
      <c r="C102" s="31">
        <v>2242.35</v>
      </c>
      <c r="D102" s="36">
        <v>2245.1666666666665</v>
      </c>
      <c r="E102" s="36">
        <v>2231.1833333333329</v>
      </c>
      <c r="F102" s="36">
        <v>2220.0166666666664</v>
      </c>
      <c r="G102" s="36">
        <v>2206.0333333333328</v>
      </c>
      <c r="H102" s="36">
        <v>2256.333333333333</v>
      </c>
      <c r="I102" s="36">
        <v>2270.3166666666666</v>
      </c>
      <c r="J102" s="36">
        <v>2281.4833333333331</v>
      </c>
      <c r="K102" s="31">
        <v>2259.15</v>
      </c>
      <c r="L102" s="31">
        <v>2234</v>
      </c>
      <c r="M102" s="31">
        <v>35.04486</v>
      </c>
      <c r="N102" s="1"/>
      <c r="O102" s="1"/>
    </row>
    <row r="103" spans="1:15" ht="12.75" customHeight="1">
      <c r="A103" s="51">
        <v>94</v>
      </c>
      <c r="B103" s="53" t="s">
        <v>138</v>
      </c>
      <c r="C103" s="31">
        <v>1081.8</v>
      </c>
      <c r="D103" s="36">
        <v>1086.9833333333333</v>
      </c>
      <c r="E103" s="36">
        <v>1073.9666666666667</v>
      </c>
      <c r="F103" s="36">
        <v>1066.1333333333334</v>
      </c>
      <c r="G103" s="36">
        <v>1053.1166666666668</v>
      </c>
      <c r="H103" s="36">
        <v>1094.8166666666666</v>
      </c>
      <c r="I103" s="36">
        <v>1107.8333333333335</v>
      </c>
      <c r="J103" s="36">
        <v>1115.6666666666665</v>
      </c>
      <c r="K103" s="31">
        <v>1100</v>
      </c>
      <c r="L103" s="31">
        <v>1079.1500000000001</v>
      </c>
      <c r="M103" s="31">
        <v>199.92607000000001</v>
      </c>
      <c r="N103" s="1"/>
      <c r="O103" s="1"/>
    </row>
    <row r="104" spans="1:15" ht="12.75" customHeight="1">
      <c r="A104" s="51">
        <v>95</v>
      </c>
      <c r="B104" s="53" t="s">
        <v>139</v>
      </c>
      <c r="C104" s="31">
        <v>1673.05</v>
      </c>
      <c r="D104" s="36">
        <v>1662.0833333333333</v>
      </c>
      <c r="E104" s="36">
        <v>1647.1166666666666</v>
      </c>
      <c r="F104" s="36">
        <v>1621.1833333333334</v>
      </c>
      <c r="G104" s="36">
        <v>1606.2166666666667</v>
      </c>
      <c r="H104" s="36">
        <v>1688.0166666666664</v>
      </c>
      <c r="I104" s="36">
        <v>1702.9833333333331</v>
      </c>
      <c r="J104" s="36">
        <v>1728.9166666666663</v>
      </c>
      <c r="K104" s="31">
        <v>1677.05</v>
      </c>
      <c r="L104" s="31">
        <v>1636.15</v>
      </c>
      <c r="M104" s="31">
        <v>3.8279999999999998</v>
      </c>
      <c r="N104" s="1"/>
      <c r="O104" s="1"/>
    </row>
    <row r="105" spans="1:15" ht="12.75" customHeight="1">
      <c r="A105" s="51">
        <v>96</v>
      </c>
      <c r="B105" s="53" t="s">
        <v>140</v>
      </c>
      <c r="C105" s="31">
        <v>580.25</v>
      </c>
      <c r="D105" s="36">
        <v>573.58333333333337</v>
      </c>
      <c r="E105" s="36">
        <v>563.16666666666674</v>
      </c>
      <c r="F105" s="36">
        <v>546.08333333333337</v>
      </c>
      <c r="G105" s="36">
        <v>535.66666666666674</v>
      </c>
      <c r="H105" s="36">
        <v>590.66666666666674</v>
      </c>
      <c r="I105" s="36">
        <v>601.08333333333348</v>
      </c>
      <c r="J105" s="36">
        <v>618.16666666666674</v>
      </c>
      <c r="K105" s="31">
        <v>584</v>
      </c>
      <c r="L105" s="31">
        <v>556.5</v>
      </c>
      <c r="M105" s="31">
        <v>19.321660000000001</v>
      </c>
      <c r="N105" s="1"/>
      <c r="O105" s="1"/>
    </row>
    <row r="106" spans="1:15" ht="12.75" customHeight="1">
      <c r="A106" s="51">
        <v>97</v>
      </c>
      <c r="B106" s="53" t="s">
        <v>143</v>
      </c>
      <c r="C106" s="31">
        <v>77.900000000000006</v>
      </c>
      <c r="D106" s="36">
        <v>77.649999999999991</v>
      </c>
      <c r="E106" s="36">
        <v>77.249999999999986</v>
      </c>
      <c r="F106" s="36">
        <v>76.599999999999994</v>
      </c>
      <c r="G106" s="36">
        <v>76.199999999999989</v>
      </c>
      <c r="H106" s="36">
        <v>78.299999999999983</v>
      </c>
      <c r="I106" s="36">
        <v>78.699999999999989</v>
      </c>
      <c r="J106" s="36">
        <v>79.34999999999998</v>
      </c>
      <c r="K106" s="31">
        <v>78.05</v>
      </c>
      <c r="L106" s="31">
        <v>77</v>
      </c>
      <c r="M106" s="31">
        <v>171.42982000000001</v>
      </c>
      <c r="N106" s="1"/>
      <c r="O106" s="1"/>
    </row>
    <row r="107" spans="1:15" ht="12.75" customHeight="1">
      <c r="A107" s="51">
        <v>98</v>
      </c>
      <c r="B107" s="53" t="s">
        <v>157</v>
      </c>
      <c r="C107" s="31">
        <v>421.25</v>
      </c>
      <c r="D107" s="36">
        <v>419.81666666666666</v>
      </c>
      <c r="E107" s="36">
        <v>417.63333333333333</v>
      </c>
      <c r="F107" s="36">
        <v>414.01666666666665</v>
      </c>
      <c r="G107" s="36">
        <v>411.83333333333331</v>
      </c>
      <c r="H107" s="36">
        <v>423.43333333333334</v>
      </c>
      <c r="I107" s="36">
        <v>425.61666666666662</v>
      </c>
      <c r="J107" s="36">
        <v>429.23333333333335</v>
      </c>
      <c r="K107" s="31">
        <v>422</v>
      </c>
      <c r="L107" s="31">
        <v>416.2</v>
      </c>
      <c r="M107" s="31">
        <v>192.27982</v>
      </c>
      <c r="N107" s="1"/>
      <c r="O107" s="1"/>
    </row>
    <row r="108" spans="1:15" ht="12.75" customHeight="1">
      <c r="A108" s="51">
        <v>99</v>
      </c>
      <c r="B108" s="53" t="s">
        <v>282</v>
      </c>
      <c r="C108" s="31">
        <v>492.35</v>
      </c>
      <c r="D108" s="36">
        <v>487.75</v>
      </c>
      <c r="E108" s="36">
        <v>479.1</v>
      </c>
      <c r="F108" s="36">
        <v>465.85</v>
      </c>
      <c r="G108" s="36">
        <v>457.20000000000005</v>
      </c>
      <c r="H108" s="36">
        <v>501</v>
      </c>
      <c r="I108" s="36">
        <v>509.65</v>
      </c>
      <c r="J108" s="36">
        <v>522.9</v>
      </c>
      <c r="K108" s="31">
        <v>496.4</v>
      </c>
      <c r="L108" s="31">
        <v>474.5</v>
      </c>
      <c r="M108" s="31">
        <v>23.525099999999998</v>
      </c>
      <c r="N108" s="1"/>
      <c r="O108" s="1"/>
    </row>
    <row r="109" spans="1:15" ht="12.75" customHeight="1">
      <c r="A109" s="51">
        <v>100</v>
      </c>
      <c r="B109" s="53" t="s">
        <v>146</v>
      </c>
      <c r="C109" s="31">
        <v>563.4</v>
      </c>
      <c r="D109" s="36">
        <v>559.08333333333337</v>
      </c>
      <c r="E109" s="36">
        <v>553.2166666666667</v>
      </c>
      <c r="F109" s="36">
        <v>543.0333333333333</v>
      </c>
      <c r="G109" s="36">
        <v>537.16666666666663</v>
      </c>
      <c r="H109" s="36">
        <v>569.26666666666677</v>
      </c>
      <c r="I109" s="36">
        <v>575.13333333333333</v>
      </c>
      <c r="J109" s="36">
        <v>585.31666666666683</v>
      </c>
      <c r="K109" s="31">
        <v>564.95000000000005</v>
      </c>
      <c r="L109" s="31">
        <v>548.9</v>
      </c>
      <c r="M109" s="31">
        <v>16.605409999999999</v>
      </c>
      <c r="N109" s="1"/>
      <c r="O109" s="1"/>
    </row>
    <row r="110" spans="1:15" ht="12.75" customHeight="1">
      <c r="A110" s="51">
        <v>101</v>
      </c>
      <c r="B110" s="53" t="s">
        <v>154</v>
      </c>
      <c r="C110" s="31">
        <v>164.5</v>
      </c>
      <c r="D110" s="36">
        <v>163.01666666666668</v>
      </c>
      <c r="E110" s="36">
        <v>161.28333333333336</v>
      </c>
      <c r="F110" s="36">
        <v>158.06666666666669</v>
      </c>
      <c r="G110" s="36">
        <v>156.33333333333337</v>
      </c>
      <c r="H110" s="36">
        <v>166.23333333333335</v>
      </c>
      <c r="I110" s="36">
        <v>167.96666666666664</v>
      </c>
      <c r="J110" s="36">
        <v>171.18333333333334</v>
      </c>
      <c r="K110" s="31">
        <v>164.75</v>
      </c>
      <c r="L110" s="31">
        <v>159.80000000000001</v>
      </c>
      <c r="M110" s="31">
        <v>267.56446999999997</v>
      </c>
      <c r="N110" s="1"/>
      <c r="O110" s="1"/>
    </row>
    <row r="111" spans="1:15" ht="12.75" customHeight="1">
      <c r="A111" s="51">
        <v>102</v>
      </c>
      <c r="B111" s="53" t="s">
        <v>156</v>
      </c>
      <c r="C111" s="31">
        <v>934.75</v>
      </c>
      <c r="D111" s="36">
        <v>929.61666666666679</v>
      </c>
      <c r="E111" s="36">
        <v>915.3333333333336</v>
      </c>
      <c r="F111" s="36">
        <v>895.91666666666686</v>
      </c>
      <c r="G111" s="36">
        <v>881.63333333333367</v>
      </c>
      <c r="H111" s="36">
        <v>949.03333333333353</v>
      </c>
      <c r="I111" s="36">
        <v>963.31666666666683</v>
      </c>
      <c r="J111" s="36">
        <v>982.73333333333346</v>
      </c>
      <c r="K111" s="31">
        <v>943.9</v>
      </c>
      <c r="L111" s="31">
        <v>910.2</v>
      </c>
      <c r="M111" s="31">
        <v>36.880749999999999</v>
      </c>
      <c r="N111" s="1"/>
      <c r="O111" s="1"/>
    </row>
    <row r="112" spans="1:15" ht="12.75" customHeight="1">
      <c r="A112" s="51">
        <v>103</v>
      </c>
      <c r="B112" s="53" t="s">
        <v>414</v>
      </c>
      <c r="C112" s="31">
        <v>135.25</v>
      </c>
      <c r="D112" s="36">
        <v>135.9</v>
      </c>
      <c r="E112" s="36">
        <v>134.15</v>
      </c>
      <c r="F112" s="36">
        <v>133.05000000000001</v>
      </c>
      <c r="G112" s="36">
        <v>131.30000000000001</v>
      </c>
      <c r="H112" s="36">
        <v>137</v>
      </c>
      <c r="I112" s="36">
        <v>138.75</v>
      </c>
      <c r="J112" s="36">
        <v>139.85</v>
      </c>
      <c r="K112" s="31">
        <v>137.65</v>
      </c>
      <c r="L112" s="31">
        <v>134.80000000000001</v>
      </c>
      <c r="M112" s="31">
        <v>357.79581999999999</v>
      </c>
      <c r="N112" s="1"/>
      <c r="O112" s="1"/>
    </row>
    <row r="113" spans="1:15" ht="12.75" customHeight="1">
      <c r="A113" s="51">
        <v>104</v>
      </c>
      <c r="B113" s="53" t="s">
        <v>145</v>
      </c>
      <c r="C113" s="31">
        <v>412.75</v>
      </c>
      <c r="D113" s="36">
        <v>409.5333333333333</v>
      </c>
      <c r="E113" s="36">
        <v>405.31666666666661</v>
      </c>
      <c r="F113" s="36">
        <v>397.88333333333333</v>
      </c>
      <c r="G113" s="36">
        <v>393.66666666666663</v>
      </c>
      <c r="H113" s="36">
        <v>416.96666666666658</v>
      </c>
      <c r="I113" s="36">
        <v>421.18333333333328</v>
      </c>
      <c r="J113" s="36">
        <v>428.61666666666656</v>
      </c>
      <c r="K113" s="31">
        <v>413.75</v>
      </c>
      <c r="L113" s="31">
        <v>402.1</v>
      </c>
      <c r="M113" s="31">
        <v>23.573399999999999</v>
      </c>
      <c r="N113" s="1"/>
      <c r="O113" s="1"/>
    </row>
    <row r="114" spans="1:15" ht="12.75" customHeight="1">
      <c r="A114" s="51">
        <v>105</v>
      </c>
      <c r="B114" s="53" t="s">
        <v>151</v>
      </c>
      <c r="C114" s="31">
        <v>250.2</v>
      </c>
      <c r="D114" s="36">
        <v>251.45000000000002</v>
      </c>
      <c r="E114" s="36">
        <v>248.10000000000002</v>
      </c>
      <c r="F114" s="36">
        <v>246</v>
      </c>
      <c r="G114" s="36">
        <v>242.65</v>
      </c>
      <c r="H114" s="36">
        <v>253.55000000000004</v>
      </c>
      <c r="I114" s="36">
        <v>256.89999999999998</v>
      </c>
      <c r="J114" s="36">
        <v>259.00000000000006</v>
      </c>
      <c r="K114" s="31">
        <v>254.8</v>
      </c>
      <c r="L114" s="31">
        <v>249.35</v>
      </c>
      <c r="M114" s="31">
        <v>93.602069999999998</v>
      </c>
      <c r="N114" s="1"/>
      <c r="O114" s="1"/>
    </row>
    <row r="115" spans="1:15" ht="12.75" customHeight="1">
      <c r="A115" s="51">
        <v>106</v>
      </c>
      <c r="B115" s="53" t="s">
        <v>150</v>
      </c>
      <c r="C115" s="31">
        <v>1484.1</v>
      </c>
      <c r="D115" s="36">
        <v>1476.6666666666667</v>
      </c>
      <c r="E115" s="36">
        <v>1466.4333333333334</v>
      </c>
      <c r="F115" s="36">
        <v>1448.7666666666667</v>
      </c>
      <c r="G115" s="36">
        <v>1438.5333333333333</v>
      </c>
      <c r="H115" s="36">
        <v>1494.3333333333335</v>
      </c>
      <c r="I115" s="36">
        <v>1504.5666666666666</v>
      </c>
      <c r="J115" s="36">
        <v>1522.2333333333336</v>
      </c>
      <c r="K115" s="31">
        <v>1486.9</v>
      </c>
      <c r="L115" s="31">
        <v>1459</v>
      </c>
      <c r="M115" s="31">
        <v>38.705910000000003</v>
      </c>
      <c r="N115" s="1"/>
      <c r="O115" s="1"/>
    </row>
    <row r="116" spans="1:15" ht="12.75" customHeight="1">
      <c r="A116" s="51">
        <v>107</v>
      </c>
      <c r="B116" s="53" t="s">
        <v>186</v>
      </c>
      <c r="C116" s="31">
        <v>5302.55</v>
      </c>
      <c r="D116" s="36">
        <v>5250.5</v>
      </c>
      <c r="E116" s="36">
        <v>5182.05</v>
      </c>
      <c r="F116" s="36">
        <v>5061.55</v>
      </c>
      <c r="G116" s="36">
        <v>4993.1000000000004</v>
      </c>
      <c r="H116" s="36">
        <v>5371</v>
      </c>
      <c r="I116" s="36">
        <v>5439.4500000000007</v>
      </c>
      <c r="J116" s="36">
        <v>5559.95</v>
      </c>
      <c r="K116" s="31">
        <v>5318.95</v>
      </c>
      <c r="L116" s="31">
        <v>5130</v>
      </c>
      <c r="M116" s="31">
        <v>2.97803</v>
      </c>
      <c r="N116" s="1"/>
      <c r="O116" s="1"/>
    </row>
    <row r="117" spans="1:15" ht="12.75" customHeight="1">
      <c r="A117" s="51">
        <v>108</v>
      </c>
      <c r="B117" s="53" t="s">
        <v>152</v>
      </c>
      <c r="C117" s="31">
        <v>1554.7</v>
      </c>
      <c r="D117" s="36">
        <v>1558.3500000000001</v>
      </c>
      <c r="E117" s="36">
        <v>1539.7500000000002</v>
      </c>
      <c r="F117" s="36">
        <v>1524.8000000000002</v>
      </c>
      <c r="G117" s="36">
        <v>1506.2000000000003</v>
      </c>
      <c r="H117" s="36">
        <v>1573.3000000000002</v>
      </c>
      <c r="I117" s="36">
        <v>1591.9</v>
      </c>
      <c r="J117" s="36">
        <v>1606.8500000000001</v>
      </c>
      <c r="K117" s="31">
        <v>1576.95</v>
      </c>
      <c r="L117" s="31">
        <v>1543.4</v>
      </c>
      <c r="M117" s="31">
        <v>110.62497</v>
      </c>
      <c r="N117" s="1"/>
      <c r="O117" s="1"/>
    </row>
    <row r="118" spans="1:15" ht="12.75" customHeight="1">
      <c r="A118" s="51">
        <v>109</v>
      </c>
      <c r="B118" s="53" t="s">
        <v>149</v>
      </c>
      <c r="C118" s="31">
        <v>3290.15</v>
      </c>
      <c r="D118" s="36">
        <v>3277.5166666666664</v>
      </c>
      <c r="E118" s="36">
        <v>3257.6333333333328</v>
      </c>
      <c r="F118" s="36">
        <v>3225.1166666666663</v>
      </c>
      <c r="G118" s="36">
        <v>3205.2333333333327</v>
      </c>
      <c r="H118" s="36">
        <v>3310.0333333333328</v>
      </c>
      <c r="I118" s="36">
        <v>3329.9166666666661</v>
      </c>
      <c r="J118" s="36">
        <v>3362.4333333333329</v>
      </c>
      <c r="K118" s="31">
        <v>3297.4</v>
      </c>
      <c r="L118" s="31">
        <v>3245</v>
      </c>
      <c r="M118" s="31">
        <v>7.2785200000000003</v>
      </c>
      <c r="N118" s="1"/>
      <c r="O118" s="1"/>
    </row>
    <row r="119" spans="1:15" ht="12.75" customHeight="1">
      <c r="A119" s="51">
        <v>110</v>
      </c>
      <c r="B119" s="53" t="s">
        <v>155</v>
      </c>
      <c r="C119" s="31">
        <v>1174.1500000000001</v>
      </c>
      <c r="D119" s="36">
        <v>1164.5833333333333</v>
      </c>
      <c r="E119" s="36">
        <v>1150.3666666666666</v>
      </c>
      <c r="F119" s="36">
        <v>1126.5833333333333</v>
      </c>
      <c r="G119" s="36">
        <v>1112.3666666666666</v>
      </c>
      <c r="H119" s="36">
        <v>1188.3666666666666</v>
      </c>
      <c r="I119" s="36">
        <v>1202.5833333333333</v>
      </c>
      <c r="J119" s="36">
        <v>1226.3666666666666</v>
      </c>
      <c r="K119" s="31">
        <v>1178.8</v>
      </c>
      <c r="L119" s="31">
        <v>1140.8</v>
      </c>
      <c r="M119" s="31">
        <v>3.0980799999999999</v>
      </c>
      <c r="N119" s="1"/>
      <c r="O119" s="1"/>
    </row>
    <row r="120" spans="1:15" ht="12.75" customHeight="1">
      <c r="A120" s="51">
        <v>111</v>
      </c>
      <c r="B120" s="53" t="s">
        <v>283</v>
      </c>
      <c r="C120" s="31">
        <v>504.55</v>
      </c>
      <c r="D120" s="36">
        <v>501.45</v>
      </c>
      <c r="E120" s="36">
        <v>495.9</v>
      </c>
      <c r="F120" s="36">
        <v>487.25</v>
      </c>
      <c r="G120" s="36">
        <v>481.7</v>
      </c>
      <c r="H120" s="36">
        <v>510.09999999999997</v>
      </c>
      <c r="I120" s="36">
        <v>515.65000000000009</v>
      </c>
      <c r="J120" s="36">
        <v>524.29999999999995</v>
      </c>
      <c r="K120" s="31">
        <v>507</v>
      </c>
      <c r="L120" s="31">
        <v>492.8</v>
      </c>
      <c r="M120" s="31">
        <v>24.594380000000001</v>
      </c>
      <c r="N120" s="1"/>
      <c r="O120" s="1"/>
    </row>
    <row r="121" spans="1:15" ht="12.75" customHeight="1">
      <c r="A121" s="51">
        <v>112</v>
      </c>
      <c r="B121" s="53" t="s">
        <v>160</v>
      </c>
      <c r="C121" s="31">
        <v>812.35</v>
      </c>
      <c r="D121" s="36">
        <v>811.63333333333333</v>
      </c>
      <c r="E121" s="36">
        <v>803.81666666666661</v>
      </c>
      <c r="F121" s="36">
        <v>795.2833333333333</v>
      </c>
      <c r="G121" s="36">
        <v>787.46666666666658</v>
      </c>
      <c r="H121" s="36">
        <v>820.16666666666663</v>
      </c>
      <c r="I121" s="36">
        <v>827.98333333333346</v>
      </c>
      <c r="J121" s="36">
        <v>836.51666666666665</v>
      </c>
      <c r="K121" s="31">
        <v>819.45</v>
      </c>
      <c r="L121" s="31">
        <v>803.1</v>
      </c>
      <c r="M121" s="31">
        <v>27.830670000000001</v>
      </c>
      <c r="N121" s="1"/>
      <c r="O121" s="1"/>
    </row>
    <row r="122" spans="1:15" ht="12.75" customHeight="1">
      <c r="A122" s="51">
        <v>113</v>
      </c>
      <c r="B122" s="53" t="s">
        <v>158</v>
      </c>
      <c r="C122" s="31">
        <v>821.55</v>
      </c>
      <c r="D122" s="36">
        <v>807.68333333333328</v>
      </c>
      <c r="E122" s="36">
        <v>791.96666666666658</v>
      </c>
      <c r="F122" s="36">
        <v>762.38333333333333</v>
      </c>
      <c r="G122" s="36">
        <v>746.66666666666663</v>
      </c>
      <c r="H122" s="36">
        <v>837.26666666666654</v>
      </c>
      <c r="I122" s="36">
        <v>852.98333333333323</v>
      </c>
      <c r="J122" s="36">
        <v>882.56666666666649</v>
      </c>
      <c r="K122" s="31">
        <v>823.4</v>
      </c>
      <c r="L122" s="31">
        <v>778.1</v>
      </c>
      <c r="M122" s="31">
        <v>34.402790000000003</v>
      </c>
      <c r="N122" s="1"/>
      <c r="O122" s="1"/>
    </row>
    <row r="123" spans="1:15" ht="12.75" customHeight="1">
      <c r="A123" s="51">
        <v>114</v>
      </c>
      <c r="B123" s="53" t="s">
        <v>161</v>
      </c>
      <c r="C123" s="31">
        <v>450.3</v>
      </c>
      <c r="D123" s="36">
        <v>448.40000000000003</v>
      </c>
      <c r="E123" s="36">
        <v>445.50000000000006</v>
      </c>
      <c r="F123" s="36">
        <v>440.70000000000005</v>
      </c>
      <c r="G123" s="36">
        <v>437.80000000000007</v>
      </c>
      <c r="H123" s="36">
        <v>453.20000000000005</v>
      </c>
      <c r="I123" s="36">
        <v>456.1</v>
      </c>
      <c r="J123" s="36">
        <v>460.90000000000003</v>
      </c>
      <c r="K123" s="31">
        <v>451.3</v>
      </c>
      <c r="L123" s="31">
        <v>443.6</v>
      </c>
      <c r="M123" s="31">
        <v>13.28375</v>
      </c>
      <c r="N123" s="1"/>
      <c r="O123" s="1"/>
    </row>
    <row r="124" spans="1:15" ht="12.75" customHeight="1">
      <c r="A124" s="51">
        <v>115</v>
      </c>
      <c r="B124" s="53" t="s">
        <v>431</v>
      </c>
      <c r="C124" s="31">
        <v>1358.2</v>
      </c>
      <c r="D124" s="36">
        <v>1354.2666666666667</v>
      </c>
      <c r="E124" s="36">
        <v>1334.0333333333333</v>
      </c>
      <c r="F124" s="36">
        <v>1309.8666666666666</v>
      </c>
      <c r="G124" s="36">
        <v>1289.6333333333332</v>
      </c>
      <c r="H124" s="36">
        <v>1378.4333333333334</v>
      </c>
      <c r="I124" s="36">
        <v>1398.6666666666665</v>
      </c>
      <c r="J124" s="36">
        <v>1422.8333333333335</v>
      </c>
      <c r="K124" s="31">
        <v>1374.5</v>
      </c>
      <c r="L124" s="31">
        <v>1330.1</v>
      </c>
      <c r="M124" s="31">
        <v>17.281369999999999</v>
      </c>
      <c r="N124" s="1"/>
      <c r="O124" s="1"/>
    </row>
    <row r="125" spans="1:15" ht="12.75" customHeight="1">
      <c r="A125" s="51">
        <v>116</v>
      </c>
      <c r="B125" s="53" t="s">
        <v>162</v>
      </c>
      <c r="C125" s="31">
        <v>1772.15</v>
      </c>
      <c r="D125" s="36">
        <v>1775.7</v>
      </c>
      <c r="E125" s="36">
        <v>1760.75</v>
      </c>
      <c r="F125" s="36">
        <v>1749.35</v>
      </c>
      <c r="G125" s="36">
        <v>1734.3999999999999</v>
      </c>
      <c r="H125" s="36">
        <v>1787.1000000000001</v>
      </c>
      <c r="I125" s="36">
        <v>1802.0500000000004</v>
      </c>
      <c r="J125" s="36">
        <v>1813.4500000000003</v>
      </c>
      <c r="K125" s="31">
        <v>1790.65</v>
      </c>
      <c r="L125" s="31">
        <v>1764.3</v>
      </c>
      <c r="M125" s="31">
        <v>37.83681</v>
      </c>
      <c r="N125" s="1"/>
      <c r="O125" s="1"/>
    </row>
    <row r="126" spans="1:15" ht="12.75" customHeight="1">
      <c r="A126" s="51">
        <v>117</v>
      </c>
      <c r="B126" s="53" t="s">
        <v>163</v>
      </c>
      <c r="C126" s="31">
        <v>156</v>
      </c>
      <c r="D126" s="36">
        <v>154.43333333333334</v>
      </c>
      <c r="E126" s="36">
        <v>151.86666666666667</v>
      </c>
      <c r="F126" s="36">
        <v>147.73333333333335</v>
      </c>
      <c r="G126" s="36">
        <v>145.16666666666669</v>
      </c>
      <c r="H126" s="36">
        <v>158.56666666666666</v>
      </c>
      <c r="I126" s="36">
        <v>161.13333333333333</v>
      </c>
      <c r="J126" s="36">
        <v>165.26666666666665</v>
      </c>
      <c r="K126" s="31">
        <v>157</v>
      </c>
      <c r="L126" s="31">
        <v>150.30000000000001</v>
      </c>
      <c r="M126" s="31">
        <v>74.246420000000001</v>
      </c>
      <c r="N126" s="1"/>
      <c r="O126" s="1"/>
    </row>
    <row r="127" spans="1:15" ht="12.75" customHeight="1">
      <c r="A127" s="51">
        <v>118</v>
      </c>
      <c r="B127" s="53" t="s">
        <v>169</v>
      </c>
      <c r="C127" s="31">
        <v>5457.5</v>
      </c>
      <c r="D127" s="36">
        <v>5385.916666666667</v>
      </c>
      <c r="E127" s="36">
        <v>5303.8333333333339</v>
      </c>
      <c r="F127" s="36">
        <v>5150.166666666667</v>
      </c>
      <c r="G127" s="36">
        <v>5068.0833333333339</v>
      </c>
      <c r="H127" s="36">
        <v>5539.5833333333339</v>
      </c>
      <c r="I127" s="36">
        <v>5621.6666666666679</v>
      </c>
      <c r="J127" s="36">
        <v>5775.3333333333339</v>
      </c>
      <c r="K127" s="31">
        <v>5468</v>
      </c>
      <c r="L127" s="31">
        <v>5232.25</v>
      </c>
      <c r="M127" s="31">
        <v>2.1856</v>
      </c>
      <c r="N127" s="1"/>
      <c r="O127" s="1"/>
    </row>
    <row r="128" spans="1:15" ht="12.75" customHeight="1">
      <c r="A128" s="51">
        <v>119</v>
      </c>
      <c r="B128" s="53" t="s">
        <v>166</v>
      </c>
      <c r="C128" s="31">
        <v>591.35</v>
      </c>
      <c r="D128" s="36">
        <v>586.83333333333337</v>
      </c>
      <c r="E128" s="36">
        <v>579.66666666666674</v>
      </c>
      <c r="F128" s="36">
        <v>567.98333333333335</v>
      </c>
      <c r="G128" s="36">
        <v>560.81666666666672</v>
      </c>
      <c r="H128" s="36">
        <v>598.51666666666677</v>
      </c>
      <c r="I128" s="36">
        <v>605.68333333333351</v>
      </c>
      <c r="J128" s="36">
        <v>617.36666666666679</v>
      </c>
      <c r="K128" s="31">
        <v>594</v>
      </c>
      <c r="L128" s="31">
        <v>575.15</v>
      </c>
      <c r="M128" s="31">
        <v>16.97503</v>
      </c>
      <c r="N128" s="1"/>
      <c r="O128" s="1"/>
    </row>
    <row r="129" spans="1:15" ht="12.75" customHeight="1">
      <c r="A129" s="51">
        <v>120</v>
      </c>
      <c r="B129" s="53" t="s">
        <v>168</v>
      </c>
      <c r="C129" s="31">
        <v>5159.8999999999996</v>
      </c>
      <c r="D129" s="36">
        <v>5161.0666666666666</v>
      </c>
      <c r="E129" s="36">
        <v>5129.1333333333332</v>
      </c>
      <c r="F129" s="36">
        <v>5098.3666666666668</v>
      </c>
      <c r="G129" s="36">
        <v>5066.4333333333334</v>
      </c>
      <c r="H129" s="36">
        <v>5191.833333333333</v>
      </c>
      <c r="I129" s="36">
        <v>5223.7666666666655</v>
      </c>
      <c r="J129" s="36">
        <v>5254.5333333333328</v>
      </c>
      <c r="K129" s="31">
        <v>5193</v>
      </c>
      <c r="L129" s="31">
        <v>5130.3</v>
      </c>
      <c r="M129" s="31">
        <v>3.7402899999999999</v>
      </c>
      <c r="N129" s="1"/>
      <c r="O129" s="1"/>
    </row>
    <row r="130" spans="1:15" ht="12.75" customHeight="1">
      <c r="A130" s="51">
        <v>121</v>
      </c>
      <c r="B130" s="53" t="s">
        <v>167</v>
      </c>
      <c r="C130" s="31">
        <v>3560</v>
      </c>
      <c r="D130" s="36">
        <v>3560.3833333333332</v>
      </c>
      <c r="E130" s="36">
        <v>3524.7666666666664</v>
      </c>
      <c r="F130" s="36">
        <v>3489.5333333333333</v>
      </c>
      <c r="G130" s="36">
        <v>3453.9166666666665</v>
      </c>
      <c r="H130" s="36">
        <v>3595.6166666666663</v>
      </c>
      <c r="I130" s="36">
        <v>3631.2333333333331</v>
      </c>
      <c r="J130" s="36">
        <v>3666.4666666666662</v>
      </c>
      <c r="K130" s="31">
        <v>3596</v>
      </c>
      <c r="L130" s="31">
        <v>3525.15</v>
      </c>
      <c r="M130" s="31">
        <v>25.049620000000001</v>
      </c>
      <c r="N130" s="1"/>
      <c r="O130" s="1"/>
    </row>
    <row r="131" spans="1:15" ht="12.75" customHeight="1">
      <c r="A131" s="51">
        <v>122</v>
      </c>
      <c r="B131" s="53" t="s">
        <v>165</v>
      </c>
      <c r="C131" s="31">
        <v>383.9</v>
      </c>
      <c r="D131" s="36">
        <v>383.14999999999992</v>
      </c>
      <c r="E131" s="36">
        <v>380.39999999999986</v>
      </c>
      <c r="F131" s="36">
        <v>376.89999999999992</v>
      </c>
      <c r="G131" s="36">
        <v>374.14999999999986</v>
      </c>
      <c r="H131" s="36">
        <v>386.64999999999986</v>
      </c>
      <c r="I131" s="36">
        <v>389.4</v>
      </c>
      <c r="J131" s="36">
        <v>392.89999999999986</v>
      </c>
      <c r="K131" s="31">
        <v>385.9</v>
      </c>
      <c r="L131" s="31">
        <v>379.65</v>
      </c>
      <c r="M131" s="31">
        <v>37.293340000000001</v>
      </c>
      <c r="N131" s="1"/>
      <c r="O131" s="1"/>
    </row>
    <row r="132" spans="1:15" ht="12.75" customHeight="1">
      <c r="A132" s="51">
        <v>123</v>
      </c>
      <c r="B132" s="53" t="s">
        <v>284</v>
      </c>
      <c r="C132" s="31">
        <v>901.8</v>
      </c>
      <c r="D132" s="36">
        <v>896.2833333333333</v>
      </c>
      <c r="E132" s="36">
        <v>883.01666666666665</v>
      </c>
      <c r="F132" s="36">
        <v>864.23333333333335</v>
      </c>
      <c r="G132" s="36">
        <v>850.9666666666667</v>
      </c>
      <c r="H132" s="36">
        <v>915.06666666666661</v>
      </c>
      <c r="I132" s="36">
        <v>928.33333333333326</v>
      </c>
      <c r="J132" s="36">
        <v>947.11666666666656</v>
      </c>
      <c r="K132" s="31">
        <v>909.55</v>
      </c>
      <c r="L132" s="31">
        <v>877.5</v>
      </c>
      <c r="M132" s="31">
        <v>62.924950000000003</v>
      </c>
      <c r="N132" s="1"/>
      <c r="O132" s="1"/>
    </row>
    <row r="133" spans="1:15" ht="12.75" customHeight="1">
      <c r="A133" s="51">
        <v>124</v>
      </c>
      <c r="B133" s="53" t="s">
        <v>170</v>
      </c>
      <c r="C133" s="31">
        <v>1611.65</v>
      </c>
      <c r="D133" s="36">
        <v>1599.6666666666667</v>
      </c>
      <c r="E133" s="36">
        <v>1583.0333333333335</v>
      </c>
      <c r="F133" s="36">
        <v>1554.4166666666667</v>
      </c>
      <c r="G133" s="36">
        <v>1537.7833333333335</v>
      </c>
      <c r="H133" s="36">
        <v>1628.2833333333335</v>
      </c>
      <c r="I133" s="36">
        <v>1644.9166666666667</v>
      </c>
      <c r="J133" s="36">
        <v>1673.5333333333335</v>
      </c>
      <c r="K133" s="31">
        <v>1616.3</v>
      </c>
      <c r="L133" s="31">
        <v>1571.05</v>
      </c>
      <c r="M133" s="31">
        <v>12.197419999999999</v>
      </c>
      <c r="N133" s="1"/>
      <c r="O133" s="1"/>
    </row>
    <row r="134" spans="1:15" ht="12.75" customHeight="1">
      <c r="A134" s="51">
        <v>125</v>
      </c>
      <c r="B134" s="53" t="s">
        <v>183</v>
      </c>
      <c r="C134" s="31">
        <v>131583.6</v>
      </c>
      <c r="D134" s="36">
        <v>131866.35</v>
      </c>
      <c r="E134" s="36">
        <v>130762.80000000002</v>
      </c>
      <c r="F134" s="36">
        <v>129942.00000000001</v>
      </c>
      <c r="G134" s="36">
        <v>128838.45000000003</v>
      </c>
      <c r="H134" s="36">
        <v>132687.15000000002</v>
      </c>
      <c r="I134" s="36">
        <v>133790.70000000001</v>
      </c>
      <c r="J134" s="36">
        <v>134611.5</v>
      </c>
      <c r="K134" s="31">
        <v>132969.9</v>
      </c>
      <c r="L134" s="31">
        <v>131045.55</v>
      </c>
      <c r="M134" s="31">
        <v>0.10316</v>
      </c>
      <c r="N134" s="1"/>
      <c r="O134" s="1"/>
    </row>
    <row r="135" spans="1:15" ht="12.75" customHeight="1">
      <c r="A135" s="51">
        <v>126</v>
      </c>
      <c r="B135" s="53" t="s">
        <v>446</v>
      </c>
      <c r="C135" s="31">
        <v>1130.5</v>
      </c>
      <c r="D135" s="36">
        <v>1125.3333333333333</v>
      </c>
      <c r="E135" s="36">
        <v>1111.6666666666665</v>
      </c>
      <c r="F135" s="36">
        <v>1092.8333333333333</v>
      </c>
      <c r="G135" s="36">
        <v>1079.1666666666665</v>
      </c>
      <c r="H135" s="36">
        <v>1144.1666666666665</v>
      </c>
      <c r="I135" s="36">
        <v>1157.833333333333</v>
      </c>
      <c r="J135" s="36">
        <v>1176.6666666666665</v>
      </c>
      <c r="K135" s="31">
        <v>1139</v>
      </c>
      <c r="L135" s="31">
        <v>1106.5</v>
      </c>
      <c r="M135" s="31">
        <v>4.96251</v>
      </c>
      <c r="N135" s="1"/>
      <c r="O135" s="1"/>
    </row>
    <row r="136" spans="1:15" ht="12.75" customHeight="1">
      <c r="A136" s="51">
        <v>127</v>
      </c>
      <c r="B136" s="53" t="s">
        <v>172</v>
      </c>
      <c r="C136" s="31">
        <v>268.2</v>
      </c>
      <c r="D136" s="36">
        <v>266.95</v>
      </c>
      <c r="E136" s="36">
        <v>264.5</v>
      </c>
      <c r="F136" s="36">
        <v>260.8</v>
      </c>
      <c r="G136" s="36">
        <v>258.35000000000002</v>
      </c>
      <c r="H136" s="36">
        <v>270.64999999999998</v>
      </c>
      <c r="I136" s="36">
        <v>273.09999999999991</v>
      </c>
      <c r="J136" s="36">
        <v>276.79999999999995</v>
      </c>
      <c r="K136" s="31">
        <v>269.39999999999998</v>
      </c>
      <c r="L136" s="31">
        <v>263.25</v>
      </c>
      <c r="M136" s="31">
        <v>18.920919999999999</v>
      </c>
      <c r="N136" s="1"/>
      <c r="O136" s="1"/>
    </row>
    <row r="137" spans="1:15" ht="12.75" customHeight="1">
      <c r="A137" s="51">
        <v>128</v>
      </c>
      <c r="B137" s="53" t="s">
        <v>171</v>
      </c>
      <c r="C137" s="31">
        <v>1865.85</v>
      </c>
      <c r="D137" s="36">
        <v>1861.95</v>
      </c>
      <c r="E137" s="36">
        <v>1848.9</v>
      </c>
      <c r="F137" s="36">
        <v>1831.95</v>
      </c>
      <c r="G137" s="36">
        <v>1818.9</v>
      </c>
      <c r="H137" s="36">
        <v>1878.9</v>
      </c>
      <c r="I137" s="36">
        <v>1891.9499999999998</v>
      </c>
      <c r="J137" s="36">
        <v>1908.9</v>
      </c>
      <c r="K137" s="31">
        <v>1875</v>
      </c>
      <c r="L137" s="31">
        <v>1845</v>
      </c>
      <c r="M137" s="31">
        <v>20.729600000000001</v>
      </c>
      <c r="N137" s="1"/>
      <c r="O137" s="1"/>
    </row>
    <row r="138" spans="1:15" ht="12.75" customHeight="1">
      <c r="A138" s="51">
        <v>129</v>
      </c>
      <c r="B138" s="53" t="s">
        <v>842</v>
      </c>
      <c r="C138" s="31">
        <v>2132.75</v>
      </c>
      <c r="D138" s="36">
        <v>2127.6666666666665</v>
      </c>
      <c r="E138" s="36">
        <v>2095.333333333333</v>
      </c>
      <c r="F138" s="36">
        <v>2057.9166666666665</v>
      </c>
      <c r="G138" s="36">
        <v>2025.583333333333</v>
      </c>
      <c r="H138" s="36">
        <v>2165.083333333333</v>
      </c>
      <c r="I138" s="36">
        <v>2197.4166666666661</v>
      </c>
      <c r="J138" s="36">
        <v>2234.833333333333</v>
      </c>
      <c r="K138" s="31">
        <v>2160</v>
      </c>
      <c r="L138" s="31">
        <v>2090.25</v>
      </c>
      <c r="M138" s="31">
        <v>1.4657899999999999</v>
      </c>
      <c r="N138" s="1"/>
      <c r="O138" s="1"/>
    </row>
    <row r="139" spans="1:15" ht="12.75" customHeight="1">
      <c r="A139" s="51">
        <v>130</v>
      </c>
      <c r="B139" s="53" t="s">
        <v>174</v>
      </c>
      <c r="C139" s="31">
        <v>500.7</v>
      </c>
      <c r="D139" s="36">
        <v>497.91666666666669</v>
      </c>
      <c r="E139" s="36">
        <v>494.33333333333337</v>
      </c>
      <c r="F139" s="36">
        <v>487.9666666666667</v>
      </c>
      <c r="G139" s="36">
        <v>484.38333333333338</v>
      </c>
      <c r="H139" s="36">
        <v>504.28333333333336</v>
      </c>
      <c r="I139" s="36">
        <v>507.86666666666673</v>
      </c>
      <c r="J139" s="36">
        <v>514.23333333333335</v>
      </c>
      <c r="K139" s="31">
        <v>501.5</v>
      </c>
      <c r="L139" s="31">
        <v>491.55</v>
      </c>
      <c r="M139" s="31">
        <v>14.725390000000001</v>
      </c>
      <c r="N139" s="1"/>
      <c r="O139" s="1"/>
    </row>
    <row r="140" spans="1:15" ht="12.75" customHeight="1">
      <c r="A140" s="51">
        <v>131</v>
      </c>
      <c r="B140" s="53" t="s">
        <v>175</v>
      </c>
      <c r="C140" s="31">
        <v>11908.15</v>
      </c>
      <c r="D140" s="36">
        <v>11911.166666666666</v>
      </c>
      <c r="E140" s="36">
        <v>11822.333333333332</v>
      </c>
      <c r="F140" s="36">
        <v>11736.516666666666</v>
      </c>
      <c r="G140" s="36">
        <v>11647.683333333332</v>
      </c>
      <c r="H140" s="36">
        <v>11996.983333333332</v>
      </c>
      <c r="I140" s="36">
        <v>12085.816666666664</v>
      </c>
      <c r="J140" s="36">
        <v>12171.633333333331</v>
      </c>
      <c r="K140" s="31">
        <v>12000</v>
      </c>
      <c r="L140" s="31">
        <v>11825.35</v>
      </c>
      <c r="M140" s="31">
        <v>5.4431099999999999</v>
      </c>
      <c r="N140" s="1"/>
      <c r="O140" s="1"/>
    </row>
    <row r="141" spans="1:15" ht="12.75" customHeight="1">
      <c r="A141" s="51">
        <v>132</v>
      </c>
      <c r="B141" s="53" t="s">
        <v>179</v>
      </c>
      <c r="C141" s="31">
        <v>952</v>
      </c>
      <c r="D141" s="36">
        <v>953.36666666666667</v>
      </c>
      <c r="E141" s="36">
        <v>941.73333333333335</v>
      </c>
      <c r="F141" s="36">
        <v>931.4666666666667</v>
      </c>
      <c r="G141" s="36">
        <v>919.83333333333337</v>
      </c>
      <c r="H141" s="36">
        <v>963.63333333333333</v>
      </c>
      <c r="I141" s="36">
        <v>975.26666666666677</v>
      </c>
      <c r="J141" s="36">
        <v>985.5333333333333</v>
      </c>
      <c r="K141" s="31">
        <v>965</v>
      </c>
      <c r="L141" s="31">
        <v>943.1</v>
      </c>
      <c r="M141" s="31">
        <v>12.447749999999999</v>
      </c>
      <c r="N141" s="1"/>
      <c r="O141" s="1"/>
    </row>
    <row r="142" spans="1:15" ht="12.75" customHeight="1">
      <c r="A142" s="51">
        <v>133</v>
      </c>
      <c r="B142" s="53" t="s">
        <v>286</v>
      </c>
      <c r="C142" s="31">
        <v>748.8</v>
      </c>
      <c r="D142" s="36">
        <v>754.26666666666677</v>
      </c>
      <c r="E142" s="36">
        <v>735.53333333333353</v>
      </c>
      <c r="F142" s="36">
        <v>722.26666666666677</v>
      </c>
      <c r="G142" s="36">
        <v>703.53333333333353</v>
      </c>
      <c r="H142" s="36">
        <v>767.53333333333353</v>
      </c>
      <c r="I142" s="36">
        <v>786.26666666666688</v>
      </c>
      <c r="J142" s="36">
        <v>799.53333333333353</v>
      </c>
      <c r="K142" s="31">
        <v>773</v>
      </c>
      <c r="L142" s="31">
        <v>741</v>
      </c>
      <c r="M142" s="31">
        <v>31.714690000000001</v>
      </c>
      <c r="N142" s="1"/>
      <c r="O142" s="1"/>
    </row>
    <row r="143" spans="1:15" ht="12.75" customHeight="1">
      <c r="A143" s="51">
        <v>134</v>
      </c>
      <c r="B143" s="53" t="s">
        <v>451</v>
      </c>
      <c r="C143" s="31">
        <v>1878.4</v>
      </c>
      <c r="D143" s="36">
        <v>1879.2333333333333</v>
      </c>
      <c r="E143" s="36">
        <v>1849.4666666666667</v>
      </c>
      <c r="F143" s="36">
        <v>1820.5333333333333</v>
      </c>
      <c r="G143" s="36">
        <v>1790.7666666666667</v>
      </c>
      <c r="H143" s="36">
        <v>1908.1666666666667</v>
      </c>
      <c r="I143" s="36">
        <v>1937.9333333333336</v>
      </c>
      <c r="J143" s="36">
        <v>1966.8666666666668</v>
      </c>
      <c r="K143" s="31">
        <v>1909</v>
      </c>
      <c r="L143" s="31">
        <v>1850.3</v>
      </c>
      <c r="M143" s="31">
        <v>6.1328899999999997</v>
      </c>
      <c r="N143" s="1"/>
      <c r="O143" s="1"/>
    </row>
    <row r="144" spans="1:15" ht="12.75" customHeight="1">
      <c r="A144" s="51">
        <v>135</v>
      </c>
      <c r="B144" s="53" t="s">
        <v>287</v>
      </c>
      <c r="C144" s="31">
        <v>62.75</v>
      </c>
      <c r="D144" s="36">
        <v>62.633333333333333</v>
      </c>
      <c r="E144" s="36">
        <v>62.116666666666667</v>
      </c>
      <c r="F144" s="36">
        <v>61.483333333333334</v>
      </c>
      <c r="G144" s="36">
        <v>60.966666666666669</v>
      </c>
      <c r="H144" s="36">
        <v>63.266666666666666</v>
      </c>
      <c r="I144" s="36">
        <v>63.783333333333331</v>
      </c>
      <c r="J144" s="36">
        <v>64.416666666666657</v>
      </c>
      <c r="K144" s="31">
        <v>63.15</v>
      </c>
      <c r="L144" s="31">
        <v>62</v>
      </c>
      <c r="M144" s="31">
        <v>63.511710000000001</v>
      </c>
      <c r="N144" s="1"/>
      <c r="O144" s="1"/>
    </row>
    <row r="145" spans="1:15" ht="12.75" customHeight="1">
      <c r="A145" s="51">
        <v>136</v>
      </c>
      <c r="B145" s="53" t="s">
        <v>182</v>
      </c>
      <c r="C145" s="31">
        <v>2436.85</v>
      </c>
      <c r="D145" s="36">
        <v>2430.4833333333331</v>
      </c>
      <c r="E145" s="36">
        <v>2406.6166666666663</v>
      </c>
      <c r="F145" s="36">
        <v>2376.3833333333332</v>
      </c>
      <c r="G145" s="36">
        <v>2352.5166666666664</v>
      </c>
      <c r="H145" s="36">
        <v>2460.7166666666662</v>
      </c>
      <c r="I145" s="36">
        <v>2484.583333333333</v>
      </c>
      <c r="J145" s="36">
        <v>2514.8166666666662</v>
      </c>
      <c r="K145" s="31">
        <v>2454.35</v>
      </c>
      <c r="L145" s="31">
        <v>2400.25</v>
      </c>
      <c r="M145" s="31">
        <v>3.32097</v>
      </c>
      <c r="N145" s="1"/>
      <c r="O145" s="1"/>
    </row>
    <row r="146" spans="1:15" ht="12.75" customHeight="1">
      <c r="A146" s="51">
        <v>137</v>
      </c>
      <c r="B146" s="53" t="s">
        <v>184</v>
      </c>
      <c r="C146" s="31">
        <v>1434.45</v>
      </c>
      <c r="D146" s="36">
        <v>1409.45</v>
      </c>
      <c r="E146" s="36">
        <v>1375.9</v>
      </c>
      <c r="F146" s="36">
        <v>1317.3500000000001</v>
      </c>
      <c r="G146" s="36">
        <v>1283.8000000000002</v>
      </c>
      <c r="H146" s="36">
        <v>1468</v>
      </c>
      <c r="I146" s="36">
        <v>1501.5499999999997</v>
      </c>
      <c r="J146" s="36">
        <v>1560.1</v>
      </c>
      <c r="K146" s="31">
        <v>1443</v>
      </c>
      <c r="L146" s="31">
        <v>1350.9</v>
      </c>
      <c r="M146" s="31">
        <v>16.93364</v>
      </c>
      <c r="N146" s="1"/>
      <c r="O146" s="1"/>
    </row>
    <row r="147" spans="1:15" ht="12.75" customHeight="1">
      <c r="A147" s="51">
        <v>138</v>
      </c>
      <c r="B147" s="53" t="s">
        <v>458</v>
      </c>
      <c r="C147" s="31">
        <v>84.1</v>
      </c>
      <c r="D147" s="36">
        <v>84.283333333333331</v>
      </c>
      <c r="E147" s="36">
        <v>83.216666666666669</v>
      </c>
      <c r="F147" s="36">
        <v>82.333333333333343</v>
      </c>
      <c r="G147" s="36">
        <v>81.26666666666668</v>
      </c>
      <c r="H147" s="36">
        <v>85.166666666666657</v>
      </c>
      <c r="I147" s="36">
        <v>86.23333333333332</v>
      </c>
      <c r="J147" s="36">
        <v>87.116666666666646</v>
      </c>
      <c r="K147" s="31">
        <v>85.35</v>
      </c>
      <c r="L147" s="31">
        <v>83.4</v>
      </c>
      <c r="M147" s="31">
        <v>706.91447000000005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207.8</v>
      </c>
      <c r="D148" s="36">
        <v>207.23333333333335</v>
      </c>
      <c r="E148" s="36">
        <v>205.3666666666667</v>
      </c>
      <c r="F148" s="36">
        <v>202.93333333333337</v>
      </c>
      <c r="G148" s="36">
        <v>201.06666666666672</v>
      </c>
      <c r="H148" s="36">
        <v>209.66666666666669</v>
      </c>
      <c r="I148" s="36">
        <v>211.53333333333336</v>
      </c>
      <c r="J148" s="36">
        <v>213.96666666666667</v>
      </c>
      <c r="K148" s="31">
        <v>209.1</v>
      </c>
      <c r="L148" s="31">
        <v>204.8</v>
      </c>
      <c r="M148" s="31">
        <v>161.36822000000001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325</v>
      </c>
      <c r="D149" s="36">
        <v>322.78333333333336</v>
      </c>
      <c r="E149" s="36">
        <v>319.2166666666667</v>
      </c>
      <c r="F149" s="36">
        <v>313.43333333333334</v>
      </c>
      <c r="G149" s="36">
        <v>309.86666666666667</v>
      </c>
      <c r="H149" s="36">
        <v>328.56666666666672</v>
      </c>
      <c r="I149" s="36">
        <v>332.13333333333344</v>
      </c>
      <c r="J149" s="36">
        <v>337.91666666666674</v>
      </c>
      <c r="K149" s="31">
        <v>326.35000000000002</v>
      </c>
      <c r="L149" s="31">
        <v>317</v>
      </c>
      <c r="M149" s="31">
        <v>233.70426</v>
      </c>
      <c r="N149" s="1"/>
      <c r="O149" s="1"/>
    </row>
    <row r="150" spans="1:15" ht="12.75" customHeight="1">
      <c r="A150" s="51">
        <v>141</v>
      </c>
      <c r="B150" s="53" t="s">
        <v>187</v>
      </c>
      <c r="C150" s="31">
        <v>3086.05</v>
      </c>
      <c r="D150" s="36">
        <v>3052.9</v>
      </c>
      <c r="E150" s="36">
        <v>3006.8</v>
      </c>
      <c r="F150" s="36">
        <v>2927.55</v>
      </c>
      <c r="G150" s="36">
        <v>2881.4500000000003</v>
      </c>
      <c r="H150" s="36">
        <v>3132.15</v>
      </c>
      <c r="I150" s="36">
        <v>3178.2499999999995</v>
      </c>
      <c r="J150" s="36">
        <v>3257.5</v>
      </c>
      <c r="K150" s="31">
        <v>3099</v>
      </c>
      <c r="L150" s="31">
        <v>2973.65</v>
      </c>
      <c r="M150" s="31">
        <v>1.6276900000000001</v>
      </c>
      <c r="N150" s="1"/>
      <c r="O150" s="1"/>
    </row>
    <row r="151" spans="1:15" ht="12.75" customHeight="1">
      <c r="A151" s="51">
        <v>142</v>
      </c>
      <c r="B151" s="53" t="s">
        <v>188</v>
      </c>
      <c r="C151" s="31">
        <v>2553.65</v>
      </c>
      <c r="D151" s="36">
        <v>2546.9500000000003</v>
      </c>
      <c r="E151" s="36">
        <v>2531.8500000000004</v>
      </c>
      <c r="F151" s="36">
        <v>2510.0500000000002</v>
      </c>
      <c r="G151" s="36">
        <v>2494.9500000000003</v>
      </c>
      <c r="H151" s="36">
        <v>2568.7500000000005</v>
      </c>
      <c r="I151" s="36">
        <v>2583.85</v>
      </c>
      <c r="J151" s="36">
        <v>2605.6500000000005</v>
      </c>
      <c r="K151" s="31">
        <v>2562.0500000000002</v>
      </c>
      <c r="L151" s="31">
        <v>2525.15</v>
      </c>
      <c r="M151" s="31">
        <v>9.0387699999999995</v>
      </c>
      <c r="N151" s="1"/>
      <c r="O151" s="1"/>
    </row>
    <row r="152" spans="1:15" ht="12.75" customHeight="1">
      <c r="A152" s="51">
        <v>143</v>
      </c>
      <c r="B152" s="53" t="s">
        <v>192</v>
      </c>
      <c r="C152" s="31">
        <v>1424.75</v>
      </c>
      <c r="D152" s="36">
        <v>1412.6333333333332</v>
      </c>
      <c r="E152" s="36">
        <v>1398.1166666666663</v>
      </c>
      <c r="F152" s="36">
        <v>1371.4833333333331</v>
      </c>
      <c r="G152" s="36">
        <v>1356.9666666666662</v>
      </c>
      <c r="H152" s="36">
        <v>1439.2666666666664</v>
      </c>
      <c r="I152" s="36">
        <v>1453.7833333333333</v>
      </c>
      <c r="J152" s="36">
        <v>1480.4166666666665</v>
      </c>
      <c r="K152" s="31">
        <v>1427.15</v>
      </c>
      <c r="L152" s="31">
        <v>1386</v>
      </c>
      <c r="M152" s="31">
        <v>9.2906300000000002</v>
      </c>
      <c r="N152" s="1"/>
      <c r="O152" s="1"/>
    </row>
    <row r="153" spans="1:15" ht="12.75" customHeight="1">
      <c r="A153" s="51">
        <v>144</v>
      </c>
      <c r="B153" s="53" t="s">
        <v>194</v>
      </c>
      <c r="C153" s="31">
        <v>262.95</v>
      </c>
      <c r="D153" s="36">
        <v>264.08333333333331</v>
      </c>
      <c r="E153" s="36">
        <v>261.21666666666664</v>
      </c>
      <c r="F153" s="36">
        <v>259.48333333333335</v>
      </c>
      <c r="G153" s="36">
        <v>256.61666666666667</v>
      </c>
      <c r="H153" s="36">
        <v>265.81666666666661</v>
      </c>
      <c r="I153" s="36">
        <v>268.68333333333328</v>
      </c>
      <c r="J153" s="36">
        <v>270.41666666666657</v>
      </c>
      <c r="K153" s="31">
        <v>266.95</v>
      </c>
      <c r="L153" s="31">
        <v>262.35000000000002</v>
      </c>
      <c r="M153" s="31">
        <v>121.63200000000001</v>
      </c>
      <c r="N153" s="1"/>
      <c r="O153" s="1"/>
    </row>
    <row r="154" spans="1:15" ht="12.75" customHeight="1">
      <c r="A154" s="51">
        <v>145</v>
      </c>
      <c r="B154" s="53" t="s">
        <v>289</v>
      </c>
      <c r="C154" s="31">
        <v>590.95000000000005</v>
      </c>
      <c r="D154" s="36">
        <v>585.35</v>
      </c>
      <c r="E154" s="36">
        <v>574.1</v>
      </c>
      <c r="F154" s="36">
        <v>557.25</v>
      </c>
      <c r="G154" s="36">
        <v>546</v>
      </c>
      <c r="H154" s="36">
        <v>602.20000000000005</v>
      </c>
      <c r="I154" s="36">
        <v>613.45000000000005</v>
      </c>
      <c r="J154" s="36">
        <v>630.30000000000007</v>
      </c>
      <c r="K154" s="31">
        <v>596.6</v>
      </c>
      <c r="L154" s="31">
        <v>568.5</v>
      </c>
      <c r="M154" s="31">
        <v>39.674190000000003</v>
      </c>
      <c r="N154" s="1"/>
      <c r="O154" s="1"/>
    </row>
    <row r="155" spans="1:15" ht="12.75" customHeight="1">
      <c r="A155" s="51">
        <v>146</v>
      </c>
      <c r="B155" s="53" t="s">
        <v>290</v>
      </c>
      <c r="C155" s="31">
        <v>410.85</v>
      </c>
      <c r="D155" s="36">
        <v>417.75</v>
      </c>
      <c r="E155" s="36">
        <v>398.1</v>
      </c>
      <c r="F155" s="36">
        <v>385.35</v>
      </c>
      <c r="G155" s="36">
        <v>365.70000000000005</v>
      </c>
      <c r="H155" s="36">
        <v>430.5</v>
      </c>
      <c r="I155" s="36">
        <v>450.15</v>
      </c>
      <c r="J155" s="36">
        <v>462.9</v>
      </c>
      <c r="K155" s="31">
        <v>437.4</v>
      </c>
      <c r="L155" s="31">
        <v>405</v>
      </c>
      <c r="M155" s="31">
        <v>51.201599999999999</v>
      </c>
      <c r="N155" s="1"/>
      <c r="O155" s="1"/>
    </row>
    <row r="156" spans="1:15" ht="12.75" customHeight="1">
      <c r="A156" s="51">
        <v>147</v>
      </c>
      <c r="B156" s="53" t="s">
        <v>291</v>
      </c>
      <c r="C156" s="31">
        <v>1139.4000000000001</v>
      </c>
      <c r="D156" s="36">
        <v>1137.1166666666668</v>
      </c>
      <c r="E156" s="36">
        <v>1123.2333333333336</v>
      </c>
      <c r="F156" s="36">
        <v>1107.0666666666668</v>
      </c>
      <c r="G156" s="36">
        <v>1093.1833333333336</v>
      </c>
      <c r="H156" s="36">
        <v>1153.2833333333335</v>
      </c>
      <c r="I156" s="36">
        <v>1167.1666666666667</v>
      </c>
      <c r="J156" s="36">
        <v>1183.3333333333335</v>
      </c>
      <c r="K156" s="31">
        <v>1151</v>
      </c>
      <c r="L156" s="31">
        <v>1120.95</v>
      </c>
      <c r="M156" s="31">
        <v>19.734220000000001</v>
      </c>
      <c r="N156" s="1"/>
      <c r="O156" s="1"/>
    </row>
    <row r="157" spans="1:15" ht="12.75" customHeight="1">
      <c r="A157" s="51">
        <v>148</v>
      </c>
      <c r="B157" s="53" t="s">
        <v>201</v>
      </c>
      <c r="C157" s="31">
        <v>3751.1</v>
      </c>
      <c r="D157" s="36">
        <v>3719.7666666666664</v>
      </c>
      <c r="E157" s="36">
        <v>3671.7333333333327</v>
      </c>
      <c r="F157" s="36">
        <v>3592.3666666666663</v>
      </c>
      <c r="G157" s="36">
        <v>3544.3333333333326</v>
      </c>
      <c r="H157" s="36">
        <v>3799.1333333333328</v>
      </c>
      <c r="I157" s="36">
        <v>3847.1666666666665</v>
      </c>
      <c r="J157" s="36">
        <v>3926.5333333333328</v>
      </c>
      <c r="K157" s="31">
        <v>3767.8</v>
      </c>
      <c r="L157" s="31">
        <v>3640.4</v>
      </c>
      <c r="M157" s="31">
        <v>3.1147300000000002</v>
      </c>
      <c r="N157" s="1"/>
      <c r="O157" s="1"/>
    </row>
    <row r="158" spans="1:15" ht="12.75" customHeight="1">
      <c r="A158" s="51">
        <v>149</v>
      </c>
      <c r="B158" s="53" t="s">
        <v>195</v>
      </c>
      <c r="C158" s="31">
        <v>34092.85</v>
      </c>
      <c r="D158" s="36">
        <v>33845.316666666673</v>
      </c>
      <c r="E158" s="36">
        <v>33520.633333333346</v>
      </c>
      <c r="F158" s="36">
        <v>32948.416666666672</v>
      </c>
      <c r="G158" s="36">
        <v>32623.733333333344</v>
      </c>
      <c r="H158" s="36">
        <v>34417.533333333347</v>
      </c>
      <c r="I158" s="36">
        <v>34742.216666666682</v>
      </c>
      <c r="J158" s="36">
        <v>35314.433333333349</v>
      </c>
      <c r="K158" s="31">
        <v>34170</v>
      </c>
      <c r="L158" s="31">
        <v>33273.1</v>
      </c>
      <c r="M158" s="31">
        <v>0.34651999999999999</v>
      </c>
      <c r="N158" s="1"/>
      <c r="O158" s="1"/>
    </row>
    <row r="159" spans="1:15" ht="12.75" customHeight="1">
      <c r="A159" s="51">
        <v>150</v>
      </c>
      <c r="B159" s="53" t="s">
        <v>292</v>
      </c>
      <c r="C159" s="31">
        <v>1369.85</v>
      </c>
      <c r="D159" s="36">
        <v>1367.2833333333335</v>
      </c>
      <c r="E159" s="36">
        <v>1355.616666666667</v>
      </c>
      <c r="F159" s="36">
        <v>1341.3833333333334</v>
      </c>
      <c r="G159" s="36">
        <v>1329.7166666666669</v>
      </c>
      <c r="H159" s="36">
        <v>1381.5166666666671</v>
      </c>
      <c r="I159" s="36">
        <v>1393.1833333333336</v>
      </c>
      <c r="J159" s="36">
        <v>1407.4166666666672</v>
      </c>
      <c r="K159" s="31">
        <v>1378.95</v>
      </c>
      <c r="L159" s="31">
        <v>1353.05</v>
      </c>
      <c r="M159" s="31">
        <v>6.0856000000000003</v>
      </c>
      <c r="N159" s="1"/>
      <c r="O159" s="1"/>
    </row>
    <row r="160" spans="1:15" ht="12.75" customHeight="1">
      <c r="A160" s="51">
        <v>151</v>
      </c>
      <c r="B160" s="53" t="s">
        <v>197</v>
      </c>
      <c r="C160" s="31">
        <v>8204.85</v>
      </c>
      <c r="D160" s="36">
        <v>8169.5000000000009</v>
      </c>
      <c r="E160" s="36">
        <v>8090.3000000000011</v>
      </c>
      <c r="F160" s="36">
        <v>7975.75</v>
      </c>
      <c r="G160" s="36">
        <v>7896.55</v>
      </c>
      <c r="H160" s="36">
        <v>8284.0500000000029</v>
      </c>
      <c r="I160" s="36">
        <v>8363.25</v>
      </c>
      <c r="J160" s="36">
        <v>8477.8000000000029</v>
      </c>
      <c r="K160" s="31">
        <v>8248.7000000000007</v>
      </c>
      <c r="L160" s="31">
        <v>8054.95</v>
      </c>
      <c r="M160" s="31">
        <v>2.7319</v>
      </c>
      <c r="N160" s="1"/>
      <c r="O160" s="1"/>
    </row>
    <row r="161" spans="1:15" ht="12.75" customHeight="1">
      <c r="A161" s="51">
        <v>152</v>
      </c>
      <c r="B161" s="53" t="s">
        <v>198</v>
      </c>
      <c r="C161" s="31">
        <v>258.64999999999998</v>
      </c>
      <c r="D161" s="36">
        <v>259.88333333333333</v>
      </c>
      <c r="E161" s="36">
        <v>256.11666666666667</v>
      </c>
      <c r="F161" s="36">
        <v>253.58333333333337</v>
      </c>
      <c r="G161" s="36">
        <v>249.81666666666672</v>
      </c>
      <c r="H161" s="36">
        <v>262.41666666666663</v>
      </c>
      <c r="I161" s="36">
        <v>266.18333333333328</v>
      </c>
      <c r="J161" s="36">
        <v>268.71666666666658</v>
      </c>
      <c r="K161" s="31">
        <v>263.64999999999998</v>
      </c>
      <c r="L161" s="31">
        <v>257.35000000000002</v>
      </c>
      <c r="M161" s="31">
        <v>51.924979999999998</v>
      </c>
      <c r="N161" s="1"/>
      <c r="O161" s="1"/>
    </row>
    <row r="162" spans="1:15" ht="12.75" customHeight="1">
      <c r="A162" s="51">
        <v>153</v>
      </c>
      <c r="B162" s="53" t="s">
        <v>200</v>
      </c>
      <c r="C162" s="31">
        <v>2901.4</v>
      </c>
      <c r="D162" s="36">
        <v>2888.9333333333329</v>
      </c>
      <c r="E162" s="36">
        <v>2869.4166666666661</v>
      </c>
      <c r="F162" s="36">
        <v>2837.4333333333329</v>
      </c>
      <c r="G162" s="36">
        <v>2817.9166666666661</v>
      </c>
      <c r="H162" s="36">
        <v>2920.9166666666661</v>
      </c>
      <c r="I162" s="36">
        <v>2940.4333333333334</v>
      </c>
      <c r="J162" s="36">
        <v>2972.4166666666661</v>
      </c>
      <c r="K162" s="31">
        <v>2908.45</v>
      </c>
      <c r="L162" s="31">
        <v>2856.95</v>
      </c>
      <c r="M162" s="31">
        <v>3.5427900000000001</v>
      </c>
      <c r="N162" s="1"/>
      <c r="O162" s="1"/>
    </row>
    <row r="163" spans="1:15" ht="12.75" customHeight="1">
      <c r="A163" s="51">
        <v>154</v>
      </c>
      <c r="B163" s="53" t="s">
        <v>196</v>
      </c>
      <c r="C163" s="31">
        <v>841.6</v>
      </c>
      <c r="D163" s="36">
        <v>836.48333333333323</v>
      </c>
      <c r="E163" s="36">
        <v>822.16666666666652</v>
      </c>
      <c r="F163" s="36">
        <v>802.73333333333323</v>
      </c>
      <c r="G163" s="36">
        <v>788.41666666666652</v>
      </c>
      <c r="H163" s="36">
        <v>855.91666666666652</v>
      </c>
      <c r="I163" s="36">
        <v>870.23333333333335</v>
      </c>
      <c r="J163" s="36">
        <v>889.66666666666652</v>
      </c>
      <c r="K163" s="31">
        <v>850.8</v>
      </c>
      <c r="L163" s="31">
        <v>817.05</v>
      </c>
      <c r="M163" s="31">
        <v>9.8771599999999999</v>
      </c>
      <c r="N163" s="1"/>
      <c r="O163" s="1"/>
    </row>
    <row r="164" spans="1:15" ht="12.75" customHeight="1">
      <c r="A164" s="51">
        <v>155</v>
      </c>
      <c r="B164" s="53" t="s">
        <v>203</v>
      </c>
      <c r="C164" s="31">
        <v>4986.55</v>
      </c>
      <c r="D164" s="36">
        <v>4927.3499999999995</v>
      </c>
      <c r="E164" s="36">
        <v>4829.1999999999989</v>
      </c>
      <c r="F164" s="36">
        <v>4671.8499999999995</v>
      </c>
      <c r="G164" s="36">
        <v>4573.6999999999989</v>
      </c>
      <c r="H164" s="36">
        <v>5084.6999999999989</v>
      </c>
      <c r="I164" s="36">
        <v>5182.8499999999985</v>
      </c>
      <c r="J164" s="36">
        <v>5340.1999999999989</v>
      </c>
      <c r="K164" s="31">
        <v>5025.5</v>
      </c>
      <c r="L164" s="31">
        <v>4770</v>
      </c>
      <c r="M164" s="31">
        <v>7.1277600000000003</v>
      </c>
      <c r="N164" s="1"/>
      <c r="O164" s="1"/>
    </row>
    <row r="165" spans="1:15" ht="12.75" customHeight="1">
      <c r="A165" s="51">
        <v>156</v>
      </c>
      <c r="B165" s="53" t="s">
        <v>293</v>
      </c>
      <c r="C165" s="31">
        <v>469.05</v>
      </c>
      <c r="D165" s="36">
        <v>471.18333333333334</v>
      </c>
      <c r="E165" s="36">
        <v>465.86666666666667</v>
      </c>
      <c r="F165" s="36">
        <v>462.68333333333334</v>
      </c>
      <c r="G165" s="36">
        <v>457.36666666666667</v>
      </c>
      <c r="H165" s="36">
        <v>474.36666666666667</v>
      </c>
      <c r="I165" s="36">
        <v>479.68333333333339</v>
      </c>
      <c r="J165" s="36">
        <v>482.86666666666667</v>
      </c>
      <c r="K165" s="31">
        <v>476.5</v>
      </c>
      <c r="L165" s="31">
        <v>468</v>
      </c>
      <c r="M165" s="31">
        <v>14.05954</v>
      </c>
      <c r="N165" s="1"/>
      <c r="O165" s="1"/>
    </row>
    <row r="166" spans="1:15" ht="12.75" customHeight="1">
      <c r="A166" s="51">
        <v>157</v>
      </c>
      <c r="B166" s="53" t="s">
        <v>199</v>
      </c>
      <c r="C166" s="31">
        <v>386.75</v>
      </c>
      <c r="D166" s="36">
        <v>381.08333333333331</v>
      </c>
      <c r="E166" s="36">
        <v>373.66666666666663</v>
      </c>
      <c r="F166" s="36">
        <v>360.58333333333331</v>
      </c>
      <c r="G166" s="36">
        <v>353.16666666666663</v>
      </c>
      <c r="H166" s="36">
        <v>394.16666666666663</v>
      </c>
      <c r="I166" s="36">
        <v>401.58333333333326</v>
      </c>
      <c r="J166" s="36">
        <v>414.66666666666663</v>
      </c>
      <c r="K166" s="31">
        <v>388.5</v>
      </c>
      <c r="L166" s="31">
        <v>368</v>
      </c>
      <c r="M166" s="31">
        <v>220.51087999999999</v>
      </c>
      <c r="N166" s="1"/>
      <c r="O166" s="1"/>
    </row>
    <row r="167" spans="1:15" ht="12.75" customHeight="1">
      <c r="A167" s="51">
        <v>158</v>
      </c>
      <c r="B167" s="53" t="s">
        <v>204</v>
      </c>
      <c r="C167" s="31">
        <v>273.75</v>
      </c>
      <c r="D167" s="36">
        <v>271.78333333333336</v>
      </c>
      <c r="E167" s="36">
        <v>269.06666666666672</v>
      </c>
      <c r="F167" s="36">
        <v>264.38333333333338</v>
      </c>
      <c r="G167" s="36">
        <v>261.66666666666674</v>
      </c>
      <c r="H167" s="36">
        <v>276.4666666666667</v>
      </c>
      <c r="I167" s="36">
        <v>279.18333333333328</v>
      </c>
      <c r="J167" s="36">
        <v>283.86666666666667</v>
      </c>
      <c r="K167" s="31">
        <v>274.5</v>
      </c>
      <c r="L167" s="31">
        <v>267.10000000000002</v>
      </c>
      <c r="M167" s="31">
        <v>235.59105</v>
      </c>
      <c r="N167" s="1"/>
      <c r="O167" s="1"/>
    </row>
    <row r="168" spans="1:15" ht="12.75" customHeight="1">
      <c r="A168" s="51">
        <v>159</v>
      </c>
      <c r="B168" s="53" t="s">
        <v>294</v>
      </c>
      <c r="C168" s="31">
        <v>1048.6500000000001</v>
      </c>
      <c r="D168" s="36">
        <v>1041.6166666666668</v>
      </c>
      <c r="E168" s="36">
        <v>1014.2333333333336</v>
      </c>
      <c r="F168" s="36">
        <v>979.81666666666683</v>
      </c>
      <c r="G168" s="36">
        <v>952.43333333333362</v>
      </c>
      <c r="H168" s="36">
        <v>1076.0333333333335</v>
      </c>
      <c r="I168" s="36">
        <v>1103.4166666666667</v>
      </c>
      <c r="J168" s="36">
        <v>1137.8333333333335</v>
      </c>
      <c r="K168" s="31">
        <v>1069</v>
      </c>
      <c r="L168" s="31">
        <v>1007.2</v>
      </c>
      <c r="M168" s="31">
        <v>13.22879</v>
      </c>
      <c r="N168" s="1"/>
      <c r="O168" s="1"/>
    </row>
    <row r="169" spans="1:15" ht="12.75" customHeight="1">
      <c r="A169" s="51">
        <v>160</v>
      </c>
      <c r="B169" s="53" t="s">
        <v>295</v>
      </c>
      <c r="C169" s="31">
        <v>16441.650000000001</v>
      </c>
      <c r="D169" s="36">
        <v>16450.166666666668</v>
      </c>
      <c r="E169" s="36">
        <v>16350.583333333336</v>
      </c>
      <c r="F169" s="36">
        <v>16259.516666666668</v>
      </c>
      <c r="G169" s="36">
        <v>16159.933333333336</v>
      </c>
      <c r="H169" s="36">
        <v>16541.233333333337</v>
      </c>
      <c r="I169" s="36">
        <v>16640.816666666673</v>
      </c>
      <c r="J169" s="36">
        <v>16731.883333333335</v>
      </c>
      <c r="K169" s="31">
        <v>16549.75</v>
      </c>
      <c r="L169" s="31">
        <v>16359.1</v>
      </c>
      <c r="M169" s="31">
        <v>3.0460000000000001E-2</v>
      </c>
      <c r="N169" s="1"/>
      <c r="O169" s="1"/>
    </row>
    <row r="170" spans="1:15" ht="12.75" customHeight="1">
      <c r="A170" s="51">
        <v>161</v>
      </c>
      <c r="B170" s="53" t="s">
        <v>202</v>
      </c>
      <c r="C170" s="31">
        <v>121.05</v>
      </c>
      <c r="D170" s="36">
        <v>120.33333333333333</v>
      </c>
      <c r="E170" s="36">
        <v>119.11666666666666</v>
      </c>
      <c r="F170" s="36">
        <v>117.18333333333334</v>
      </c>
      <c r="G170" s="36">
        <v>115.96666666666667</v>
      </c>
      <c r="H170" s="36">
        <v>122.26666666666665</v>
      </c>
      <c r="I170" s="36">
        <v>123.48333333333332</v>
      </c>
      <c r="J170" s="36">
        <v>125.41666666666664</v>
      </c>
      <c r="K170" s="31">
        <v>121.55</v>
      </c>
      <c r="L170" s="31">
        <v>118.4</v>
      </c>
      <c r="M170" s="31">
        <v>380.9973</v>
      </c>
      <c r="N170" s="1"/>
      <c r="O170" s="1"/>
    </row>
    <row r="171" spans="1:15" ht="12.75" customHeight="1">
      <c r="A171" s="51">
        <v>162</v>
      </c>
      <c r="B171" s="53" t="s">
        <v>210</v>
      </c>
      <c r="C171" s="31">
        <v>450.25</v>
      </c>
      <c r="D171" s="36">
        <v>444.23333333333335</v>
      </c>
      <c r="E171" s="36">
        <v>436.01666666666671</v>
      </c>
      <c r="F171" s="36">
        <v>421.78333333333336</v>
      </c>
      <c r="G171" s="36">
        <v>413.56666666666672</v>
      </c>
      <c r="H171" s="36">
        <v>458.4666666666667</v>
      </c>
      <c r="I171" s="36">
        <v>466.68333333333339</v>
      </c>
      <c r="J171" s="36">
        <v>480.91666666666669</v>
      </c>
      <c r="K171" s="31">
        <v>452.45</v>
      </c>
      <c r="L171" s="31">
        <v>430</v>
      </c>
      <c r="M171" s="31">
        <v>184.29232999999999</v>
      </c>
      <c r="N171" s="1"/>
      <c r="O171" s="1"/>
    </row>
    <row r="172" spans="1:15" ht="12.75" customHeight="1">
      <c r="A172" s="51">
        <v>163</v>
      </c>
      <c r="B172" s="53" t="s">
        <v>482</v>
      </c>
      <c r="C172" s="31">
        <v>244.5</v>
      </c>
      <c r="D172" s="36">
        <v>245.93333333333331</v>
      </c>
      <c r="E172" s="36">
        <v>242.46666666666661</v>
      </c>
      <c r="F172" s="36">
        <v>240.43333333333331</v>
      </c>
      <c r="G172" s="36">
        <v>236.96666666666661</v>
      </c>
      <c r="H172" s="36">
        <v>247.96666666666661</v>
      </c>
      <c r="I172" s="36">
        <v>251.43333333333331</v>
      </c>
      <c r="J172" s="36">
        <v>253.46666666666661</v>
      </c>
      <c r="K172" s="31">
        <v>249.4</v>
      </c>
      <c r="L172" s="31">
        <v>243.9</v>
      </c>
      <c r="M172" s="31">
        <v>140.67406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2901.95</v>
      </c>
      <c r="D173" s="36">
        <v>2902.3666666666668</v>
      </c>
      <c r="E173" s="36">
        <v>2888.9333333333334</v>
      </c>
      <c r="F173" s="36">
        <v>2875.9166666666665</v>
      </c>
      <c r="G173" s="36">
        <v>2862.4833333333331</v>
      </c>
      <c r="H173" s="36">
        <v>2915.3833333333337</v>
      </c>
      <c r="I173" s="36">
        <v>2928.8166666666671</v>
      </c>
      <c r="J173" s="36">
        <v>2941.8333333333339</v>
      </c>
      <c r="K173" s="31">
        <v>2915.8</v>
      </c>
      <c r="L173" s="31">
        <v>2889.35</v>
      </c>
      <c r="M173" s="31">
        <v>65.034679999999994</v>
      </c>
      <c r="N173" s="1"/>
      <c r="O173" s="1"/>
    </row>
    <row r="174" spans="1:15" ht="12.75" customHeight="1">
      <c r="A174" s="51">
        <v>165</v>
      </c>
      <c r="B174" s="53" t="s">
        <v>213</v>
      </c>
      <c r="C174" s="31">
        <v>702.65</v>
      </c>
      <c r="D174" s="36">
        <v>700.69999999999993</v>
      </c>
      <c r="E174" s="36">
        <v>696.94999999999982</v>
      </c>
      <c r="F174" s="36">
        <v>691.24999999999989</v>
      </c>
      <c r="G174" s="36">
        <v>687.49999999999977</v>
      </c>
      <c r="H174" s="36">
        <v>706.39999999999986</v>
      </c>
      <c r="I174" s="36">
        <v>710.15000000000009</v>
      </c>
      <c r="J174" s="36">
        <v>715.84999999999991</v>
      </c>
      <c r="K174" s="31">
        <v>704.45</v>
      </c>
      <c r="L174" s="31">
        <v>695</v>
      </c>
      <c r="M174" s="31">
        <v>27.074010000000001</v>
      </c>
      <c r="N174" s="1"/>
      <c r="O174" s="1"/>
    </row>
    <row r="175" spans="1:15" ht="12.75" customHeight="1">
      <c r="A175" s="51">
        <v>166</v>
      </c>
      <c r="B175" t="s">
        <v>214</v>
      </c>
      <c r="C175" s="31">
        <v>1468.05</v>
      </c>
      <c r="D175" s="36">
        <v>1467.6833333333334</v>
      </c>
      <c r="E175" s="36">
        <v>1458.3666666666668</v>
      </c>
      <c r="F175" s="36">
        <v>1448.6833333333334</v>
      </c>
      <c r="G175" s="36">
        <v>1439.3666666666668</v>
      </c>
      <c r="H175" s="36">
        <v>1477.3666666666668</v>
      </c>
      <c r="I175" s="36">
        <v>1486.6833333333334</v>
      </c>
      <c r="J175" s="36">
        <v>1496.3666666666668</v>
      </c>
      <c r="K175" s="31">
        <v>1477</v>
      </c>
      <c r="L175" s="31">
        <v>1458</v>
      </c>
      <c r="M175" s="31">
        <v>9.5883400000000005</v>
      </c>
      <c r="N175" s="1"/>
      <c r="O175" s="1"/>
    </row>
    <row r="176" spans="1:15" ht="12.75" customHeight="1">
      <c r="A176" s="51">
        <v>167</v>
      </c>
      <c r="B176" s="53" t="s">
        <v>218</v>
      </c>
      <c r="C176" s="31">
        <v>2538.35</v>
      </c>
      <c r="D176" s="36">
        <v>2519.1</v>
      </c>
      <c r="E176" s="36">
        <v>2488.35</v>
      </c>
      <c r="F176" s="36">
        <v>2438.35</v>
      </c>
      <c r="G176" s="36">
        <v>2407.6</v>
      </c>
      <c r="H176" s="36">
        <v>2569.1</v>
      </c>
      <c r="I176" s="36">
        <v>2599.85</v>
      </c>
      <c r="J176" s="36">
        <v>2649.85</v>
      </c>
      <c r="K176" s="31">
        <v>2549.85</v>
      </c>
      <c r="L176" s="31">
        <v>2469.1</v>
      </c>
      <c r="M176" s="31">
        <v>13.160069999999999</v>
      </c>
      <c r="N176" s="1"/>
      <c r="O176" s="1"/>
    </row>
    <row r="177" spans="1:15" ht="12.75" customHeight="1">
      <c r="A177" s="51">
        <v>168</v>
      </c>
      <c r="B177" s="53" t="s">
        <v>181</v>
      </c>
      <c r="C177" s="31">
        <v>115.25</v>
      </c>
      <c r="D177" s="36">
        <v>114.8</v>
      </c>
      <c r="E177" s="36">
        <v>113.55</v>
      </c>
      <c r="F177" s="36">
        <v>111.85</v>
      </c>
      <c r="G177" s="36">
        <v>110.6</v>
      </c>
      <c r="H177" s="36">
        <v>116.5</v>
      </c>
      <c r="I177" s="36">
        <v>117.75</v>
      </c>
      <c r="J177" s="36">
        <v>119.45</v>
      </c>
      <c r="K177" s="31">
        <v>116.05</v>
      </c>
      <c r="L177" s="31">
        <v>113.1</v>
      </c>
      <c r="M177" s="31">
        <v>252.70563999999999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25361.4</v>
      </c>
      <c r="D178" s="36">
        <v>25229.649999999998</v>
      </c>
      <c r="E178" s="36">
        <v>25059.299999999996</v>
      </c>
      <c r="F178" s="36">
        <v>24757.199999999997</v>
      </c>
      <c r="G178" s="36">
        <v>24586.849999999995</v>
      </c>
      <c r="H178" s="36">
        <v>25531.749999999996</v>
      </c>
      <c r="I178" s="36">
        <v>25702.099999999995</v>
      </c>
      <c r="J178" s="36">
        <v>26004.199999999997</v>
      </c>
      <c r="K178" s="31">
        <v>25400</v>
      </c>
      <c r="L178" s="31">
        <v>24927.55</v>
      </c>
      <c r="M178" s="31">
        <v>0.17005999999999999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2310.8000000000002</v>
      </c>
      <c r="D179" s="36">
        <v>2318.5833333333335</v>
      </c>
      <c r="E179" s="36">
        <v>2282.2166666666672</v>
      </c>
      <c r="F179" s="36">
        <v>2253.6333333333337</v>
      </c>
      <c r="G179" s="36">
        <v>2217.2666666666673</v>
      </c>
      <c r="H179" s="36">
        <v>2347.166666666667</v>
      </c>
      <c r="I179" s="36">
        <v>2383.5333333333328</v>
      </c>
      <c r="J179" s="36">
        <v>2412.1166666666668</v>
      </c>
      <c r="K179" s="31">
        <v>2354.9499999999998</v>
      </c>
      <c r="L179" s="31">
        <v>2290</v>
      </c>
      <c r="M179" s="31">
        <v>17.39724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4942.3500000000004</v>
      </c>
      <c r="D180" s="36">
        <v>4879.3</v>
      </c>
      <c r="E180" s="36">
        <v>4804.6000000000004</v>
      </c>
      <c r="F180" s="36">
        <v>4666.8500000000004</v>
      </c>
      <c r="G180" s="36">
        <v>4592.1500000000005</v>
      </c>
      <c r="H180" s="36">
        <v>5017.05</v>
      </c>
      <c r="I180" s="36">
        <v>5091.7499999999991</v>
      </c>
      <c r="J180" s="36">
        <v>5229.5</v>
      </c>
      <c r="K180" s="31">
        <v>4954</v>
      </c>
      <c r="L180" s="31">
        <v>4741.55</v>
      </c>
      <c r="M180" s="31">
        <v>4.6162000000000001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678.9</v>
      </c>
      <c r="D181" s="36">
        <v>670.4</v>
      </c>
      <c r="E181" s="36">
        <v>653.09999999999991</v>
      </c>
      <c r="F181" s="36">
        <v>627.29999999999995</v>
      </c>
      <c r="G181" s="36">
        <v>609.99999999999989</v>
      </c>
      <c r="H181" s="36">
        <v>696.19999999999993</v>
      </c>
      <c r="I181" s="36">
        <v>713.49999999999989</v>
      </c>
      <c r="J181" s="36">
        <v>739.3</v>
      </c>
      <c r="K181" s="31">
        <v>687.7</v>
      </c>
      <c r="L181" s="31">
        <v>644.6</v>
      </c>
      <c r="M181" s="31">
        <v>30.737210000000001</v>
      </c>
      <c r="N181" s="1"/>
      <c r="O181" s="1"/>
    </row>
    <row r="182" spans="1:15" ht="12.75" customHeight="1">
      <c r="A182" s="51">
        <v>173</v>
      </c>
      <c r="B182" s="53" t="s">
        <v>215</v>
      </c>
      <c r="C182" s="31">
        <v>744.3</v>
      </c>
      <c r="D182" s="36">
        <v>745.15</v>
      </c>
      <c r="E182" s="36">
        <v>739.69999999999993</v>
      </c>
      <c r="F182" s="36">
        <v>735.09999999999991</v>
      </c>
      <c r="G182" s="36">
        <v>729.64999999999986</v>
      </c>
      <c r="H182" s="36">
        <v>749.75</v>
      </c>
      <c r="I182" s="36">
        <v>755.2</v>
      </c>
      <c r="J182" s="36">
        <v>759.80000000000007</v>
      </c>
      <c r="K182" s="31">
        <v>750.6</v>
      </c>
      <c r="L182" s="31">
        <v>740.55</v>
      </c>
      <c r="M182" s="31">
        <v>151.61161000000001</v>
      </c>
      <c r="N182" s="1"/>
      <c r="O182" s="1"/>
    </row>
    <row r="183" spans="1:15" ht="12.75" customHeight="1">
      <c r="A183" s="51">
        <v>174</v>
      </c>
      <c r="B183" s="53" t="s">
        <v>212</v>
      </c>
      <c r="C183" s="31">
        <v>129</v>
      </c>
      <c r="D183" s="36">
        <v>129.36666666666667</v>
      </c>
      <c r="E183" s="36">
        <v>126.63333333333335</v>
      </c>
      <c r="F183" s="36">
        <v>124.26666666666668</v>
      </c>
      <c r="G183" s="36">
        <v>121.53333333333336</v>
      </c>
      <c r="H183" s="36">
        <v>131.73333333333335</v>
      </c>
      <c r="I183" s="36">
        <v>134.4666666666667</v>
      </c>
      <c r="J183" s="36">
        <v>136.83333333333334</v>
      </c>
      <c r="K183" s="31">
        <v>132.1</v>
      </c>
      <c r="L183" s="31">
        <v>127</v>
      </c>
      <c r="M183" s="31">
        <v>823.18813</v>
      </c>
      <c r="N183" s="1"/>
      <c r="O183" s="1"/>
    </row>
    <row r="184" spans="1:15" ht="12.75" customHeight="1">
      <c r="A184" s="51">
        <v>175</v>
      </c>
      <c r="B184" s="53" t="s">
        <v>220</v>
      </c>
      <c r="C184" s="31">
        <v>1565.2</v>
      </c>
      <c r="D184" s="36">
        <v>1559.5333333333335</v>
      </c>
      <c r="E184" s="36">
        <v>1548.2166666666672</v>
      </c>
      <c r="F184" s="36">
        <v>1531.2333333333336</v>
      </c>
      <c r="G184" s="36">
        <v>1519.9166666666672</v>
      </c>
      <c r="H184" s="36">
        <v>1576.5166666666671</v>
      </c>
      <c r="I184" s="36">
        <v>1587.8333333333333</v>
      </c>
      <c r="J184" s="36">
        <v>1604.8166666666671</v>
      </c>
      <c r="K184" s="31">
        <v>1570.85</v>
      </c>
      <c r="L184" s="31">
        <v>1542.55</v>
      </c>
      <c r="M184" s="31">
        <v>25.679749999999999</v>
      </c>
      <c r="N184" s="1"/>
      <c r="O184" s="1"/>
    </row>
    <row r="185" spans="1:15" ht="12.75" customHeight="1">
      <c r="A185" s="51">
        <v>176</v>
      </c>
      <c r="B185" s="53" t="s">
        <v>221</v>
      </c>
      <c r="C185" s="31">
        <v>593.45000000000005</v>
      </c>
      <c r="D185" s="36">
        <v>590.11666666666667</v>
      </c>
      <c r="E185" s="36">
        <v>584.23333333333335</v>
      </c>
      <c r="F185" s="36">
        <v>575.01666666666665</v>
      </c>
      <c r="G185" s="36">
        <v>569.13333333333333</v>
      </c>
      <c r="H185" s="36">
        <v>599.33333333333337</v>
      </c>
      <c r="I185" s="36">
        <v>605.21666666666681</v>
      </c>
      <c r="J185" s="36">
        <v>614.43333333333339</v>
      </c>
      <c r="K185" s="31">
        <v>596</v>
      </c>
      <c r="L185" s="31">
        <v>580.9</v>
      </c>
      <c r="M185" s="31">
        <v>4.7101499999999996</v>
      </c>
      <c r="N185" s="1"/>
      <c r="O185" s="1"/>
    </row>
    <row r="186" spans="1:15" ht="12.75" customHeight="1">
      <c r="A186" s="51">
        <v>177</v>
      </c>
      <c r="B186" s="53" t="s">
        <v>222</v>
      </c>
      <c r="C186" s="31">
        <v>685.25</v>
      </c>
      <c r="D186" s="36">
        <v>685.18333333333339</v>
      </c>
      <c r="E186" s="36">
        <v>677.41666666666674</v>
      </c>
      <c r="F186" s="36">
        <v>669.58333333333337</v>
      </c>
      <c r="G186" s="36">
        <v>661.81666666666672</v>
      </c>
      <c r="H186" s="36">
        <v>693.01666666666677</v>
      </c>
      <c r="I186" s="36">
        <v>700.78333333333342</v>
      </c>
      <c r="J186" s="36">
        <v>708.61666666666679</v>
      </c>
      <c r="K186" s="31">
        <v>692.95</v>
      </c>
      <c r="L186" s="31">
        <v>677.35</v>
      </c>
      <c r="M186" s="31">
        <v>8.8914299999999997</v>
      </c>
      <c r="N186" s="1"/>
      <c r="O186" s="1"/>
    </row>
    <row r="187" spans="1:15" ht="12.75" customHeight="1">
      <c r="A187" s="51">
        <v>178</v>
      </c>
      <c r="B187" s="53" t="s">
        <v>234</v>
      </c>
      <c r="C187" s="31">
        <v>2055.0500000000002</v>
      </c>
      <c r="D187" s="36">
        <v>2053.1</v>
      </c>
      <c r="E187" s="36">
        <v>2025.25</v>
      </c>
      <c r="F187" s="36">
        <v>1995.45</v>
      </c>
      <c r="G187" s="36">
        <v>1967.6000000000001</v>
      </c>
      <c r="H187" s="36">
        <v>2082.8999999999996</v>
      </c>
      <c r="I187" s="36">
        <v>2110.7499999999991</v>
      </c>
      <c r="J187" s="36">
        <v>2140.5499999999997</v>
      </c>
      <c r="K187" s="31">
        <v>2080.9499999999998</v>
      </c>
      <c r="L187" s="31">
        <v>2023.3</v>
      </c>
      <c r="M187" s="31">
        <v>10.87462</v>
      </c>
      <c r="N187" s="1"/>
      <c r="O187" s="1"/>
    </row>
    <row r="188" spans="1:15" ht="12.75" customHeight="1">
      <c r="A188" s="51">
        <v>179</v>
      </c>
      <c r="B188" s="53" t="s">
        <v>223</v>
      </c>
      <c r="C188" s="31">
        <v>1034.9000000000001</v>
      </c>
      <c r="D188" s="36">
        <v>1040.1333333333334</v>
      </c>
      <c r="E188" s="36">
        <v>1025.2666666666669</v>
      </c>
      <c r="F188" s="36">
        <v>1015.6333333333334</v>
      </c>
      <c r="G188" s="36">
        <v>1000.7666666666669</v>
      </c>
      <c r="H188" s="36">
        <v>1049.7666666666669</v>
      </c>
      <c r="I188" s="36">
        <v>1064.6333333333332</v>
      </c>
      <c r="J188" s="36">
        <v>1074.2666666666669</v>
      </c>
      <c r="K188" s="31">
        <v>1055</v>
      </c>
      <c r="L188" s="31">
        <v>1030.5</v>
      </c>
      <c r="M188" s="31">
        <v>17.364889999999999</v>
      </c>
      <c r="N188" s="1"/>
      <c r="O188" s="1"/>
    </row>
    <row r="189" spans="1:15" ht="12.75" customHeight="1">
      <c r="A189" s="51">
        <v>180</v>
      </c>
      <c r="B189" s="53" t="s">
        <v>224</v>
      </c>
      <c r="C189" s="31">
        <v>1908.2</v>
      </c>
      <c r="D189" s="36">
        <v>1901.05</v>
      </c>
      <c r="E189" s="36">
        <v>1882.8</v>
      </c>
      <c r="F189" s="36">
        <v>1857.4</v>
      </c>
      <c r="G189" s="36">
        <v>1839.15</v>
      </c>
      <c r="H189" s="36">
        <v>1926.4499999999998</v>
      </c>
      <c r="I189" s="36">
        <v>1944.6999999999998</v>
      </c>
      <c r="J189" s="36">
        <v>1970.0999999999997</v>
      </c>
      <c r="K189" s="31">
        <v>1919.3</v>
      </c>
      <c r="L189" s="31">
        <v>1875.65</v>
      </c>
      <c r="M189" s="31">
        <v>4.4032099999999996</v>
      </c>
      <c r="N189" s="1"/>
      <c r="O189" s="1"/>
    </row>
    <row r="190" spans="1:15" ht="12.75" customHeight="1">
      <c r="A190" s="51">
        <v>181</v>
      </c>
      <c r="B190" s="53" t="s">
        <v>229</v>
      </c>
      <c r="C190" s="31">
        <v>3972.95</v>
      </c>
      <c r="D190" s="36">
        <v>3976.4500000000003</v>
      </c>
      <c r="E190" s="36">
        <v>3944.5000000000005</v>
      </c>
      <c r="F190" s="36">
        <v>3916.05</v>
      </c>
      <c r="G190" s="36">
        <v>3884.1000000000004</v>
      </c>
      <c r="H190" s="36">
        <v>4004.9000000000005</v>
      </c>
      <c r="I190" s="36">
        <v>4036.8500000000004</v>
      </c>
      <c r="J190" s="36">
        <v>4065.3000000000006</v>
      </c>
      <c r="K190" s="31">
        <v>4008.4</v>
      </c>
      <c r="L190" s="31">
        <v>3948</v>
      </c>
      <c r="M190" s="31">
        <v>38.295819999999999</v>
      </c>
      <c r="N190" s="1"/>
      <c r="O190" s="1"/>
    </row>
    <row r="191" spans="1:15" ht="12.75" customHeight="1">
      <c r="A191" s="51">
        <v>182</v>
      </c>
      <c r="B191" s="53" t="s">
        <v>225</v>
      </c>
      <c r="C191" s="31">
        <v>1133.95</v>
      </c>
      <c r="D191" s="36">
        <v>1131.4666666666667</v>
      </c>
      <c r="E191" s="36">
        <v>1123.9833333333333</v>
      </c>
      <c r="F191" s="36">
        <v>1114.0166666666667</v>
      </c>
      <c r="G191" s="36">
        <v>1106.5333333333333</v>
      </c>
      <c r="H191" s="36">
        <v>1141.4333333333334</v>
      </c>
      <c r="I191" s="36">
        <v>1148.916666666667</v>
      </c>
      <c r="J191" s="36">
        <v>1158.8833333333334</v>
      </c>
      <c r="K191" s="31">
        <v>1138.95</v>
      </c>
      <c r="L191" s="31">
        <v>1121.5</v>
      </c>
      <c r="M191" s="31">
        <v>19.010339999999999</v>
      </c>
      <c r="N191" s="1"/>
      <c r="O191" s="1"/>
    </row>
    <row r="192" spans="1:15" ht="12.75" customHeight="1">
      <c r="A192" s="51">
        <v>183</v>
      </c>
      <c r="B192" s="53" t="s">
        <v>297</v>
      </c>
      <c r="C192" s="31">
        <v>7704.75</v>
      </c>
      <c r="D192" s="36">
        <v>7671.2166666666672</v>
      </c>
      <c r="E192" s="36">
        <v>7622.4833333333345</v>
      </c>
      <c r="F192" s="36">
        <v>7540.2166666666672</v>
      </c>
      <c r="G192" s="36">
        <v>7491.4833333333345</v>
      </c>
      <c r="H192" s="36">
        <v>7753.4833333333345</v>
      </c>
      <c r="I192" s="36">
        <v>7802.2166666666681</v>
      </c>
      <c r="J192" s="36">
        <v>7884.4833333333345</v>
      </c>
      <c r="K192" s="31">
        <v>7719.95</v>
      </c>
      <c r="L192" s="31">
        <v>7588.95</v>
      </c>
      <c r="M192" s="31">
        <v>0.79905999999999999</v>
      </c>
      <c r="N192" s="1"/>
      <c r="O192" s="1"/>
    </row>
    <row r="193" spans="1:15" ht="12.75" customHeight="1">
      <c r="A193" s="51">
        <v>184</v>
      </c>
      <c r="B193" s="53" t="s">
        <v>524</v>
      </c>
      <c r="C193" s="31">
        <v>637.75</v>
      </c>
      <c r="D193" s="36">
        <v>633.6</v>
      </c>
      <c r="E193" s="36">
        <v>627.40000000000009</v>
      </c>
      <c r="F193" s="36">
        <v>617.05000000000007</v>
      </c>
      <c r="G193" s="36">
        <v>610.85000000000014</v>
      </c>
      <c r="H193" s="36">
        <v>643.95000000000005</v>
      </c>
      <c r="I193" s="36">
        <v>650.15000000000009</v>
      </c>
      <c r="J193" s="36">
        <v>660.5</v>
      </c>
      <c r="K193" s="31">
        <v>639.79999999999995</v>
      </c>
      <c r="L193" s="31">
        <v>623.25</v>
      </c>
      <c r="M193" s="31">
        <v>14.92238</v>
      </c>
      <c r="N193" s="1"/>
      <c r="O193" s="1"/>
    </row>
    <row r="194" spans="1:15" ht="12.75" customHeight="1">
      <c r="A194" s="51">
        <v>185</v>
      </c>
      <c r="B194" s="53" t="s">
        <v>226</v>
      </c>
      <c r="C194" s="31">
        <v>964.9</v>
      </c>
      <c r="D194" s="36">
        <v>960.05000000000007</v>
      </c>
      <c r="E194" s="36">
        <v>950.85000000000014</v>
      </c>
      <c r="F194" s="36">
        <v>936.80000000000007</v>
      </c>
      <c r="G194" s="36">
        <v>927.60000000000014</v>
      </c>
      <c r="H194" s="36">
        <v>974.10000000000014</v>
      </c>
      <c r="I194" s="36">
        <v>983.30000000000018</v>
      </c>
      <c r="J194" s="36">
        <v>997.35000000000014</v>
      </c>
      <c r="K194" s="31">
        <v>969.25</v>
      </c>
      <c r="L194" s="31">
        <v>946</v>
      </c>
      <c r="M194" s="31">
        <v>110.74207</v>
      </c>
      <c r="N194" s="1"/>
      <c r="O194" s="1"/>
    </row>
    <row r="195" spans="1:15" ht="12.75" customHeight="1">
      <c r="A195" s="51">
        <v>186</v>
      </c>
      <c r="B195" s="53" t="s">
        <v>227</v>
      </c>
      <c r="C195" s="31">
        <v>392.15</v>
      </c>
      <c r="D195" s="36">
        <v>390.16666666666669</v>
      </c>
      <c r="E195" s="36">
        <v>385.98333333333335</v>
      </c>
      <c r="F195" s="36">
        <v>379.81666666666666</v>
      </c>
      <c r="G195" s="36">
        <v>375.63333333333333</v>
      </c>
      <c r="H195" s="36">
        <v>396.33333333333337</v>
      </c>
      <c r="I195" s="36">
        <v>400.51666666666665</v>
      </c>
      <c r="J195" s="36">
        <v>406.68333333333339</v>
      </c>
      <c r="K195" s="31">
        <v>394.35</v>
      </c>
      <c r="L195" s="31">
        <v>384</v>
      </c>
      <c r="M195" s="31">
        <v>169.08086</v>
      </c>
      <c r="N195" s="1"/>
      <c r="O195" s="1"/>
    </row>
    <row r="196" spans="1:15" ht="12.75" customHeight="1">
      <c r="A196" s="51">
        <v>187</v>
      </c>
      <c r="B196" s="53" t="s">
        <v>228</v>
      </c>
      <c r="C196" s="31">
        <v>150.1</v>
      </c>
      <c r="D196" s="36">
        <v>149.69999999999999</v>
      </c>
      <c r="E196" s="36">
        <v>148.19999999999999</v>
      </c>
      <c r="F196" s="36">
        <v>146.30000000000001</v>
      </c>
      <c r="G196" s="36">
        <v>144.80000000000001</v>
      </c>
      <c r="H196" s="36">
        <v>151.59999999999997</v>
      </c>
      <c r="I196" s="36">
        <v>153.09999999999997</v>
      </c>
      <c r="J196" s="36">
        <v>154.99999999999994</v>
      </c>
      <c r="K196" s="31">
        <v>151.19999999999999</v>
      </c>
      <c r="L196" s="31">
        <v>147.80000000000001</v>
      </c>
      <c r="M196" s="31">
        <v>842.25737000000004</v>
      </c>
      <c r="N196" s="1"/>
      <c r="O196" s="1"/>
    </row>
    <row r="197" spans="1:15" ht="12.75" customHeight="1">
      <c r="A197" s="51">
        <v>188</v>
      </c>
      <c r="B197" s="53" t="s">
        <v>230</v>
      </c>
      <c r="C197" s="31">
        <v>1282.75</v>
      </c>
      <c r="D197" s="36">
        <v>1280.2833333333333</v>
      </c>
      <c r="E197" s="36">
        <v>1273.1166666666666</v>
      </c>
      <c r="F197" s="36">
        <v>1263.4833333333333</v>
      </c>
      <c r="G197" s="36">
        <v>1256.3166666666666</v>
      </c>
      <c r="H197" s="36">
        <v>1289.9166666666665</v>
      </c>
      <c r="I197" s="36">
        <v>1297.0833333333335</v>
      </c>
      <c r="J197" s="36">
        <v>1306.7166666666665</v>
      </c>
      <c r="K197" s="31">
        <v>1287.45</v>
      </c>
      <c r="L197" s="31">
        <v>1270.6500000000001</v>
      </c>
      <c r="M197" s="31">
        <v>14.20041</v>
      </c>
      <c r="N197" s="1"/>
      <c r="O197" s="1"/>
    </row>
    <row r="198" spans="1:15" ht="12.75" customHeight="1">
      <c r="A198" s="51">
        <v>189</v>
      </c>
      <c r="B198" s="53" t="s">
        <v>208</v>
      </c>
      <c r="C198" s="31">
        <v>813.85</v>
      </c>
      <c r="D198" s="36">
        <v>810.5</v>
      </c>
      <c r="E198" s="36">
        <v>805.05</v>
      </c>
      <c r="F198" s="36">
        <v>796.25</v>
      </c>
      <c r="G198" s="36">
        <v>790.8</v>
      </c>
      <c r="H198" s="36">
        <v>819.3</v>
      </c>
      <c r="I198" s="36">
        <v>824.75</v>
      </c>
      <c r="J198" s="36">
        <v>833.55</v>
      </c>
      <c r="K198" s="31">
        <v>815.95</v>
      </c>
      <c r="L198" s="31">
        <v>801.7</v>
      </c>
      <c r="M198" s="31">
        <v>5.8990099999999996</v>
      </c>
      <c r="N198" s="1"/>
      <c r="O198" s="1"/>
    </row>
    <row r="199" spans="1:15" ht="12.75" customHeight="1">
      <c r="A199" s="51">
        <v>190</v>
      </c>
      <c r="B199" s="53" t="s">
        <v>231</v>
      </c>
      <c r="C199" s="31">
        <v>3627.55</v>
      </c>
      <c r="D199" s="36">
        <v>3618.2000000000003</v>
      </c>
      <c r="E199" s="36">
        <v>3599.4000000000005</v>
      </c>
      <c r="F199" s="36">
        <v>3571.2500000000005</v>
      </c>
      <c r="G199" s="36">
        <v>3552.4500000000007</v>
      </c>
      <c r="H199" s="36">
        <v>3646.3500000000004</v>
      </c>
      <c r="I199" s="36">
        <v>3665.1500000000005</v>
      </c>
      <c r="J199" s="36">
        <v>3693.3</v>
      </c>
      <c r="K199" s="31">
        <v>3637</v>
      </c>
      <c r="L199" s="31">
        <v>3590.05</v>
      </c>
      <c r="M199" s="31">
        <v>7.6790500000000002</v>
      </c>
      <c r="N199" s="1"/>
      <c r="O199" s="1"/>
    </row>
    <row r="200" spans="1:15" ht="12.75" customHeight="1">
      <c r="A200" s="51">
        <v>191</v>
      </c>
      <c r="B200" s="53" t="s">
        <v>232</v>
      </c>
      <c r="C200" s="31">
        <v>2554.4</v>
      </c>
      <c r="D200" s="36">
        <v>2538.7333333333336</v>
      </c>
      <c r="E200" s="36">
        <v>2516.166666666667</v>
      </c>
      <c r="F200" s="36">
        <v>2477.9333333333334</v>
      </c>
      <c r="G200" s="36">
        <v>2455.3666666666668</v>
      </c>
      <c r="H200" s="36">
        <v>2576.9666666666672</v>
      </c>
      <c r="I200" s="36">
        <v>2599.5333333333338</v>
      </c>
      <c r="J200" s="36">
        <v>2637.7666666666673</v>
      </c>
      <c r="K200" s="31">
        <v>2561.3000000000002</v>
      </c>
      <c r="L200" s="31">
        <v>2500.5</v>
      </c>
      <c r="M200" s="31">
        <v>1.7609399999999999</v>
      </c>
      <c r="N200" s="1"/>
      <c r="O200" s="1"/>
    </row>
    <row r="201" spans="1:15" ht="12.75" customHeight="1">
      <c r="A201" s="51">
        <v>192</v>
      </c>
      <c r="B201" s="53" t="s">
        <v>299</v>
      </c>
      <c r="C201" s="31">
        <v>1244.45</v>
      </c>
      <c r="D201" s="36">
        <v>1239.1666666666667</v>
      </c>
      <c r="E201" s="36">
        <v>1222.3333333333335</v>
      </c>
      <c r="F201" s="36">
        <v>1200.2166666666667</v>
      </c>
      <c r="G201" s="36">
        <v>1183.3833333333334</v>
      </c>
      <c r="H201" s="36">
        <v>1261.2833333333335</v>
      </c>
      <c r="I201" s="36">
        <v>1278.116666666667</v>
      </c>
      <c r="J201" s="36">
        <v>1300.2333333333336</v>
      </c>
      <c r="K201" s="31">
        <v>1256</v>
      </c>
      <c r="L201" s="31">
        <v>1217.05</v>
      </c>
      <c r="M201" s="31">
        <v>9.4430300000000003</v>
      </c>
      <c r="N201" s="1"/>
      <c r="O201" s="1"/>
    </row>
    <row r="202" spans="1:15" ht="12.75" customHeight="1">
      <c r="A202" s="51">
        <v>193</v>
      </c>
      <c r="B202" s="53" t="s">
        <v>233</v>
      </c>
      <c r="C202" s="31">
        <v>4001.85</v>
      </c>
      <c r="D202" s="36">
        <v>3991.75</v>
      </c>
      <c r="E202" s="36">
        <v>3967.8</v>
      </c>
      <c r="F202" s="36">
        <v>3933.75</v>
      </c>
      <c r="G202" s="36">
        <v>3909.8</v>
      </c>
      <c r="H202" s="36">
        <v>4025.8</v>
      </c>
      <c r="I202" s="36">
        <v>4049.75</v>
      </c>
      <c r="J202" s="36">
        <v>4083.8</v>
      </c>
      <c r="K202" s="31">
        <v>4015.7</v>
      </c>
      <c r="L202" s="31">
        <v>3957.7</v>
      </c>
      <c r="M202" s="31">
        <v>6.22994</v>
      </c>
      <c r="N202" s="1"/>
      <c r="O202" s="1"/>
    </row>
    <row r="203" spans="1:15" ht="12.75" customHeight="1">
      <c r="A203" s="51">
        <v>194</v>
      </c>
      <c r="B203" s="53" t="s">
        <v>301</v>
      </c>
      <c r="C203" s="31">
        <v>3707.1</v>
      </c>
      <c r="D203" s="36">
        <v>3656.0833333333335</v>
      </c>
      <c r="E203" s="36">
        <v>3592.166666666667</v>
      </c>
      <c r="F203" s="36">
        <v>3477.2333333333336</v>
      </c>
      <c r="G203" s="36">
        <v>3413.3166666666671</v>
      </c>
      <c r="H203" s="36">
        <v>3771.0166666666669</v>
      </c>
      <c r="I203" s="36">
        <v>3834.9333333333338</v>
      </c>
      <c r="J203" s="36">
        <v>3949.8666666666668</v>
      </c>
      <c r="K203" s="31">
        <v>3720</v>
      </c>
      <c r="L203" s="31">
        <v>3541.15</v>
      </c>
      <c r="M203" s="31">
        <v>3.2252999999999998</v>
      </c>
      <c r="N203" s="1"/>
      <c r="O203" s="1"/>
    </row>
    <row r="204" spans="1:15" ht="12.75" customHeight="1">
      <c r="A204" s="51">
        <v>195</v>
      </c>
      <c r="B204" s="53" t="s">
        <v>237</v>
      </c>
      <c r="C204" s="31">
        <v>455.55</v>
      </c>
      <c r="D204" s="36">
        <v>456.58333333333331</v>
      </c>
      <c r="E204" s="36">
        <v>451.21666666666664</v>
      </c>
      <c r="F204" s="36">
        <v>446.88333333333333</v>
      </c>
      <c r="G204" s="36">
        <v>441.51666666666665</v>
      </c>
      <c r="H204" s="36">
        <v>460.91666666666663</v>
      </c>
      <c r="I204" s="36">
        <v>466.2833333333333</v>
      </c>
      <c r="J204" s="36">
        <v>470.61666666666662</v>
      </c>
      <c r="K204" s="31">
        <v>461.95</v>
      </c>
      <c r="L204" s="31">
        <v>452.25</v>
      </c>
      <c r="M204" s="31">
        <v>31.38092</v>
      </c>
      <c r="N204" s="1"/>
      <c r="O204" s="1"/>
    </row>
    <row r="205" spans="1:15" ht="12.75" customHeight="1">
      <c r="A205" s="51">
        <v>196</v>
      </c>
      <c r="B205" s="53" t="s">
        <v>236</v>
      </c>
      <c r="C205" s="31">
        <v>9600.75</v>
      </c>
      <c r="D205" s="36">
        <v>9581.7833333333328</v>
      </c>
      <c r="E205" s="36">
        <v>9523.866666666665</v>
      </c>
      <c r="F205" s="36">
        <v>9446.9833333333318</v>
      </c>
      <c r="G205" s="36">
        <v>9389.0666666666639</v>
      </c>
      <c r="H205" s="36">
        <v>9658.6666666666661</v>
      </c>
      <c r="I205" s="36">
        <v>9716.5833333333339</v>
      </c>
      <c r="J205" s="36">
        <v>9793.4666666666672</v>
      </c>
      <c r="K205" s="31">
        <v>9639.7000000000007</v>
      </c>
      <c r="L205" s="31">
        <v>9504.9</v>
      </c>
      <c r="M205" s="31">
        <v>2.1583700000000001</v>
      </c>
      <c r="N205" s="1"/>
      <c r="O205" s="1"/>
    </row>
    <row r="206" spans="1:15" ht="12.75" customHeight="1">
      <c r="A206" s="51">
        <v>197</v>
      </c>
      <c r="B206" s="53" t="s">
        <v>302</v>
      </c>
      <c r="C206" s="31">
        <v>146.80000000000001</v>
      </c>
      <c r="D206" s="36">
        <v>147.4</v>
      </c>
      <c r="E206" s="36">
        <v>145.55000000000001</v>
      </c>
      <c r="F206" s="36">
        <v>144.30000000000001</v>
      </c>
      <c r="G206" s="36">
        <v>142.45000000000002</v>
      </c>
      <c r="H206" s="36">
        <v>148.65</v>
      </c>
      <c r="I206" s="36">
        <v>150.49999999999997</v>
      </c>
      <c r="J206" s="36">
        <v>151.75</v>
      </c>
      <c r="K206" s="31">
        <v>149.25</v>
      </c>
      <c r="L206" s="31">
        <v>146.15</v>
      </c>
      <c r="M206" s="31">
        <v>99.466070000000002</v>
      </c>
      <c r="N206" s="1"/>
      <c r="O206" s="1"/>
    </row>
    <row r="207" spans="1:15" ht="12.75" customHeight="1">
      <c r="A207" s="51">
        <v>198</v>
      </c>
      <c r="B207" s="53" t="s">
        <v>235</v>
      </c>
      <c r="C207" s="31">
        <v>1720.7</v>
      </c>
      <c r="D207" s="36">
        <v>1716.3666666666668</v>
      </c>
      <c r="E207" s="36">
        <v>1707.7333333333336</v>
      </c>
      <c r="F207" s="36">
        <v>1694.7666666666669</v>
      </c>
      <c r="G207" s="36">
        <v>1686.1333333333337</v>
      </c>
      <c r="H207" s="36">
        <v>1729.3333333333335</v>
      </c>
      <c r="I207" s="36">
        <v>1737.9666666666667</v>
      </c>
      <c r="J207" s="36">
        <v>1750.9333333333334</v>
      </c>
      <c r="K207" s="31">
        <v>1725</v>
      </c>
      <c r="L207" s="31">
        <v>1703.4</v>
      </c>
      <c r="M207" s="31">
        <v>1.08867</v>
      </c>
      <c r="N207" s="1"/>
      <c r="O207" s="1"/>
    </row>
    <row r="208" spans="1:15" ht="12.75" customHeight="1">
      <c r="A208" s="51">
        <v>199</v>
      </c>
      <c r="B208" s="53" t="s">
        <v>176</v>
      </c>
      <c r="C208" s="31">
        <v>1109.9000000000001</v>
      </c>
      <c r="D208" s="36">
        <v>1106.7</v>
      </c>
      <c r="E208" s="36">
        <v>1100.5500000000002</v>
      </c>
      <c r="F208" s="36">
        <v>1091.2</v>
      </c>
      <c r="G208" s="36">
        <v>1085.0500000000002</v>
      </c>
      <c r="H208" s="36">
        <v>1116.0500000000002</v>
      </c>
      <c r="I208" s="36">
        <v>1122.2000000000003</v>
      </c>
      <c r="J208" s="36">
        <v>1131.5500000000002</v>
      </c>
      <c r="K208" s="31">
        <v>1112.8499999999999</v>
      </c>
      <c r="L208" s="31">
        <v>1097.3499999999999</v>
      </c>
      <c r="M208" s="31">
        <v>7.5551199999999996</v>
      </c>
      <c r="N208" s="1"/>
      <c r="O208" s="1"/>
    </row>
    <row r="209" spans="1:15" ht="12.75" customHeight="1">
      <c r="A209" s="51">
        <v>200</v>
      </c>
      <c r="B209" s="53" t="s">
        <v>303</v>
      </c>
      <c r="C209" s="31">
        <v>1400.25</v>
      </c>
      <c r="D209" s="36">
        <v>1407.25</v>
      </c>
      <c r="E209" s="36">
        <v>1389.65</v>
      </c>
      <c r="F209" s="36">
        <v>1379.0500000000002</v>
      </c>
      <c r="G209" s="36">
        <v>1361.4500000000003</v>
      </c>
      <c r="H209" s="36">
        <v>1417.85</v>
      </c>
      <c r="I209" s="36">
        <v>1435.4499999999998</v>
      </c>
      <c r="J209" s="36">
        <v>1446.0499999999997</v>
      </c>
      <c r="K209" s="31">
        <v>1424.85</v>
      </c>
      <c r="L209" s="31">
        <v>1396.65</v>
      </c>
      <c r="M209" s="31">
        <v>14.454140000000001</v>
      </c>
      <c r="N209" s="1"/>
      <c r="O209" s="1"/>
    </row>
    <row r="210" spans="1:15" ht="12.75" customHeight="1">
      <c r="A210" s="51">
        <v>201</v>
      </c>
      <c r="B210" s="53" t="s">
        <v>238</v>
      </c>
      <c r="C210" s="31">
        <v>273.39999999999998</v>
      </c>
      <c r="D210" s="36">
        <v>272.58333333333331</v>
      </c>
      <c r="E210" s="36">
        <v>270.96666666666664</v>
      </c>
      <c r="F210" s="36">
        <v>268.5333333333333</v>
      </c>
      <c r="G210" s="36">
        <v>266.91666666666663</v>
      </c>
      <c r="H210" s="36">
        <v>275.01666666666665</v>
      </c>
      <c r="I210" s="36">
        <v>276.63333333333333</v>
      </c>
      <c r="J210" s="36">
        <v>279.06666666666666</v>
      </c>
      <c r="K210" s="31">
        <v>274.2</v>
      </c>
      <c r="L210" s="31">
        <v>270.14999999999998</v>
      </c>
      <c r="M210" s="31">
        <v>54.776269999999997</v>
      </c>
      <c r="N210" s="1"/>
      <c r="O210" s="1"/>
    </row>
    <row r="211" spans="1:15" ht="12.75" customHeight="1">
      <c r="A211" s="51">
        <v>202</v>
      </c>
      <c r="B211" s="53" t="s">
        <v>141</v>
      </c>
      <c r="C211" s="31">
        <v>12.8</v>
      </c>
      <c r="D211" s="36">
        <v>12.866666666666667</v>
      </c>
      <c r="E211" s="36">
        <v>12.683333333333334</v>
      </c>
      <c r="F211" s="36">
        <v>12.566666666666666</v>
      </c>
      <c r="G211" s="36">
        <v>12.383333333333333</v>
      </c>
      <c r="H211" s="36">
        <v>12.983333333333334</v>
      </c>
      <c r="I211" s="36">
        <v>13.166666666666668</v>
      </c>
      <c r="J211" s="36">
        <v>13.283333333333335</v>
      </c>
      <c r="K211" s="31">
        <v>13.05</v>
      </c>
      <c r="L211" s="31">
        <v>12.75</v>
      </c>
      <c r="M211" s="31">
        <v>1563.94003</v>
      </c>
      <c r="N211" s="1"/>
      <c r="O211" s="1"/>
    </row>
    <row r="212" spans="1:15" ht="12.75" customHeight="1">
      <c r="A212" s="51">
        <v>203</v>
      </c>
      <c r="B212" s="53" t="s">
        <v>239</v>
      </c>
      <c r="C212" s="31">
        <v>1083.95</v>
      </c>
      <c r="D212" s="36">
        <v>1074.2666666666667</v>
      </c>
      <c r="E212" s="36">
        <v>1059.6833333333334</v>
      </c>
      <c r="F212" s="36">
        <v>1035.4166666666667</v>
      </c>
      <c r="G212" s="36">
        <v>1020.8333333333335</v>
      </c>
      <c r="H212" s="36">
        <v>1098.5333333333333</v>
      </c>
      <c r="I212" s="36">
        <v>1113.1166666666668</v>
      </c>
      <c r="J212" s="36">
        <v>1137.3833333333332</v>
      </c>
      <c r="K212" s="31">
        <v>1088.8499999999999</v>
      </c>
      <c r="L212" s="31">
        <v>1050</v>
      </c>
      <c r="M212" s="31">
        <v>13.77158</v>
      </c>
      <c r="N212" s="1"/>
      <c r="O212" s="1"/>
    </row>
    <row r="213" spans="1:15" ht="12.75" customHeight="1">
      <c r="A213" s="51">
        <v>204</v>
      </c>
      <c r="B213" s="53" t="s">
        <v>240</v>
      </c>
      <c r="C213" s="31">
        <v>500.45</v>
      </c>
      <c r="D213" s="36">
        <v>501.40000000000003</v>
      </c>
      <c r="E213" s="36">
        <v>497.50000000000006</v>
      </c>
      <c r="F213" s="36">
        <v>494.55</v>
      </c>
      <c r="G213" s="36">
        <v>490.65000000000003</v>
      </c>
      <c r="H213" s="36">
        <v>504.35000000000008</v>
      </c>
      <c r="I213" s="36">
        <v>508.25000000000006</v>
      </c>
      <c r="J213" s="36">
        <v>511.2000000000001</v>
      </c>
      <c r="K213" s="31">
        <v>505.3</v>
      </c>
      <c r="L213" s="31">
        <v>498.45</v>
      </c>
      <c r="M213" s="31">
        <v>58.222900000000003</v>
      </c>
      <c r="N213" s="1"/>
      <c r="O213" s="1"/>
    </row>
    <row r="214" spans="1:15" ht="12.75" customHeight="1">
      <c r="A214" s="51">
        <v>205</v>
      </c>
      <c r="B214" s="53" t="s">
        <v>305</v>
      </c>
      <c r="C214" s="31">
        <v>23.4</v>
      </c>
      <c r="D214" s="36">
        <v>23.383333333333336</v>
      </c>
      <c r="E214" s="36">
        <v>23.116666666666674</v>
      </c>
      <c r="F214" s="36">
        <v>22.833333333333339</v>
      </c>
      <c r="G214" s="36">
        <v>22.566666666666677</v>
      </c>
      <c r="H214" s="36">
        <v>23.666666666666671</v>
      </c>
      <c r="I214" s="36">
        <v>23.93333333333333</v>
      </c>
      <c r="J214" s="36">
        <v>24.216666666666669</v>
      </c>
      <c r="K214" s="31">
        <v>23.65</v>
      </c>
      <c r="L214" s="31">
        <v>23.1</v>
      </c>
      <c r="M214" s="31">
        <v>1764.12547</v>
      </c>
      <c r="N214" s="1"/>
      <c r="O214" s="1"/>
    </row>
    <row r="215" spans="1:15" ht="12.75" customHeight="1">
      <c r="A215" s="51">
        <v>206</v>
      </c>
      <c r="B215" s="53" t="s">
        <v>241</v>
      </c>
      <c r="C215" s="31">
        <v>140.9</v>
      </c>
      <c r="D215" s="36">
        <v>141.65</v>
      </c>
      <c r="E215" s="36">
        <v>139.65</v>
      </c>
      <c r="F215" s="36">
        <v>138.4</v>
      </c>
      <c r="G215" s="36">
        <v>136.4</v>
      </c>
      <c r="H215" s="36">
        <v>142.9</v>
      </c>
      <c r="I215" s="36">
        <v>144.9</v>
      </c>
      <c r="J215" s="36">
        <v>146.15</v>
      </c>
      <c r="K215" s="31">
        <v>143.65</v>
      </c>
      <c r="L215" s="31">
        <v>140.4</v>
      </c>
      <c r="M215" s="31">
        <v>107.14726</v>
      </c>
      <c r="N215" s="1"/>
      <c r="O215" s="1"/>
    </row>
    <row r="216" spans="1:15" ht="12.75" customHeight="1">
      <c r="A216" s="51">
        <v>207</v>
      </c>
      <c r="B216" s="53" t="s">
        <v>306</v>
      </c>
      <c r="C216" s="31">
        <v>169.65</v>
      </c>
      <c r="D216" s="36">
        <v>169.01666666666665</v>
      </c>
      <c r="E216" s="36">
        <v>167.0333333333333</v>
      </c>
      <c r="F216" s="36">
        <v>164.41666666666666</v>
      </c>
      <c r="G216" s="36">
        <v>162.43333333333331</v>
      </c>
      <c r="H216" s="36">
        <v>171.6333333333333</v>
      </c>
      <c r="I216" s="36">
        <v>173.61666666666665</v>
      </c>
      <c r="J216" s="36">
        <v>176.23333333333329</v>
      </c>
      <c r="K216" s="31">
        <v>171</v>
      </c>
      <c r="L216" s="31">
        <v>166.4</v>
      </c>
      <c r="M216" s="31">
        <v>422.27967000000001</v>
      </c>
      <c r="N216" s="1"/>
      <c r="O216" s="1"/>
    </row>
    <row r="217" spans="1:15" ht="12.75" customHeight="1">
      <c r="A217" s="51">
        <v>208</v>
      </c>
      <c r="B217" s="53" t="s">
        <v>242</v>
      </c>
      <c r="C217" s="31">
        <v>993.15</v>
      </c>
      <c r="D217" s="36">
        <v>986.7166666666667</v>
      </c>
      <c r="E217" s="36">
        <v>978.43333333333339</v>
      </c>
      <c r="F217" s="36">
        <v>963.7166666666667</v>
      </c>
      <c r="G217" s="36">
        <v>955.43333333333339</v>
      </c>
      <c r="H217" s="36">
        <v>1001.4333333333334</v>
      </c>
      <c r="I217" s="36">
        <v>1009.7166666666667</v>
      </c>
      <c r="J217" s="36">
        <v>1024.4333333333334</v>
      </c>
      <c r="K217" s="31">
        <v>995</v>
      </c>
      <c r="L217" s="31">
        <v>972</v>
      </c>
      <c r="M217" s="31">
        <v>7.9728300000000001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307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308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243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244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245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246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247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248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249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250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251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252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253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254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255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256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257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9"/>
      <c r="B1" s="380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45373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3" t="s">
        <v>16</v>
      </c>
      <c r="B9" s="375" t="s">
        <v>18</v>
      </c>
      <c r="C9" s="378" t="s">
        <v>20</v>
      </c>
      <c r="D9" s="378" t="s">
        <v>21</v>
      </c>
      <c r="E9" s="370" t="s">
        <v>22</v>
      </c>
      <c r="F9" s="371"/>
      <c r="G9" s="372"/>
      <c r="H9" s="370" t="s">
        <v>23</v>
      </c>
      <c r="I9" s="371"/>
      <c r="J9" s="372"/>
      <c r="K9" s="26"/>
      <c r="L9" s="27"/>
      <c r="M9" s="48"/>
      <c r="N9" s="1"/>
      <c r="O9" s="1"/>
    </row>
    <row r="10" spans="1:15" ht="42.75" customHeight="1">
      <c r="A10" s="374"/>
      <c r="B10" s="377"/>
      <c r="C10" s="377"/>
      <c r="D10" s="37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673.4</v>
      </c>
      <c r="D11" s="36">
        <v>677.65</v>
      </c>
      <c r="E11" s="36">
        <v>665.75</v>
      </c>
      <c r="F11" s="36">
        <v>658.1</v>
      </c>
      <c r="G11" s="36">
        <v>646.20000000000005</v>
      </c>
      <c r="H11" s="36">
        <v>685.3</v>
      </c>
      <c r="I11" s="36">
        <v>697.19999999999982</v>
      </c>
      <c r="J11" s="36">
        <v>704.84999999999991</v>
      </c>
      <c r="K11" s="31">
        <v>689.55</v>
      </c>
      <c r="L11" s="31">
        <v>670</v>
      </c>
      <c r="M11" s="31">
        <v>2.8516300000000001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30049.25</v>
      </c>
      <c r="D12" s="36">
        <v>30087.95</v>
      </c>
      <c r="E12" s="36">
        <v>29838.9</v>
      </c>
      <c r="F12" s="36">
        <v>29628.55</v>
      </c>
      <c r="G12" s="36">
        <v>29379.5</v>
      </c>
      <c r="H12" s="36">
        <v>30298.300000000003</v>
      </c>
      <c r="I12" s="36">
        <v>30547.35</v>
      </c>
      <c r="J12" s="36">
        <v>30757.700000000004</v>
      </c>
      <c r="K12" s="31">
        <v>30337</v>
      </c>
      <c r="L12" s="31">
        <v>29877.599999999999</v>
      </c>
      <c r="M12" s="31">
        <v>8.054E-2</v>
      </c>
      <c r="N12" s="1"/>
      <c r="O12" s="1"/>
    </row>
    <row r="13" spans="1:15" ht="12" customHeight="1">
      <c r="A13" s="33">
        <v>3</v>
      </c>
      <c r="B13" s="53" t="s">
        <v>42</v>
      </c>
      <c r="C13" s="31">
        <v>5864.9</v>
      </c>
      <c r="D13" s="36">
        <v>5830.6333333333341</v>
      </c>
      <c r="E13" s="36">
        <v>5784.2666666666682</v>
      </c>
      <c r="F13" s="36">
        <v>5703.6333333333341</v>
      </c>
      <c r="G13" s="36">
        <v>5657.2666666666682</v>
      </c>
      <c r="H13" s="36">
        <v>5911.2666666666682</v>
      </c>
      <c r="I13" s="36">
        <v>5957.633333333335</v>
      </c>
      <c r="J13" s="36">
        <v>6038.2666666666682</v>
      </c>
      <c r="K13" s="31">
        <v>5877</v>
      </c>
      <c r="L13" s="31">
        <v>5750</v>
      </c>
      <c r="M13" s="31">
        <v>3.81358</v>
      </c>
      <c r="N13" s="1"/>
      <c r="O13" s="1"/>
    </row>
    <row r="14" spans="1:15" ht="12" customHeight="1">
      <c r="A14" s="33">
        <v>4</v>
      </c>
      <c r="B14" s="53" t="s">
        <v>50</v>
      </c>
      <c r="C14" s="31">
        <v>2438.85</v>
      </c>
      <c r="D14" s="36">
        <v>2429.9333333333334</v>
      </c>
      <c r="E14" s="36">
        <v>2408.9666666666667</v>
      </c>
      <c r="F14" s="36">
        <v>2379.0833333333335</v>
      </c>
      <c r="G14" s="36">
        <v>2358.1166666666668</v>
      </c>
      <c r="H14" s="36">
        <v>2459.8166666666666</v>
      </c>
      <c r="I14" s="36">
        <v>2480.7833333333338</v>
      </c>
      <c r="J14" s="36">
        <v>2510.6666666666665</v>
      </c>
      <c r="K14" s="31">
        <v>2450.9</v>
      </c>
      <c r="L14" s="31">
        <v>2400.0500000000002</v>
      </c>
      <c r="M14" s="31">
        <v>1.4202699999999999</v>
      </c>
      <c r="N14" s="1"/>
      <c r="O14" s="1"/>
    </row>
    <row r="15" spans="1:15" ht="12" customHeight="1">
      <c r="A15" s="33">
        <v>5</v>
      </c>
      <c r="B15" s="53" t="s">
        <v>314</v>
      </c>
      <c r="C15" s="31">
        <v>3716.55</v>
      </c>
      <c r="D15" s="36">
        <v>3706.65</v>
      </c>
      <c r="E15" s="36">
        <v>3649.9</v>
      </c>
      <c r="F15" s="36">
        <v>3583.25</v>
      </c>
      <c r="G15" s="36">
        <v>3526.5</v>
      </c>
      <c r="H15" s="36">
        <v>3773.3</v>
      </c>
      <c r="I15" s="36">
        <v>3830.05</v>
      </c>
      <c r="J15" s="36">
        <v>3896.7000000000003</v>
      </c>
      <c r="K15" s="31">
        <v>3763.4</v>
      </c>
      <c r="L15" s="31">
        <v>3640</v>
      </c>
      <c r="M15" s="31">
        <v>1.15726</v>
      </c>
      <c r="N15" s="1"/>
      <c r="O15" s="1"/>
    </row>
    <row r="16" spans="1:15" ht="12" customHeight="1">
      <c r="A16" s="33">
        <v>6</v>
      </c>
      <c r="B16" s="53" t="s">
        <v>315</v>
      </c>
      <c r="C16" s="31">
        <v>1527.25</v>
      </c>
      <c r="D16" s="36">
        <v>1518</v>
      </c>
      <c r="E16" s="36">
        <v>1496.85</v>
      </c>
      <c r="F16" s="36">
        <v>1466.4499999999998</v>
      </c>
      <c r="G16" s="36">
        <v>1445.2999999999997</v>
      </c>
      <c r="H16" s="36">
        <v>1548.4</v>
      </c>
      <c r="I16" s="36">
        <v>1569.5500000000002</v>
      </c>
      <c r="J16" s="36">
        <v>1599.9500000000003</v>
      </c>
      <c r="K16" s="31">
        <v>1539.15</v>
      </c>
      <c r="L16" s="31">
        <v>1487.6</v>
      </c>
      <c r="M16" s="31">
        <v>5.8140799999999997</v>
      </c>
      <c r="N16" s="1"/>
      <c r="O16" s="1"/>
    </row>
    <row r="17" spans="1:15" ht="12" customHeight="1">
      <c r="A17" s="33">
        <v>7</v>
      </c>
      <c r="B17" s="53" t="s">
        <v>64</v>
      </c>
      <c r="C17" s="31">
        <v>565.95000000000005</v>
      </c>
      <c r="D17" s="36">
        <v>567.13333333333333</v>
      </c>
      <c r="E17" s="36">
        <v>562.36666666666667</v>
      </c>
      <c r="F17" s="36">
        <v>558.7833333333333</v>
      </c>
      <c r="G17" s="36">
        <v>554.01666666666665</v>
      </c>
      <c r="H17" s="36">
        <v>570.7166666666667</v>
      </c>
      <c r="I17" s="36">
        <v>575.48333333333335</v>
      </c>
      <c r="J17" s="36">
        <v>579.06666666666672</v>
      </c>
      <c r="K17" s="31">
        <v>571.9</v>
      </c>
      <c r="L17" s="31">
        <v>563.54999999999995</v>
      </c>
      <c r="M17" s="31">
        <v>20.26437</v>
      </c>
      <c r="N17" s="1"/>
      <c r="O17" s="1"/>
    </row>
    <row r="18" spans="1:15" ht="12" customHeight="1">
      <c r="A18" s="33">
        <v>8</v>
      </c>
      <c r="B18" s="53" t="s">
        <v>316</v>
      </c>
      <c r="C18" s="31">
        <v>447.5</v>
      </c>
      <c r="D18" s="36">
        <v>448.88333333333338</v>
      </c>
      <c r="E18" s="36">
        <v>443.06666666666678</v>
      </c>
      <c r="F18" s="36">
        <v>438.63333333333338</v>
      </c>
      <c r="G18" s="36">
        <v>432.81666666666678</v>
      </c>
      <c r="H18" s="36">
        <v>453.31666666666678</v>
      </c>
      <c r="I18" s="36">
        <v>459.13333333333338</v>
      </c>
      <c r="J18" s="36">
        <v>463.56666666666678</v>
      </c>
      <c r="K18" s="31">
        <v>454.7</v>
      </c>
      <c r="L18" s="31">
        <v>444.45</v>
      </c>
      <c r="M18" s="31">
        <v>1.61439</v>
      </c>
      <c r="N18" s="1"/>
      <c r="O18" s="1"/>
    </row>
    <row r="19" spans="1:15" ht="12" customHeight="1">
      <c r="A19" s="33">
        <v>9</v>
      </c>
      <c r="B19" s="53" t="s">
        <v>40</v>
      </c>
      <c r="C19" s="31">
        <v>648.5</v>
      </c>
      <c r="D19" s="36">
        <v>646.4666666666667</v>
      </c>
      <c r="E19" s="36">
        <v>642.03333333333342</v>
      </c>
      <c r="F19" s="36">
        <v>635.56666666666672</v>
      </c>
      <c r="G19" s="36">
        <v>631.13333333333344</v>
      </c>
      <c r="H19" s="36">
        <v>652.93333333333339</v>
      </c>
      <c r="I19" s="36">
        <v>657.36666666666679</v>
      </c>
      <c r="J19" s="36">
        <v>663.83333333333337</v>
      </c>
      <c r="K19" s="31">
        <v>650.9</v>
      </c>
      <c r="L19" s="31">
        <v>640</v>
      </c>
      <c r="M19" s="31">
        <v>6.8121400000000003</v>
      </c>
      <c r="N19" s="1"/>
      <c r="O19" s="1"/>
    </row>
    <row r="20" spans="1:15" ht="12" customHeight="1">
      <c r="A20" s="33">
        <v>10</v>
      </c>
      <c r="B20" s="53" t="s">
        <v>317</v>
      </c>
      <c r="C20" s="31">
        <v>1349.2</v>
      </c>
      <c r="D20" s="36">
        <v>1356.4166666666667</v>
      </c>
      <c r="E20" s="36">
        <v>1337.8333333333335</v>
      </c>
      <c r="F20" s="36">
        <v>1326.4666666666667</v>
      </c>
      <c r="G20" s="36">
        <v>1307.8833333333334</v>
      </c>
      <c r="H20" s="36">
        <v>1367.7833333333335</v>
      </c>
      <c r="I20" s="36">
        <v>1386.366666666667</v>
      </c>
      <c r="J20" s="36">
        <v>1397.7333333333336</v>
      </c>
      <c r="K20" s="31">
        <v>1375</v>
      </c>
      <c r="L20" s="31">
        <v>1345.05</v>
      </c>
      <c r="M20" s="31">
        <v>0.99602999999999997</v>
      </c>
      <c r="N20" s="1"/>
      <c r="O20" s="1"/>
    </row>
    <row r="21" spans="1:15" ht="12" customHeight="1">
      <c r="A21" s="33">
        <v>11</v>
      </c>
      <c r="B21" s="53" t="s">
        <v>44</v>
      </c>
      <c r="C21" s="31">
        <v>27673.25</v>
      </c>
      <c r="D21" s="36">
        <v>27723.899999999998</v>
      </c>
      <c r="E21" s="36">
        <v>27450.349999999995</v>
      </c>
      <c r="F21" s="36">
        <v>27227.449999999997</v>
      </c>
      <c r="G21" s="36">
        <v>26953.899999999994</v>
      </c>
      <c r="H21" s="36">
        <v>27946.799999999996</v>
      </c>
      <c r="I21" s="36">
        <v>28220.35</v>
      </c>
      <c r="J21" s="36">
        <v>28443.249999999996</v>
      </c>
      <c r="K21" s="31">
        <v>27997.45</v>
      </c>
      <c r="L21" s="31">
        <v>27501</v>
      </c>
      <c r="M21" s="31">
        <v>9.6290000000000001E-2</v>
      </c>
      <c r="N21" s="1"/>
      <c r="O21" s="1"/>
    </row>
    <row r="22" spans="1:15" ht="12" customHeight="1">
      <c r="A22" s="33">
        <v>12</v>
      </c>
      <c r="B22" s="53" t="s">
        <v>883</v>
      </c>
      <c r="C22" s="31">
        <v>1008.9</v>
      </c>
      <c r="D22" s="36">
        <v>1015</v>
      </c>
      <c r="E22" s="36">
        <v>999.09999999999991</v>
      </c>
      <c r="F22" s="36">
        <v>989.3</v>
      </c>
      <c r="G22" s="36">
        <v>973.39999999999986</v>
      </c>
      <c r="H22" s="36">
        <v>1024.8</v>
      </c>
      <c r="I22" s="36">
        <v>1040.7</v>
      </c>
      <c r="J22" s="36">
        <v>1050.5</v>
      </c>
      <c r="K22" s="31">
        <v>1030.9000000000001</v>
      </c>
      <c r="L22" s="31">
        <v>1005.2</v>
      </c>
      <c r="M22" s="31">
        <v>6.4221300000000001</v>
      </c>
      <c r="N22" s="1"/>
      <c r="O22" s="1"/>
    </row>
    <row r="23" spans="1:15" ht="12.75" customHeight="1">
      <c r="A23" s="33">
        <v>13</v>
      </c>
      <c r="B23" s="53" t="s">
        <v>51</v>
      </c>
      <c r="C23" s="31">
        <v>3066.5</v>
      </c>
      <c r="D23" s="36">
        <v>3077.7333333333336</v>
      </c>
      <c r="E23" s="36">
        <v>3048.3666666666672</v>
      </c>
      <c r="F23" s="36">
        <v>3030.2333333333336</v>
      </c>
      <c r="G23" s="36">
        <v>3000.8666666666672</v>
      </c>
      <c r="H23" s="36">
        <v>3095.8666666666672</v>
      </c>
      <c r="I23" s="36">
        <v>3125.233333333334</v>
      </c>
      <c r="J23" s="36">
        <v>3143.3666666666672</v>
      </c>
      <c r="K23" s="31">
        <v>3107.1</v>
      </c>
      <c r="L23" s="31">
        <v>3059.6</v>
      </c>
      <c r="M23" s="31">
        <v>11.75751</v>
      </c>
      <c r="N23" s="1"/>
      <c r="O23" s="1"/>
    </row>
    <row r="24" spans="1:15" ht="12.75" customHeight="1">
      <c r="A24" s="33">
        <v>14</v>
      </c>
      <c r="B24" s="53" t="s">
        <v>266</v>
      </c>
      <c r="C24" s="31">
        <v>1855.35</v>
      </c>
      <c r="D24" s="36">
        <v>1851.8666666666668</v>
      </c>
      <c r="E24" s="36">
        <v>1834.7333333333336</v>
      </c>
      <c r="F24" s="36">
        <v>1814.1166666666668</v>
      </c>
      <c r="G24" s="36">
        <v>1796.9833333333336</v>
      </c>
      <c r="H24" s="36">
        <v>1872.4833333333336</v>
      </c>
      <c r="I24" s="36">
        <v>1889.6166666666668</v>
      </c>
      <c r="J24" s="36">
        <v>1910.2333333333336</v>
      </c>
      <c r="K24" s="31">
        <v>1869</v>
      </c>
      <c r="L24" s="31">
        <v>1831.25</v>
      </c>
      <c r="M24" s="31">
        <v>3.2850000000000001</v>
      </c>
      <c r="N24" s="1"/>
      <c r="O24" s="1"/>
    </row>
    <row r="25" spans="1:15" ht="12.75" customHeight="1">
      <c r="A25" s="33">
        <v>15</v>
      </c>
      <c r="B25" s="53" t="s">
        <v>52</v>
      </c>
      <c r="C25" s="31">
        <v>1262.45</v>
      </c>
      <c r="D25" s="36">
        <v>1260.8166666666666</v>
      </c>
      <c r="E25" s="36">
        <v>1252.9333333333332</v>
      </c>
      <c r="F25" s="36">
        <v>1243.4166666666665</v>
      </c>
      <c r="G25" s="36">
        <v>1235.5333333333331</v>
      </c>
      <c r="H25" s="36">
        <v>1270.3333333333333</v>
      </c>
      <c r="I25" s="36">
        <v>1278.2166666666665</v>
      </c>
      <c r="J25" s="36">
        <v>1287.7333333333333</v>
      </c>
      <c r="K25" s="31">
        <v>1268.7</v>
      </c>
      <c r="L25" s="31">
        <v>1251.3</v>
      </c>
      <c r="M25" s="31">
        <v>31.555630000000001</v>
      </c>
      <c r="N25" s="1"/>
      <c r="O25" s="1"/>
    </row>
    <row r="26" spans="1:15" ht="12.75" customHeight="1">
      <c r="A26" s="33">
        <v>16</v>
      </c>
      <c r="B26" s="53" t="s">
        <v>826</v>
      </c>
      <c r="C26" s="31">
        <v>524.25</v>
      </c>
      <c r="D26" s="36">
        <v>523.15</v>
      </c>
      <c r="E26" s="36">
        <v>518.09999999999991</v>
      </c>
      <c r="F26" s="36">
        <v>511.94999999999993</v>
      </c>
      <c r="G26" s="36">
        <v>506.89999999999986</v>
      </c>
      <c r="H26" s="36">
        <v>529.29999999999995</v>
      </c>
      <c r="I26" s="36">
        <v>534.34999999999991</v>
      </c>
      <c r="J26" s="36">
        <v>540.5</v>
      </c>
      <c r="K26" s="31">
        <v>528.20000000000005</v>
      </c>
      <c r="L26" s="31">
        <v>517</v>
      </c>
      <c r="M26" s="31">
        <v>8.2938799999999997</v>
      </c>
      <c r="N26" s="1"/>
      <c r="O26" s="1"/>
    </row>
    <row r="27" spans="1:15" ht="12.75" customHeight="1">
      <c r="A27" s="33">
        <v>17</v>
      </c>
      <c r="B27" s="53" t="s">
        <v>267</v>
      </c>
      <c r="C27" s="31">
        <v>936.05</v>
      </c>
      <c r="D27" s="36">
        <v>940.35</v>
      </c>
      <c r="E27" s="36">
        <v>925.7</v>
      </c>
      <c r="F27" s="36">
        <v>915.35</v>
      </c>
      <c r="G27" s="36">
        <v>900.7</v>
      </c>
      <c r="H27" s="36">
        <v>950.7</v>
      </c>
      <c r="I27" s="36">
        <v>965.34999999999991</v>
      </c>
      <c r="J27" s="36">
        <v>975.7</v>
      </c>
      <c r="K27" s="31">
        <v>955</v>
      </c>
      <c r="L27" s="31">
        <v>930</v>
      </c>
      <c r="M27" s="31">
        <v>9.1039399999999997</v>
      </c>
      <c r="N27" s="1"/>
      <c r="O27" s="1"/>
    </row>
    <row r="28" spans="1:15" ht="12.75" customHeight="1">
      <c r="A28" s="33">
        <v>18</v>
      </c>
      <c r="B28" s="53" t="s">
        <v>268</v>
      </c>
      <c r="C28" s="31">
        <v>333.7</v>
      </c>
      <c r="D28" s="36">
        <v>334.56666666666666</v>
      </c>
      <c r="E28" s="36">
        <v>331.63333333333333</v>
      </c>
      <c r="F28" s="36">
        <v>329.56666666666666</v>
      </c>
      <c r="G28" s="36">
        <v>326.63333333333333</v>
      </c>
      <c r="H28" s="36">
        <v>336.63333333333333</v>
      </c>
      <c r="I28" s="36">
        <v>339.56666666666661</v>
      </c>
      <c r="J28" s="36">
        <v>341.63333333333333</v>
      </c>
      <c r="K28" s="31">
        <v>337.5</v>
      </c>
      <c r="L28" s="31">
        <v>332.5</v>
      </c>
      <c r="M28" s="31">
        <v>12.221299999999999</v>
      </c>
      <c r="N28" s="1"/>
      <c r="O28" s="1"/>
    </row>
    <row r="29" spans="1:15" ht="12.75" customHeight="1">
      <c r="A29" s="33">
        <v>19</v>
      </c>
      <c r="B29" s="53" t="s">
        <v>46</v>
      </c>
      <c r="C29" s="31">
        <v>173.45</v>
      </c>
      <c r="D29" s="36">
        <v>172.75</v>
      </c>
      <c r="E29" s="36">
        <v>171.5</v>
      </c>
      <c r="F29" s="36">
        <v>169.55</v>
      </c>
      <c r="G29" s="36">
        <v>168.3</v>
      </c>
      <c r="H29" s="36">
        <v>174.7</v>
      </c>
      <c r="I29" s="36">
        <v>175.95</v>
      </c>
      <c r="J29" s="36">
        <v>177.89999999999998</v>
      </c>
      <c r="K29" s="31">
        <v>174</v>
      </c>
      <c r="L29" s="31">
        <v>170.8</v>
      </c>
      <c r="M29" s="31">
        <v>22.428439999999998</v>
      </c>
      <c r="N29" s="1"/>
      <c r="O29" s="1"/>
    </row>
    <row r="30" spans="1:15" ht="12.75" customHeight="1">
      <c r="A30" s="33">
        <v>20</v>
      </c>
      <c r="B30" s="53" t="s">
        <v>48</v>
      </c>
      <c r="C30" s="31">
        <v>206.35</v>
      </c>
      <c r="D30" s="36">
        <v>205.53333333333333</v>
      </c>
      <c r="E30" s="36">
        <v>203.91666666666666</v>
      </c>
      <c r="F30" s="36">
        <v>201.48333333333332</v>
      </c>
      <c r="G30" s="36">
        <v>199.86666666666665</v>
      </c>
      <c r="H30" s="36">
        <v>207.96666666666667</v>
      </c>
      <c r="I30" s="36">
        <v>209.58333333333334</v>
      </c>
      <c r="J30" s="36">
        <v>212.01666666666668</v>
      </c>
      <c r="K30" s="31">
        <v>207.15</v>
      </c>
      <c r="L30" s="31">
        <v>203.1</v>
      </c>
      <c r="M30" s="31">
        <v>19.255960000000002</v>
      </c>
      <c r="N30" s="1"/>
      <c r="O30" s="1"/>
    </row>
    <row r="31" spans="1:15" ht="12.75" customHeight="1">
      <c r="A31" s="33">
        <v>21</v>
      </c>
      <c r="B31" s="53" t="s">
        <v>318</v>
      </c>
      <c r="C31" s="31">
        <v>390.75</v>
      </c>
      <c r="D31" s="36">
        <v>395.2833333333333</v>
      </c>
      <c r="E31" s="36">
        <v>383.61666666666662</v>
      </c>
      <c r="F31" s="36">
        <v>376.48333333333329</v>
      </c>
      <c r="G31" s="36">
        <v>364.81666666666661</v>
      </c>
      <c r="H31" s="36">
        <v>402.41666666666663</v>
      </c>
      <c r="I31" s="36">
        <v>414.08333333333337</v>
      </c>
      <c r="J31" s="36">
        <v>421.21666666666664</v>
      </c>
      <c r="K31" s="31">
        <v>406.95</v>
      </c>
      <c r="L31" s="31">
        <v>388.15</v>
      </c>
      <c r="M31" s="31">
        <v>3.10473</v>
      </c>
      <c r="N31" s="1"/>
      <c r="O31" s="1"/>
    </row>
    <row r="32" spans="1:15" ht="12.75" customHeight="1">
      <c r="A32" s="33">
        <v>22</v>
      </c>
      <c r="B32" s="53" t="s">
        <v>319</v>
      </c>
      <c r="C32" s="31">
        <v>804.3</v>
      </c>
      <c r="D32" s="36">
        <v>805.25</v>
      </c>
      <c r="E32" s="36">
        <v>799.05</v>
      </c>
      <c r="F32" s="36">
        <v>793.8</v>
      </c>
      <c r="G32" s="36">
        <v>787.59999999999991</v>
      </c>
      <c r="H32" s="36">
        <v>810.5</v>
      </c>
      <c r="I32" s="36">
        <v>816.7</v>
      </c>
      <c r="J32" s="36">
        <v>821.95</v>
      </c>
      <c r="K32" s="31">
        <v>811.45</v>
      </c>
      <c r="L32" s="31">
        <v>800</v>
      </c>
      <c r="M32" s="31">
        <v>0.44857000000000002</v>
      </c>
      <c r="N32" s="1"/>
      <c r="O32" s="1"/>
    </row>
    <row r="33" spans="1:15" ht="12.75" customHeight="1">
      <c r="A33" s="33">
        <v>23</v>
      </c>
      <c r="B33" s="53" t="s">
        <v>320</v>
      </c>
      <c r="C33" s="31">
        <v>1060.5999999999999</v>
      </c>
      <c r="D33" s="36">
        <v>1054.5166666666667</v>
      </c>
      <c r="E33" s="36">
        <v>1041.0333333333333</v>
      </c>
      <c r="F33" s="36">
        <v>1021.4666666666667</v>
      </c>
      <c r="G33" s="36">
        <v>1007.9833333333333</v>
      </c>
      <c r="H33" s="36">
        <v>1074.0833333333333</v>
      </c>
      <c r="I33" s="36">
        <v>1087.5666666666664</v>
      </c>
      <c r="J33" s="36">
        <v>1107.1333333333332</v>
      </c>
      <c r="K33" s="31">
        <v>1068</v>
      </c>
      <c r="L33" s="31">
        <v>1034.95</v>
      </c>
      <c r="M33" s="31">
        <v>1.3485799999999999</v>
      </c>
      <c r="N33" s="1"/>
      <c r="O33" s="1"/>
    </row>
    <row r="34" spans="1:15" ht="12.75" customHeight="1">
      <c r="A34" s="33">
        <v>24</v>
      </c>
      <c r="B34" s="53" t="s">
        <v>321</v>
      </c>
      <c r="C34" s="31">
        <v>2125.9</v>
      </c>
      <c r="D34" s="36">
        <v>2117.9500000000003</v>
      </c>
      <c r="E34" s="36">
        <v>2087.9500000000007</v>
      </c>
      <c r="F34" s="36">
        <v>2050.0000000000005</v>
      </c>
      <c r="G34" s="36">
        <v>2020.0000000000009</v>
      </c>
      <c r="H34" s="36">
        <v>2155.9000000000005</v>
      </c>
      <c r="I34" s="36">
        <v>2185.8999999999996</v>
      </c>
      <c r="J34" s="36">
        <v>2223.8500000000004</v>
      </c>
      <c r="K34" s="31">
        <v>2147.9499999999998</v>
      </c>
      <c r="L34" s="31">
        <v>2080</v>
      </c>
      <c r="M34" s="31">
        <v>3.2266300000000001</v>
      </c>
      <c r="N34" s="1"/>
      <c r="O34" s="1"/>
    </row>
    <row r="35" spans="1:15" ht="12.75" customHeight="1">
      <c r="A35" s="33">
        <v>25</v>
      </c>
      <c r="B35" s="53" t="s">
        <v>322</v>
      </c>
      <c r="C35" s="31">
        <v>965.05</v>
      </c>
      <c r="D35" s="36">
        <v>959.23333333333323</v>
      </c>
      <c r="E35" s="36">
        <v>948.46666666666647</v>
      </c>
      <c r="F35" s="36">
        <v>931.88333333333321</v>
      </c>
      <c r="G35" s="36">
        <v>921.11666666666645</v>
      </c>
      <c r="H35" s="36">
        <v>975.81666666666649</v>
      </c>
      <c r="I35" s="36">
        <v>986.58333333333314</v>
      </c>
      <c r="J35" s="36">
        <v>1003.1666666666665</v>
      </c>
      <c r="K35" s="31">
        <v>970</v>
      </c>
      <c r="L35" s="31">
        <v>942.65</v>
      </c>
      <c r="M35" s="31">
        <v>2.0939999999999999</v>
      </c>
      <c r="N35" s="1"/>
      <c r="O35" s="1"/>
    </row>
    <row r="36" spans="1:15" ht="12.75" customHeight="1">
      <c r="A36" s="33">
        <v>26</v>
      </c>
      <c r="B36" s="53" t="s">
        <v>53</v>
      </c>
      <c r="C36" s="31">
        <v>4795.95</v>
      </c>
      <c r="D36" s="36">
        <v>4791.9333333333334</v>
      </c>
      <c r="E36" s="36">
        <v>4748.8666666666668</v>
      </c>
      <c r="F36" s="36">
        <v>4701.7833333333338</v>
      </c>
      <c r="G36" s="36">
        <v>4658.7166666666672</v>
      </c>
      <c r="H36" s="36">
        <v>4839.0166666666664</v>
      </c>
      <c r="I36" s="36">
        <v>4882.0833333333339</v>
      </c>
      <c r="J36" s="36">
        <v>4929.1666666666661</v>
      </c>
      <c r="K36" s="31">
        <v>4835</v>
      </c>
      <c r="L36" s="31">
        <v>4744.8500000000004</v>
      </c>
      <c r="M36" s="31">
        <v>2.7522500000000001</v>
      </c>
      <c r="N36" s="1"/>
      <c r="O36" s="1"/>
    </row>
    <row r="37" spans="1:15" ht="12.75" customHeight="1">
      <c r="A37" s="33">
        <v>27</v>
      </c>
      <c r="B37" s="53" t="s">
        <v>323</v>
      </c>
      <c r="C37" s="31">
        <v>1918.85</v>
      </c>
      <c r="D37" s="36">
        <v>1927.2833333333335</v>
      </c>
      <c r="E37" s="36">
        <v>1904.5666666666671</v>
      </c>
      <c r="F37" s="36">
        <v>1890.2833333333335</v>
      </c>
      <c r="G37" s="36">
        <v>1867.5666666666671</v>
      </c>
      <c r="H37" s="36">
        <v>1941.5666666666671</v>
      </c>
      <c r="I37" s="36">
        <v>1964.2833333333338</v>
      </c>
      <c r="J37" s="36">
        <v>1978.5666666666671</v>
      </c>
      <c r="K37" s="31">
        <v>1950</v>
      </c>
      <c r="L37" s="31">
        <v>1913</v>
      </c>
      <c r="M37" s="31">
        <v>0.48158000000000001</v>
      </c>
      <c r="N37" s="1"/>
      <c r="O37" s="1"/>
    </row>
    <row r="38" spans="1:15" ht="12.75" customHeight="1">
      <c r="A38" s="33">
        <v>28</v>
      </c>
      <c r="B38" s="53" t="s">
        <v>772</v>
      </c>
      <c r="C38" s="31">
        <v>64.150000000000006</v>
      </c>
      <c r="D38" s="36">
        <v>64.433333333333337</v>
      </c>
      <c r="E38" s="36">
        <v>63.366666666666674</v>
      </c>
      <c r="F38" s="36">
        <v>62.583333333333336</v>
      </c>
      <c r="G38" s="36">
        <v>61.516666666666673</v>
      </c>
      <c r="H38" s="36">
        <v>65.216666666666669</v>
      </c>
      <c r="I38" s="36">
        <v>66.283333333333331</v>
      </c>
      <c r="J38" s="36">
        <v>67.066666666666677</v>
      </c>
      <c r="K38" s="31">
        <v>65.5</v>
      </c>
      <c r="L38" s="31">
        <v>63.65</v>
      </c>
      <c r="M38" s="31">
        <v>31.155539999999998</v>
      </c>
      <c r="N38" s="1"/>
      <c r="O38" s="1"/>
    </row>
    <row r="39" spans="1:15" ht="12.75" customHeight="1">
      <c r="A39" s="33">
        <v>29</v>
      </c>
      <c r="B39" s="53" t="s">
        <v>884</v>
      </c>
      <c r="C39" s="31">
        <v>27.05</v>
      </c>
      <c r="D39" s="36">
        <v>27.066666666666666</v>
      </c>
      <c r="E39" s="36">
        <v>26.833333333333332</v>
      </c>
      <c r="F39" s="36">
        <v>26.616666666666667</v>
      </c>
      <c r="G39" s="36">
        <v>26.383333333333333</v>
      </c>
      <c r="H39" s="36">
        <v>27.283333333333331</v>
      </c>
      <c r="I39" s="36">
        <v>27.516666666666666</v>
      </c>
      <c r="J39" s="36">
        <v>27.733333333333331</v>
      </c>
      <c r="K39" s="31">
        <v>27.3</v>
      </c>
      <c r="L39" s="31">
        <v>26.85</v>
      </c>
      <c r="M39" s="31">
        <v>22.897310000000001</v>
      </c>
      <c r="N39" s="1"/>
      <c r="O39" s="1"/>
    </row>
    <row r="40" spans="1:15" ht="12.75" customHeight="1">
      <c r="A40" s="33">
        <v>30</v>
      </c>
      <c r="B40" s="53" t="s">
        <v>854</v>
      </c>
      <c r="C40" s="31">
        <v>756.15</v>
      </c>
      <c r="D40" s="36">
        <v>759.06666666666661</v>
      </c>
      <c r="E40" s="36">
        <v>748.33333333333326</v>
      </c>
      <c r="F40" s="36">
        <v>740.51666666666665</v>
      </c>
      <c r="G40" s="36">
        <v>729.7833333333333</v>
      </c>
      <c r="H40" s="36">
        <v>766.88333333333321</v>
      </c>
      <c r="I40" s="36">
        <v>777.61666666666656</v>
      </c>
      <c r="J40" s="36">
        <v>785.43333333333317</v>
      </c>
      <c r="K40" s="31">
        <v>769.8</v>
      </c>
      <c r="L40" s="31">
        <v>751.25</v>
      </c>
      <c r="M40" s="31">
        <v>10.33222</v>
      </c>
      <c r="N40" s="1"/>
      <c r="O40" s="1"/>
    </row>
    <row r="41" spans="1:15" ht="12.75" customHeight="1">
      <c r="A41" s="33">
        <v>31</v>
      </c>
      <c r="B41" s="53" t="s">
        <v>324</v>
      </c>
      <c r="C41" s="31">
        <v>3406.35</v>
      </c>
      <c r="D41" s="36">
        <v>3357.3333333333335</v>
      </c>
      <c r="E41" s="36">
        <v>3284.666666666667</v>
      </c>
      <c r="F41" s="36">
        <v>3162.9833333333336</v>
      </c>
      <c r="G41" s="36">
        <v>3090.3166666666671</v>
      </c>
      <c r="H41" s="36">
        <v>3479.0166666666669</v>
      </c>
      <c r="I41" s="36">
        <v>3551.6833333333338</v>
      </c>
      <c r="J41" s="36">
        <v>3673.3666666666668</v>
      </c>
      <c r="K41" s="31">
        <v>3430</v>
      </c>
      <c r="L41" s="31">
        <v>3235.65</v>
      </c>
      <c r="M41" s="31">
        <v>4.0476299999999998</v>
      </c>
      <c r="N41" s="1"/>
      <c r="O41" s="1"/>
    </row>
    <row r="42" spans="1:15" ht="12.75" customHeight="1">
      <c r="A42" s="33">
        <v>32</v>
      </c>
      <c r="B42" s="53" t="s">
        <v>54</v>
      </c>
      <c r="C42" s="31">
        <v>587.20000000000005</v>
      </c>
      <c r="D42" s="36">
        <v>586.0333333333333</v>
      </c>
      <c r="E42" s="36">
        <v>581.16666666666663</v>
      </c>
      <c r="F42" s="36">
        <v>575.13333333333333</v>
      </c>
      <c r="G42" s="36">
        <v>570.26666666666665</v>
      </c>
      <c r="H42" s="36">
        <v>592.06666666666661</v>
      </c>
      <c r="I42" s="36">
        <v>596.93333333333339</v>
      </c>
      <c r="J42" s="36">
        <v>602.96666666666658</v>
      </c>
      <c r="K42" s="31">
        <v>590.9</v>
      </c>
      <c r="L42" s="31">
        <v>580</v>
      </c>
      <c r="M42" s="31">
        <v>19.777989999999999</v>
      </c>
      <c r="N42" s="1"/>
      <c r="O42" s="1"/>
    </row>
    <row r="43" spans="1:15" ht="12.75" customHeight="1">
      <c r="A43" s="33">
        <v>33</v>
      </c>
      <c r="B43" s="53" t="s">
        <v>325</v>
      </c>
      <c r="C43" s="31">
        <v>2615.85</v>
      </c>
      <c r="D43" s="36">
        <v>2628.9</v>
      </c>
      <c r="E43" s="36">
        <v>2588.8000000000002</v>
      </c>
      <c r="F43" s="36">
        <v>2561.75</v>
      </c>
      <c r="G43" s="36">
        <v>2521.65</v>
      </c>
      <c r="H43" s="36">
        <v>2655.9500000000003</v>
      </c>
      <c r="I43" s="36">
        <v>2696.0499999999997</v>
      </c>
      <c r="J43" s="36">
        <v>2723.1000000000004</v>
      </c>
      <c r="K43" s="31">
        <v>2669</v>
      </c>
      <c r="L43" s="31">
        <v>2601.85</v>
      </c>
      <c r="M43" s="31">
        <v>2.7222499999999998</v>
      </c>
      <c r="N43" s="1"/>
      <c r="O43" s="1"/>
    </row>
    <row r="44" spans="1:15" ht="12.75" customHeight="1">
      <c r="A44" s="33">
        <v>34</v>
      </c>
      <c r="B44" s="53" t="s">
        <v>326</v>
      </c>
      <c r="C44" s="31">
        <v>892.65</v>
      </c>
      <c r="D44" s="36">
        <v>895.06666666666661</v>
      </c>
      <c r="E44" s="36">
        <v>884.58333333333326</v>
      </c>
      <c r="F44" s="36">
        <v>876.51666666666665</v>
      </c>
      <c r="G44" s="36">
        <v>866.0333333333333</v>
      </c>
      <c r="H44" s="36">
        <v>903.13333333333321</v>
      </c>
      <c r="I44" s="36">
        <v>913.61666666666656</v>
      </c>
      <c r="J44" s="36">
        <v>921.68333333333317</v>
      </c>
      <c r="K44" s="31">
        <v>905.55</v>
      </c>
      <c r="L44" s="31">
        <v>887</v>
      </c>
      <c r="M44" s="31">
        <v>0.79779999999999995</v>
      </c>
      <c r="N44" s="1"/>
      <c r="O44" s="1"/>
    </row>
    <row r="45" spans="1:15" ht="12.75" customHeight="1">
      <c r="A45" s="33">
        <v>35</v>
      </c>
      <c r="B45" s="53" t="s">
        <v>828</v>
      </c>
      <c r="C45" s="31">
        <v>6207.3</v>
      </c>
      <c r="D45" s="36">
        <v>6254.4333333333334</v>
      </c>
      <c r="E45" s="36">
        <v>6133.8666666666668</v>
      </c>
      <c r="F45" s="36">
        <v>6060.4333333333334</v>
      </c>
      <c r="G45" s="36">
        <v>5939.8666666666668</v>
      </c>
      <c r="H45" s="36">
        <v>6327.8666666666668</v>
      </c>
      <c r="I45" s="36">
        <v>6448.4333333333343</v>
      </c>
      <c r="J45" s="36">
        <v>6521.8666666666668</v>
      </c>
      <c r="K45" s="31">
        <v>6375</v>
      </c>
      <c r="L45" s="31">
        <v>6181</v>
      </c>
      <c r="M45" s="31">
        <v>1.8274600000000001</v>
      </c>
      <c r="N45" s="1"/>
      <c r="O45" s="1"/>
    </row>
    <row r="46" spans="1:15" ht="12.75" customHeight="1">
      <c r="A46" s="33">
        <v>36</v>
      </c>
      <c r="B46" s="53" t="s">
        <v>55</v>
      </c>
      <c r="C46" s="31">
        <v>6182.5</v>
      </c>
      <c r="D46" s="36">
        <v>6167.5</v>
      </c>
      <c r="E46" s="36">
        <v>6120.6</v>
      </c>
      <c r="F46" s="36">
        <v>6058.7000000000007</v>
      </c>
      <c r="G46" s="36">
        <v>6011.8000000000011</v>
      </c>
      <c r="H46" s="36">
        <v>6229.4</v>
      </c>
      <c r="I46" s="36">
        <v>6276.2999999999993</v>
      </c>
      <c r="J46" s="36">
        <v>6338.1999999999989</v>
      </c>
      <c r="K46" s="31">
        <v>6214.4</v>
      </c>
      <c r="L46" s="31">
        <v>6105.6</v>
      </c>
      <c r="M46" s="31">
        <v>3.5003199999999999</v>
      </c>
      <c r="N46" s="1"/>
      <c r="O46" s="1"/>
    </row>
    <row r="47" spans="1:15" ht="12.75" customHeight="1">
      <c r="A47" s="33">
        <v>37</v>
      </c>
      <c r="B47" s="53" t="s">
        <v>57</v>
      </c>
      <c r="C47" s="31">
        <v>461</v>
      </c>
      <c r="D47" s="36">
        <v>459.11666666666662</v>
      </c>
      <c r="E47" s="36">
        <v>455.48333333333323</v>
      </c>
      <c r="F47" s="36">
        <v>449.96666666666664</v>
      </c>
      <c r="G47" s="36">
        <v>446.33333333333326</v>
      </c>
      <c r="H47" s="36">
        <v>464.63333333333321</v>
      </c>
      <c r="I47" s="36">
        <v>468.26666666666654</v>
      </c>
      <c r="J47" s="36">
        <v>473.78333333333319</v>
      </c>
      <c r="K47" s="31">
        <v>462.75</v>
      </c>
      <c r="L47" s="31">
        <v>453.6</v>
      </c>
      <c r="M47" s="31">
        <v>13.517799999999999</v>
      </c>
      <c r="N47" s="1"/>
      <c r="O47" s="1"/>
    </row>
    <row r="48" spans="1:15" ht="12.75" customHeight="1">
      <c r="A48" s="33">
        <v>38</v>
      </c>
      <c r="B48" s="53" t="s">
        <v>327</v>
      </c>
      <c r="C48" s="31">
        <v>313.60000000000002</v>
      </c>
      <c r="D48" s="36">
        <v>313.53333333333336</v>
      </c>
      <c r="E48" s="36">
        <v>310.06666666666672</v>
      </c>
      <c r="F48" s="36">
        <v>306.53333333333336</v>
      </c>
      <c r="G48" s="36">
        <v>303.06666666666672</v>
      </c>
      <c r="H48" s="36">
        <v>317.06666666666672</v>
      </c>
      <c r="I48" s="36">
        <v>320.5333333333333</v>
      </c>
      <c r="J48" s="36">
        <v>324.06666666666672</v>
      </c>
      <c r="K48" s="31">
        <v>317</v>
      </c>
      <c r="L48" s="31">
        <v>310</v>
      </c>
      <c r="M48" s="31">
        <v>7.2292199999999998</v>
      </c>
      <c r="N48" s="1"/>
      <c r="O48" s="1"/>
    </row>
    <row r="49" spans="1:15" ht="12.75" customHeight="1">
      <c r="A49" s="33">
        <v>39</v>
      </c>
      <c r="B49" s="53" t="s">
        <v>827</v>
      </c>
      <c r="C49" s="31">
        <v>621.95000000000005</v>
      </c>
      <c r="D49" s="36">
        <v>621</v>
      </c>
      <c r="E49" s="36">
        <v>610</v>
      </c>
      <c r="F49" s="36">
        <v>598.04999999999995</v>
      </c>
      <c r="G49" s="36">
        <v>587.04999999999995</v>
      </c>
      <c r="H49" s="36">
        <v>632.95000000000005</v>
      </c>
      <c r="I49" s="36">
        <v>643.95000000000005</v>
      </c>
      <c r="J49" s="36">
        <v>655.90000000000009</v>
      </c>
      <c r="K49" s="31">
        <v>632</v>
      </c>
      <c r="L49" s="31">
        <v>609.04999999999995</v>
      </c>
      <c r="M49" s="31">
        <v>3.8974199999999999</v>
      </c>
      <c r="N49" s="1"/>
      <c r="O49" s="1"/>
    </row>
    <row r="50" spans="1:15" ht="12.75" customHeight="1">
      <c r="A50" s="33">
        <v>40</v>
      </c>
      <c r="B50" s="53" t="s">
        <v>328</v>
      </c>
      <c r="C50" s="31">
        <v>520.45000000000005</v>
      </c>
      <c r="D50" s="36">
        <v>520</v>
      </c>
      <c r="E50" s="36">
        <v>514</v>
      </c>
      <c r="F50" s="36">
        <v>507.54999999999995</v>
      </c>
      <c r="G50" s="36">
        <v>501.54999999999995</v>
      </c>
      <c r="H50" s="36">
        <v>526.45000000000005</v>
      </c>
      <c r="I50" s="36">
        <v>532.45000000000005</v>
      </c>
      <c r="J50" s="36">
        <v>538.90000000000009</v>
      </c>
      <c r="K50" s="31">
        <v>526</v>
      </c>
      <c r="L50" s="31">
        <v>513.54999999999995</v>
      </c>
      <c r="M50" s="31">
        <v>0.77985000000000004</v>
      </c>
      <c r="N50" s="1"/>
      <c r="O50" s="1"/>
    </row>
    <row r="51" spans="1:15" ht="12.75" customHeight="1">
      <c r="A51" s="33">
        <v>41</v>
      </c>
      <c r="B51" s="53" t="s">
        <v>58</v>
      </c>
      <c r="C51" s="31">
        <v>166.85</v>
      </c>
      <c r="D51" s="36">
        <v>165.54999999999998</v>
      </c>
      <c r="E51" s="36">
        <v>163.89999999999998</v>
      </c>
      <c r="F51" s="36">
        <v>160.94999999999999</v>
      </c>
      <c r="G51" s="36">
        <v>159.29999999999998</v>
      </c>
      <c r="H51" s="36">
        <v>168.49999999999997</v>
      </c>
      <c r="I51" s="36">
        <v>170.15</v>
      </c>
      <c r="J51" s="36">
        <v>173.09999999999997</v>
      </c>
      <c r="K51" s="31">
        <v>167.2</v>
      </c>
      <c r="L51" s="31">
        <v>162.6</v>
      </c>
      <c r="M51" s="31">
        <v>126.919</v>
      </c>
      <c r="N51" s="1"/>
      <c r="O51" s="1"/>
    </row>
    <row r="52" spans="1:15" ht="12.75" customHeight="1">
      <c r="A52" s="33">
        <v>42</v>
      </c>
      <c r="B52" s="53" t="s">
        <v>60</v>
      </c>
      <c r="C52" s="31">
        <v>2821.15</v>
      </c>
      <c r="D52" s="36">
        <v>2824.1833333333329</v>
      </c>
      <c r="E52" s="36">
        <v>2802.9666666666658</v>
      </c>
      <c r="F52" s="36">
        <v>2784.7833333333328</v>
      </c>
      <c r="G52" s="36">
        <v>2763.5666666666657</v>
      </c>
      <c r="H52" s="36">
        <v>2842.3666666666659</v>
      </c>
      <c r="I52" s="36">
        <v>2863.583333333333</v>
      </c>
      <c r="J52" s="36">
        <v>2881.766666666666</v>
      </c>
      <c r="K52" s="31">
        <v>2845.4</v>
      </c>
      <c r="L52" s="31">
        <v>2806</v>
      </c>
      <c r="M52" s="31">
        <v>11.6768</v>
      </c>
      <c r="N52" s="1"/>
      <c r="O52" s="1"/>
    </row>
    <row r="53" spans="1:15" ht="12.75" customHeight="1">
      <c r="A53" s="33">
        <v>43</v>
      </c>
      <c r="B53" s="53" t="s">
        <v>329</v>
      </c>
      <c r="C53" s="31">
        <v>438.4</v>
      </c>
      <c r="D53" s="36">
        <v>441.63333333333327</v>
      </c>
      <c r="E53" s="36">
        <v>433.81666666666655</v>
      </c>
      <c r="F53" s="36">
        <v>429.23333333333329</v>
      </c>
      <c r="G53" s="36">
        <v>421.41666666666657</v>
      </c>
      <c r="H53" s="36">
        <v>446.21666666666653</v>
      </c>
      <c r="I53" s="36">
        <v>454.03333333333325</v>
      </c>
      <c r="J53" s="36">
        <v>458.6166666666665</v>
      </c>
      <c r="K53" s="31">
        <v>449.45</v>
      </c>
      <c r="L53" s="31">
        <v>437.05</v>
      </c>
      <c r="M53" s="31">
        <v>2.6068799999999999</v>
      </c>
      <c r="N53" s="1"/>
      <c r="O53" s="1"/>
    </row>
    <row r="54" spans="1:15" ht="12.75" customHeight="1">
      <c r="A54" s="33">
        <v>44</v>
      </c>
      <c r="B54" s="53" t="s">
        <v>61</v>
      </c>
      <c r="C54" s="31">
        <v>1942.5</v>
      </c>
      <c r="D54" s="36">
        <v>1931.5</v>
      </c>
      <c r="E54" s="36">
        <v>1913</v>
      </c>
      <c r="F54" s="36">
        <v>1883.5</v>
      </c>
      <c r="G54" s="36">
        <v>1865</v>
      </c>
      <c r="H54" s="36">
        <v>1961</v>
      </c>
      <c r="I54" s="36">
        <v>1979.5</v>
      </c>
      <c r="J54" s="36">
        <v>2009</v>
      </c>
      <c r="K54" s="31">
        <v>1950</v>
      </c>
      <c r="L54" s="31">
        <v>1902</v>
      </c>
      <c r="M54" s="31">
        <v>3.9050799999999999</v>
      </c>
      <c r="N54" s="1"/>
      <c r="O54" s="1"/>
    </row>
    <row r="55" spans="1:15" ht="12.75" customHeight="1">
      <c r="A55" s="33">
        <v>45</v>
      </c>
      <c r="B55" s="53" t="s">
        <v>62</v>
      </c>
      <c r="C55" s="31">
        <v>5900.55</v>
      </c>
      <c r="D55" s="36">
        <v>5914.7</v>
      </c>
      <c r="E55" s="36">
        <v>5867.95</v>
      </c>
      <c r="F55" s="36">
        <v>5835.35</v>
      </c>
      <c r="G55" s="36">
        <v>5788.6</v>
      </c>
      <c r="H55" s="36">
        <v>5947.2999999999993</v>
      </c>
      <c r="I55" s="36">
        <v>5994.0499999999993</v>
      </c>
      <c r="J55" s="36">
        <v>6026.6499999999987</v>
      </c>
      <c r="K55" s="31">
        <v>5961.45</v>
      </c>
      <c r="L55" s="31">
        <v>5882.1</v>
      </c>
      <c r="M55" s="31">
        <v>0.50321000000000005</v>
      </c>
      <c r="N55" s="1"/>
      <c r="O55" s="1"/>
    </row>
    <row r="56" spans="1:15" ht="12" customHeight="1">
      <c r="A56" s="33">
        <v>46</v>
      </c>
      <c r="B56" s="53" t="s">
        <v>65</v>
      </c>
      <c r="C56" s="31">
        <v>1028.25</v>
      </c>
      <c r="D56" s="36">
        <v>1023.7666666666668</v>
      </c>
      <c r="E56" s="36">
        <v>1016.7333333333336</v>
      </c>
      <c r="F56" s="36">
        <v>1005.2166666666668</v>
      </c>
      <c r="G56" s="36">
        <v>998.18333333333362</v>
      </c>
      <c r="H56" s="36">
        <v>1035.2833333333335</v>
      </c>
      <c r="I56" s="36">
        <v>1042.3166666666666</v>
      </c>
      <c r="J56" s="36">
        <v>1053.8333333333335</v>
      </c>
      <c r="K56" s="31">
        <v>1030.8</v>
      </c>
      <c r="L56" s="31">
        <v>1012.25</v>
      </c>
      <c r="M56" s="31">
        <v>12.35122</v>
      </c>
      <c r="N56" s="1"/>
      <c r="O56" s="1"/>
    </row>
    <row r="57" spans="1:15" ht="12.75" customHeight="1">
      <c r="A57" s="33">
        <v>47</v>
      </c>
      <c r="B57" s="53" t="s">
        <v>330</v>
      </c>
      <c r="C57" s="31">
        <v>499.35</v>
      </c>
      <c r="D57" s="36">
        <v>499.91666666666669</v>
      </c>
      <c r="E57" s="36">
        <v>494.83333333333337</v>
      </c>
      <c r="F57" s="36">
        <v>490.31666666666666</v>
      </c>
      <c r="G57" s="36">
        <v>485.23333333333335</v>
      </c>
      <c r="H57" s="36">
        <v>504.43333333333339</v>
      </c>
      <c r="I57" s="36">
        <v>509.51666666666677</v>
      </c>
      <c r="J57" s="36">
        <v>514.03333333333342</v>
      </c>
      <c r="K57" s="31">
        <v>505</v>
      </c>
      <c r="L57" s="31">
        <v>495.4</v>
      </c>
      <c r="M57" s="31">
        <v>1.4574199999999999</v>
      </c>
      <c r="N57" s="1"/>
      <c r="O57" s="1"/>
    </row>
    <row r="58" spans="1:15" ht="12.75" customHeight="1">
      <c r="A58" s="33">
        <v>48</v>
      </c>
      <c r="B58" s="53" t="s">
        <v>269</v>
      </c>
      <c r="C58" s="31">
        <v>4163.1000000000004</v>
      </c>
      <c r="D58" s="36">
        <v>4164.2</v>
      </c>
      <c r="E58" s="36">
        <v>4090.3999999999996</v>
      </c>
      <c r="F58" s="36">
        <v>4017.7</v>
      </c>
      <c r="G58" s="36">
        <v>3943.8999999999996</v>
      </c>
      <c r="H58" s="36">
        <v>4236.8999999999996</v>
      </c>
      <c r="I58" s="36">
        <v>4310.7000000000007</v>
      </c>
      <c r="J58" s="36">
        <v>4383.3999999999996</v>
      </c>
      <c r="K58" s="31">
        <v>4238</v>
      </c>
      <c r="L58" s="31">
        <v>4091.5</v>
      </c>
      <c r="M58" s="31">
        <v>11.30832</v>
      </c>
      <c r="N58" s="1"/>
      <c r="O58" s="1"/>
    </row>
    <row r="59" spans="1:15" ht="12.75" customHeight="1">
      <c r="A59" s="33">
        <v>49</v>
      </c>
      <c r="B59" s="53" t="s">
        <v>66</v>
      </c>
      <c r="C59" s="31">
        <v>1035.5999999999999</v>
      </c>
      <c r="D59" s="36">
        <v>1038.0999999999999</v>
      </c>
      <c r="E59" s="36">
        <v>1025.6499999999999</v>
      </c>
      <c r="F59" s="36">
        <v>1015.7</v>
      </c>
      <c r="G59" s="36">
        <v>1003.25</v>
      </c>
      <c r="H59" s="36">
        <v>1048.0499999999997</v>
      </c>
      <c r="I59" s="36">
        <v>1060.4999999999995</v>
      </c>
      <c r="J59" s="36">
        <v>1070.4499999999996</v>
      </c>
      <c r="K59" s="31">
        <v>1050.55</v>
      </c>
      <c r="L59" s="31">
        <v>1028.1500000000001</v>
      </c>
      <c r="M59" s="31">
        <v>99.037379999999999</v>
      </c>
      <c r="N59" s="1"/>
      <c r="O59" s="1"/>
    </row>
    <row r="60" spans="1:15" ht="12.75" customHeight="1">
      <c r="A60" s="33">
        <v>50</v>
      </c>
      <c r="B60" s="53" t="s">
        <v>331</v>
      </c>
      <c r="C60" s="31">
        <v>3012.4</v>
      </c>
      <c r="D60" s="36">
        <v>2985.3833333333337</v>
      </c>
      <c r="E60" s="36">
        <v>2936.8166666666675</v>
      </c>
      <c r="F60" s="36">
        <v>2861.233333333334</v>
      </c>
      <c r="G60" s="36">
        <v>2812.6666666666679</v>
      </c>
      <c r="H60" s="36">
        <v>3060.9666666666672</v>
      </c>
      <c r="I60" s="36">
        <v>3109.5333333333338</v>
      </c>
      <c r="J60" s="36">
        <v>3185.1166666666668</v>
      </c>
      <c r="K60" s="31">
        <v>3033.95</v>
      </c>
      <c r="L60" s="31">
        <v>2909.8</v>
      </c>
      <c r="M60" s="31">
        <v>5.6998499999999996</v>
      </c>
      <c r="N60" s="1"/>
      <c r="O60" s="1"/>
    </row>
    <row r="61" spans="1:15" ht="12.75" customHeight="1">
      <c r="A61" s="33">
        <v>51</v>
      </c>
      <c r="B61" s="53" t="s">
        <v>830</v>
      </c>
      <c r="C61" s="31">
        <v>324.3</v>
      </c>
      <c r="D61" s="36">
        <v>326.25000000000006</v>
      </c>
      <c r="E61" s="36">
        <v>319.65000000000009</v>
      </c>
      <c r="F61" s="36">
        <v>315.00000000000006</v>
      </c>
      <c r="G61" s="36">
        <v>308.40000000000009</v>
      </c>
      <c r="H61" s="36">
        <v>330.90000000000009</v>
      </c>
      <c r="I61" s="36">
        <v>337.50000000000011</v>
      </c>
      <c r="J61" s="36">
        <v>342.15000000000009</v>
      </c>
      <c r="K61" s="31">
        <v>332.85</v>
      </c>
      <c r="L61" s="31">
        <v>321.60000000000002</v>
      </c>
      <c r="M61" s="31">
        <v>53.067869999999999</v>
      </c>
      <c r="N61" s="1"/>
      <c r="O61" s="1"/>
    </row>
    <row r="62" spans="1:15" ht="12.75" customHeight="1">
      <c r="A62" s="33">
        <v>52</v>
      </c>
      <c r="B62" s="53" t="s">
        <v>332</v>
      </c>
      <c r="C62" s="31">
        <v>2243.1</v>
      </c>
      <c r="D62" s="36">
        <v>2195.1166666666663</v>
      </c>
      <c r="E62" s="36">
        <v>2123.0333333333328</v>
      </c>
      <c r="F62" s="36">
        <v>2002.9666666666667</v>
      </c>
      <c r="G62" s="36">
        <v>1930.8833333333332</v>
      </c>
      <c r="H62" s="36">
        <v>2315.1833333333325</v>
      </c>
      <c r="I62" s="36">
        <v>2387.2666666666655</v>
      </c>
      <c r="J62" s="36">
        <v>2507.3333333333321</v>
      </c>
      <c r="K62" s="31">
        <v>2267.1999999999998</v>
      </c>
      <c r="L62" s="31">
        <v>2075.0500000000002</v>
      </c>
      <c r="M62" s="31">
        <v>20.13072</v>
      </c>
      <c r="N62" s="1"/>
      <c r="O62" s="1"/>
    </row>
    <row r="63" spans="1:15" ht="12.75" customHeight="1">
      <c r="A63" s="33">
        <v>53</v>
      </c>
      <c r="B63" s="53" t="s">
        <v>67</v>
      </c>
      <c r="C63" s="31">
        <v>8750.6</v>
      </c>
      <c r="D63" s="36">
        <v>8701.8666666666668</v>
      </c>
      <c r="E63" s="36">
        <v>8633.7333333333336</v>
      </c>
      <c r="F63" s="36">
        <v>8516.8666666666668</v>
      </c>
      <c r="G63" s="36">
        <v>8448.7333333333336</v>
      </c>
      <c r="H63" s="36">
        <v>8818.7333333333336</v>
      </c>
      <c r="I63" s="36">
        <v>8886.8666666666686</v>
      </c>
      <c r="J63" s="36">
        <v>9003.7333333333336</v>
      </c>
      <c r="K63" s="31">
        <v>8770</v>
      </c>
      <c r="L63" s="31">
        <v>8585</v>
      </c>
      <c r="M63" s="31">
        <v>7.2069099999999997</v>
      </c>
      <c r="N63" s="1"/>
      <c r="O63" s="1"/>
    </row>
    <row r="64" spans="1:15" ht="12.75" customHeight="1">
      <c r="A64" s="33">
        <v>54</v>
      </c>
      <c r="B64" s="53" t="s">
        <v>70</v>
      </c>
      <c r="C64" s="31">
        <v>6715.75</v>
      </c>
      <c r="D64" s="36">
        <v>6714.8499999999995</v>
      </c>
      <c r="E64" s="36">
        <v>6658.0499999999993</v>
      </c>
      <c r="F64" s="36">
        <v>6600.3499999999995</v>
      </c>
      <c r="G64" s="36">
        <v>6543.5499999999993</v>
      </c>
      <c r="H64" s="36">
        <v>6772.5499999999993</v>
      </c>
      <c r="I64" s="36">
        <v>6829.35</v>
      </c>
      <c r="J64" s="36">
        <v>6887.0499999999993</v>
      </c>
      <c r="K64" s="31">
        <v>6771.65</v>
      </c>
      <c r="L64" s="31">
        <v>6657.15</v>
      </c>
      <c r="M64" s="31">
        <v>18.060919999999999</v>
      </c>
      <c r="N64" s="1"/>
      <c r="O64" s="1"/>
    </row>
    <row r="65" spans="1:15" ht="12.75" customHeight="1">
      <c r="A65" s="33">
        <v>55</v>
      </c>
      <c r="B65" s="53" t="s">
        <v>69</v>
      </c>
      <c r="C65" s="31">
        <v>1602.6</v>
      </c>
      <c r="D65" s="36">
        <v>1601.3500000000001</v>
      </c>
      <c r="E65" s="36">
        <v>1593.2500000000002</v>
      </c>
      <c r="F65" s="36">
        <v>1583.9</v>
      </c>
      <c r="G65" s="36">
        <v>1575.8000000000002</v>
      </c>
      <c r="H65" s="36">
        <v>1610.7000000000003</v>
      </c>
      <c r="I65" s="36">
        <v>1618.8000000000002</v>
      </c>
      <c r="J65" s="36">
        <v>1628.1500000000003</v>
      </c>
      <c r="K65" s="31">
        <v>1609.45</v>
      </c>
      <c r="L65" s="31">
        <v>1592</v>
      </c>
      <c r="M65" s="31">
        <v>11.66497</v>
      </c>
      <c r="N65" s="1"/>
      <c r="O65" s="1"/>
    </row>
    <row r="66" spans="1:15" ht="12.75" customHeight="1">
      <c r="A66" s="33">
        <v>56</v>
      </c>
      <c r="B66" s="53" t="s">
        <v>270</v>
      </c>
      <c r="C66" s="31">
        <v>8202.65</v>
      </c>
      <c r="D66" s="36">
        <v>8180.7833333333328</v>
      </c>
      <c r="E66" s="36">
        <v>8141.866666666665</v>
      </c>
      <c r="F66" s="36">
        <v>8081.0833333333321</v>
      </c>
      <c r="G66" s="36">
        <v>8042.1666666666642</v>
      </c>
      <c r="H66" s="36">
        <v>8241.5666666666657</v>
      </c>
      <c r="I66" s="36">
        <v>8280.4833333333336</v>
      </c>
      <c r="J66" s="36">
        <v>8341.2666666666664</v>
      </c>
      <c r="K66" s="31">
        <v>8219.7000000000007</v>
      </c>
      <c r="L66" s="31">
        <v>8120</v>
      </c>
      <c r="M66" s="31">
        <v>0.16303999999999999</v>
      </c>
      <c r="N66" s="1"/>
      <c r="O66" s="1"/>
    </row>
    <row r="67" spans="1:15" ht="12.75" customHeight="1">
      <c r="A67" s="33">
        <v>57</v>
      </c>
      <c r="B67" s="53" t="s">
        <v>333</v>
      </c>
      <c r="C67" s="31">
        <v>2062.35</v>
      </c>
      <c r="D67" s="36">
        <v>2067.9833333333331</v>
      </c>
      <c r="E67" s="36">
        <v>2049.3666666666663</v>
      </c>
      <c r="F67" s="36">
        <v>2036.3833333333332</v>
      </c>
      <c r="G67" s="36">
        <v>2017.7666666666664</v>
      </c>
      <c r="H67" s="36">
        <v>2080.9666666666662</v>
      </c>
      <c r="I67" s="36">
        <v>2099.583333333333</v>
      </c>
      <c r="J67" s="36">
        <v>2112.5666666666662</v>
      </c>
      <c r="K67" s="31">
        <v>2086.6</v>
      </c>
      <c r="L67" s="31">
        <v>2055</v>
      </c>
      <c r="M67" s="31">
        <v>0.3957</v>
      </c>
      <c r="N67" s="1"/>
      <c r="O67" s="1"/>
    </row>
    <row r="68" spans="1:15" ht="12.75" customHeight="1">
      <c r="A68" s="33">
        <v>58</v>
      </c>
      <c r="B68" s="53" t="s">
        <v>71</v>
      </c>
      <c r="C68" s="31">
        <v>2309.5500000000002</v>
      </c>
      <c r="D68" s="36">
        <v>2302.2666666666669</v>
      </c>
      <c r="E68" s="36">
        <v>2281.6333333333337</v>
      </c>
      <c r="F68" s="36">
        <v>2253.7166666666667</v>
      </c>
      <c r="G68" s="36">
        <v>2233.0833333333335</v>
      </c>
      <c r="H68" s="36">
        <v>2330.1833333333338</v>
      </c>
      <c r="I68" s="36">
        <v>2350.8166666666671</v>
      </c>
      <c r="J68" s="36">
        <v>2378.733333333334</v>
      </c>
      <c r="K68" s="31">
        <v>2322.9</v>
      </c>
      <c r="L68" s="31">
        <v>2274.35</v>
      </c>
      <c r="M68" s="31">
        <v>2.56352</v>
      </c>
      <c r="N68" s="1"/>
      <c r="O68" s="1"/>
    </row>
    <row r="69" spans="1:15" ht="12.75" customHeight="1">
      <c r="A69" s="33">
        <v>59</v>
      </c>
      <c r="B69" s="53" t="s">
        <v>72</v>
      </c>
      <c r="C69" s="31">
        <v>366.35</v>
      </c>
      <c r="D69" s="36">
        <v>364.81666666666661</v>
      </c>
      <c r="E69" s="36">
        <v>361.68333333333322</v>
      </c>
      <c r="F69" s="36">
        <v>357.01666666666659</v>
      </c>
      <c r="G69" s="36">
        <v>353.88333333333321</v>
      </c>
      <c r="H69" s="36">
        <v>369.48333333333323</v>
      </c>
      <c r="I69" s="36">
        <v>372.61666666666667</v>
      </c>
      <c r="J69" s="36">
        <v>377.28333333333325</v>
      </c>
      <c r="K69" s="31">
        <v>367.95</v>
      </c>
      <c r="L69" s="31">
        <v>360.15</v>
      </c>
      <c r="M69" s="31">
        <v>11.93526</v>
      </c>
      <c r="N69" s="1"/>
      <c r="O69" s="1"/>
    </row>
    <row r="70" spans="1:15" ht="12.75" customHeight="1">
      <c r="A70" s="33">
        <v>60</v>
      </c>
      <c r="B70" s="53" t="s">
        <v>73</v>
      </c>
      <c r="C70" s="31">
        <v>180.45</v>
      </c>
      <c r="D70" s="36">
        <v>180.61666666666667</v>
      </c>
      <c r="E70" s="36">
        <v>179.23333333333335</v>
      </c>
      <c r="F70" s="36">
        <v>178.01666666666668</v>
      </c>
      <c r="G70" s="36">
        <v>176.63333333333335</v>
      </c>
      <c r="H70" s="36">
        <v>181.83333333333334</v>
      </c>
      <c r="I70" s="36">
        <v>183.21666666666667</v>
      </c>
      <c r="J70" s="36">
        <v>184.43333333333334</v>
      </c>
      <c r="K70" s="31">
        <v>182</v>
      </c>
      <c r="L70" s="31">
        <v>179.4</v>
      </c>
      <c r="M70" s="31">
        <v>96.166240000000002</v>
      </c>
      <c r="N70" s="1"/>
      <c r="O70" s="1"/>
    </row>
    <row r="71" spans="1:15" ht="12.75" customHeight="1">
      <c r="A71" s="33">
        <v>61</v>
      </c>
      <c r="B71" s="53" t="s">
        <v>74</v>
      </c>
      <c r="C71" s="31">
        <v>255.7</v>
      </c>
      <c r="D71" s="36">
        <v>255.33333333333334</v>
      </c>
      <c r="E71" s="36">
        <v>253.36666666666667</v>
      </c>
      <c r="F71" s="36">
        <v>251.03333333333333</v>
      </c>
      <c r="G71" s="36">
        <v>249.06666666666666</v>
      </c>
      <c r="H71" s="36">
        <v>257.66666666666669</v>
      </c>
      <c r="I71" s="36">
        <v>259.63333333333333</v>
      </c>
      <c r="J71" s="36">
        <v>261.9666666666667</v>
      </c>
      <c r="K71" s="31">
        <v>257.3</v>
      </c>
      <c r="L71" s="31">
        <v>253</v>
      </c>
      <c r="M71" s="31">
        <v>101.2122</v>
      </c>
      <c r="N71" s="1"/>
      <c r="O71" s="1"/>
    </row>
    <row r="72" spans="1:15" ht="12.75" customHeight="1">
      <c r="A72" s="33">
        <v>62</v>
      </c>
      <c r="B72" s="53" t="s">
        <v>271</v>
      </c>
      <c r="C72" s="31">
        <v>134.6</v>
      </c>
      <c r="D72" s="36">
        <v>134.93333333333334</v>
      </c>
      <c r="E72" s="36">
        <v>133.61666666666667</v>
      </c>
      <c r="F72" s="36">
        <v>132.63333333333333</v>
      </c>
      <c r="G72" s="36">
        <v>131.31666666666666</v>
      </c>
      <c r="H72" s="36">
        <v>135.91666666666669</v>
      </c>
      <c r="I72" s="36">
        <v>137.23333333333335</v>
      </c>
      <c r="J72" s="36">
        <v>138.2166666666667</v>
      </c>
      <c r="K72" s="31">
        <v>136.25</v>
      </c>
      <c r="L72" s="31">
        <v>133.94999999999999</v>
      </c>
      <c r="M72" s="31">
        <v>83.020520000000005</v>
      </c>
      <c r="N72" s="1"/>
      <c r="O72" s="1"/>
    </row>
    <row r="73" spans="1:15" ht="12.75" customHeight="1">
      <c r="A73" s="33">
        <v>63</v>
      </c>
      <c r="B73" s="53" t="s">
        <v>334</v>
      </c>
      <c r="C73" s="31">
        <v>58.9</v>
      </c>
      <c r="D73" s="36">
        <v>59.283333333333331</v>
      </c>
      <c r="E73" s="36">
        <v>58.216666666666661</v>
      </c>
      <c r="F73" s="36">
        <v>57.533333333333331</v>
      </c>
      <c r="G73" s="36">
        <v>56.466666666666661</v>
      </c>
      <c r="H73" s="36">
        <v>59.966666666666661</v>
      </c>
      <c r="I73" s="36">
        <v>61.033333333333324</v>
      </c>
      <c r="J73" s="36">
        <v>61.716666666666661</v>
      </c>
      <c r="K73" s="31">
        <v>60.35</v>
      </c>
      <c r="L73" s="31">
        <v>58.6</v>
      </c>
      <c r="M73" s="31">
        <v>189.12454</v>
      </c>
      <c r="N73" s="1"/>
      <c r="O73" s="1"/>
    </row>
    <row r="74" spans="1:15" ht="12.75" customHeight="1">
      <c r="A74" s="33">
        <v>64</v>
      </c>
      <c r="B74" s="53" t="s">
        <v>75</v>
      </c>
      <c r="C74" s="31">
        <v>1379.65</v>
      </c>
      <c r="D74" s="36">
        <v>1382.8</v>
      </c>
      <c r="E74" s="36">
        <v>1371.6</v>
      </c>
      <c r="F74" s="36">
        <v>1363.55</v>
      </c>
      <c r="G74" s="36">
        <v>1352.35</v>
      </c>
      <c r="H74" s="36">
        <v>1390.85</v>
      </c>
      <c r="I74" s="36">
        <v>1402.0500000000002</v>
      </c>
      <c r="J74" s="36">
        <v>1410.1</v>
      </c>
      <c r="K74" s="31">
        <v>1394</v>
      </c>
      <c r="L74" s="31">
        <v>1374.75</v>
      </c>
      <c r="M74" s="31">
        <v>3.40578</v>
      </c>
      <c r="N74" s="1"/>
      <c r="O74" s="1"/>
    </row>
    <row r="75" spans="1:15" ht="12.75" customHeight="1">
      <c r="A75" s="33">
        <v>65</v>
      </c>
      <c r="B75" s="53" t="s">
        <v>335</v>
      </c>
      <c r="C75" s="31">
        <v>5065.3</v>
      </c>
      <c r="D75" s="36">
        <v>5035.3499999999995</v>
      </c>
      <c r="E75" s="36">
        <v>4982.9499999999989</v>
      </c>
      <c r="F75" s="36">
        <v>4900.5999999999995</v>
      </c>
      <c r="G75" s="36">
        <v>4848.1999999999989</v>
      </c>
      <c r="H75" s="36">
        <v>5117.6999999999989</v>
      </c>
      <c r="I75" s="36">
        <v>5170.0999999999985</v>
      </c>
      <c r="J75" s="36">
        <v>5252.4499999999989</v>
      </c>
      <c r="K75" s="31">
        <v>5087.75</v>
      </c>
      <c r="L75" s="31">
        <v>4953</v>
      </c>
      <c r="M75" s="31">
        <v>0.16939000000000001</v>
      </c>
      <c r="N75" s="1"/>
      <c r="O75" s="1"/>
    </row>
    <row r="76" spans="1:15" ht="12.75" customHeight="1">
      <c r="A76" s="33">
        <v>66</v>
      </c>
      <c r="B76" s="53" t="s">
        <v>77</v>
      </c>
      <c r="C76" s="31">
        <v>555.54999999999995</v>
      </c>
      <c r="D76" s="36">
        <v>553.81666666666672</v>
      </c>
      <c r="E76" s="36">
        <v>550.78333333333342</v>
      </c>
      <c r="F76" s="36">
        <v>546.01666666666665</v>
      </c>
      <c r="G76" s="36">
        <v>542.98333333333335</v>
      </c>
      <c r="H76" s="36">
        <v>558.58333333333348</v>
      </c>
      <c r="I76" s="36">
        <v>561.61666666666679</v>
      </c>
      <c r="J76" s="36">
        <v>566.38333333333355</v>
      </c>
      <c r="K76" s="31">
        <v>556.85</v>
      </c>
      <c r="L76" s="31">
        <v>549.04999999999995</v>
      </c>
      <c r="M76" s="31">
        <v>9.1514199999999999</v>
      </c>
      <c r="N76" s="1"/>
      <c r="O76" s="1"/>
    </row>
    <row r="77" spans="1:15" ht="12.75" customHeight="1">
      <c r="A77" s="33">
        <v>67</v>
      </c>
      <c r="B77" s="53" t="s">
        <v>336</v>
      </c>
      <c r="C77" s="31">
        <v>1661.9</v>
      </c>
      <c r="D77" s="36">
        <v>1667.45</v>
      </c>
      <c r="E77" s="36">
        <v>1649.5</v>
      </c>
      <c r="F77" s="36">
        <v>1637.1</v>
      </c>
      <c r="G77" s="36">
        <v>1619.1499999999999</v>
      </c>
      <c r="H77" s="36">
        <v>1679.8500000000001</v>
      </c>
      <c r="I77" s="36">
        <v>1697.8000000000004</v>
      </c>
      <c r="J77" s="36">
        <v>1710.2000000000003</v>
      </c>
      <c r="K77" s="31">
        <v>1685.4</v>
      </c>
      <c r="L77" s="31">
        <v>1655.05</v>
      </c>
      <c r="M77" s="31">
        <v>7.7684899999999999</v>
      </c>
      <c r="N77" s="1"/>
      <c r="O77" s="1"/>
    </row>
    <row r="78" spans="1:15" ht="12.75" customHeight="1">
      <c r="A78" s="33">
        <v>68</v>
      </c>
      <c r="B78" s="53" t="s">
        <v>76</v>
      </c>
      <c r="C78" s="31">
        <v>196.85</v>
      </c>
      <c r="D78" s="36">
        <v>194.78333333333333</v>
      </c>
      <c r="E78" s="36">
        <v>192.06666666666666</v>
      </c>
      <c r="F78" s="36">
        <v>187.28333333333333</v>
      </c>
      <c r="G78" s="36">
        <v>184.56666666666666</v>
      </c>
      <c r="H78" s="36">
        <v>199.56666666666666</v>
      </c>
      <c r="I78" s="36">
        <v>202.2833333333333</v>
      </c>
      <c r="J78" s="36">
        <v>207.06666666666666</v>
      </c>
      <c r="K78" s="31">
        <v>197.5</v>
      </c>
      <c r="L78" s="31">
        <v>190</v>
      </c>
      <c r="M78" s="31">
        <v>431.52809999999999</v>
      </c>
      <c r="N78" s="1"/>
      <c r="O78" s="1"/>
    </row>
    <row r="79" spans="1:15" ht="12.75" customHeight="1">
      <c r="A79" s="33">
        <v>69</v>
      </c>
      <c r="B79" s="53" t="s">
        <v>78</v>
      </c>
      <c r="C79" s="31">
        <v>1102</v>
      </c>
      <c r="D79" s="36">
        <v>1106</v>
      </c>
      <c r="E79" s="36">
        <v>1090</v>
      </c>
      <c r="F79" s="36">
        <v>1078</v>
      </c>
      <c r="G79" s="36">
        <v>1062</v>
      </c>
      <c r="H79" s="36">
        <v>1118</v>
      </c>
      <c r="I79" s="36">
        <v>1134</v>
      </c>
      <c r="J79" s="36">
        <v>1146</v>
      </c>
      <c r="K79" s="31">
        <v>1122</v>
      </c>
      <c r="L79" s="31">
        <v>1094</v>
      </c>
      <c r="M79" s="31">
        <v>24.008500000000002</v>
      </c>
      <c r="N79" s="1"/>
      <c r="O79" s="1"/>
    </row>
    <row r="80" spans="1:15" ht="12.75" customHeight="1">
      <c r="A80" s="33">
        <v>70</v>
      </c>
      <c r="B80" s="53" t="s">
        <v>81</v>
      </c>
      <c r="C80" s="31">
        <v>237.2</v>
      </c>
      <c r="D80" s="36">
        <v>234.38333333333333</v>
      </c>
      <c r="E80" s="36">
        <v>230.81666666666666</v>
      </c>
      <c r="F80" s="36">
        <v>224.43333333333334</v>
      </c>
      <c r="G80" s="36">
        <v>220.86666666666667</v>
      </c>
      <c r="H80" s="36">
        <v>240.76666666666665</v>
      </c>
      <c r="I80" s="36">
        <v>244.33333333333331</v>
      </c>
      <c r="J80" s="36">
        <v>250.71666666666664</v>
      </c>
      <c r="K80" s="31">
        <v>237.95</v>
      </c>
      <c r="L80" s="31">
        <v>228</v>
      </c>
      <c r="M80" s="31">
        <v>367.84553</v>
      </c>
      <c r="N80" s="1"/>
      <c r="O80" s="1"/>
    </row>
    <row r="81" spans="1:15" ht="12.75" customHeight="1">
      <c r="A81" s="33">
        <v>71</v>
      </c>
      <c r="B81" s="53" t="s">
        <v>85</v>
      </c>
      <c r="C81" s="31">
        <v>587.79999999999995</v>
      </c>
      <c r="D81" s="36">
        <v>583.35</v>
      </c>
      <c r="E81" s="36">
        <v>577</v>
      </c>
      <c r="F81" s="36">
        <v>566.19999999999993</v>
      </c>
      <c r="G81" s="36">
        <v>559.84999999999991</v>
      </c>
      <c r="H81" s="36">
        <v>594.15000000000009</v>
      </c>
      <c r="I81" s="36">
        <v>600.50000000000023</v>
      </c>
      <c r="J81" s="36">
        <v>611.30000000000018</v>
      </c>
      <c r="K81" s="31">
        <v>589.70000000000005</v>
      </c>
      <c r="L81" s="31">
        <v>572.54999999999995</v>
      </c>
      <c r="M81" s="31">
        <v>83.126660000000001</v>
      </c>
      <c r="N81" s="1"/>
      <c r="O81" s="1"/>
    </row>
    <row r="82" spans="1:15" ht="12.75" customHeight="1">
      <c r="A82" s="33">
        <v>72</v>
      </c>
      <c r="B82" s="53" t="s">
        <v>80</v>
      </c>
      <c r="C82" s="31">
        <v>1220.8</v>
      </c>
      <c r="D82" s="36">
        <v>1225.9333333333332</v>
      </c>
      <c r="E82" s="36">
        <v>1208.9666666666662</v>
      </c>
      <c r="F82" s="36">
        <v>1197.133333333333</v>
      </c>
      <c r="G82" s="36">
        <v>1180.1666666666661</v>
      </c>
      <c r="H82" s="36">
        <v>1237.7666666666664</v>
      </c>
      <c r="I82" s="36">
        <v>1254.7333333333331</v>
      </c>
      <c r="J82" s="36">
        <v>1266.5666666666666</v>
      </c>
      <c r="K82" s="31">
        <v>1242.9000000000001</v>
      </c>
      <c r="L82" s="31">
        <v>1214.0999999999999</v>
      </c>
      <c r="M82" s="31">
        <v>99.522499999999994</v>
      </c>
      <c r="N82" s="1"/>
      <c r="O82" s="1"/>
    </row>
    <row r="83" spans="1:15" ht="12.75" customHeight="1">
      <c r="A83" s="33">
        <v>73</v>
      </c>
      <c r="B83" s="53" t="s">
        <v>829</v>
      </c>
      <c r="C83" s="31">
        <v>498.5</v>
      </c>
      <c r="D83" s="36">
        <v>495.61666666666662</v>
      </c>
      <c r="E83" s="36">
        <v>490.23333333333323</v>
      </c>
      <c r="F83" s="36">
        <v>481.96666666666664</v>
      </c>
      <c r="G83" s="36">
        <v>476.58333333333326</v>
      </c>
      <c r="H83" s="36">
        <v>503.88333333333321</v>
      </c>
      <c r="I83" s="36">
        <v>509.26666666666654</v>
      </c>
      <c r="J83" s="36">
        <v>517.53333333333319</v>
      </c>
      <c r="K83" s="31">
        <v>501</v>
      </c>
      <c r="L83" s="31">
        <v>487.35</v>
      </c>
      <c r="M83" s="31">
        <v>2.4415200000000001</v>
      </c>
      <c r="N83" s="1"/>
      <c r="O83" s="1"/>
    </row>
    <row r="84" spans="1:15" ht="12.75" customHeight="1">
      <c r="A84" s="33">
        <v>74</v>
      </c>
      <c r="B84" s="53" t="s">
        <v>82</v>
      </c>
      <c r="C84" s="31">
        <v>248.7</v>
      </c>
      <c r="D84" s="36">
        <v>249.51666666666665</v>
      </c>
      <c r="E84" s="36">
        <v>246.73333333333329</v>
      </c>
      <c r="F84" s="36">
        <v>244.76666666666665</v>
      </c>
      <c r="G84" s="36">
        <v>241.98333333333329</v>
      </c>
      <c r="H84" s="36">
        <v>251.48333333333329</v>
      </c>
      <c r="I84" s="36">
        <v>254.26666666666665</v>
      </c>
      <c r="J84" s="36">
        <v>256.23333333333329</v>
      </c>
      <c r="K84" s="31">
        <v>252.3</v>
      </c>
      <c r="L84" s="31">
        <v>247.55</v>
      </c>
      <c r="M84" s="31">
        <v>35.4283</v>
      </c>
      <c r="N84" s="1"/>
      <c r="O84" s="1"/>
    </row>
    <row r="85" spans="1:15" ht="12.75" customHeight="1">
      <c r="A85" s="33">
        <v>75</v>
      </c>
      <c r="B85" s="53" t="s">
        <v>337</v>
      </c>
      <c r="C85" s="31">
        <v>1461.45</v>
      </c>
      <c r="D85" s="36">
        <v>1450.4666666666665</v>
      </c>
      <c r="E85" s="36">
        <v>1435.9833333333329</v>
      </c>
      <c r="F85" s="36">
        <v>1410.5166666666664</v>
      </c>
      <c r="G85" s="36">
        <v>1396.0333333333328</v>
      </c>
      <c r="H85" s="36">
        <v>1475.9333333333329</v>
      </c>
      <c r="I85" s="36">
        <v>1490.4166666666665</v>
      </c>
      <c r="J85" s="36">
        <v>1515.883333333333</v>
      </c>
      <c r="K85" s="31">
        <v>1464.95</v>
      </c>
      <c r="L85" s="31">
        <v>1425</v>
      </c>
      <c r="M85" s="31">
        <v>0.95294000000000001</v>
      </c>
      <c r="N85" s="1"/>
      <c r="O85" s="1"/>
    </row>
    <row r="86" spans="1:15" ht="12.75" customHeight="1">
      <c r="A86" s="33">
        <v>76</v>
      </c>
      <c r="B86" s="53" t="s">
        <v>88</v>
      </c>
      <c r="C86" s="31">
        <v>738.95</v>
      </c>
      <c r="D86" s="36">
        <v>734.11666666666667</v>
      </c>
      <c r="E86" s="36">
        <v>727.83333333333337</v>
      </c>
      <c r="F86" s="36">
        <v>716.7166666666667</v>
      </c>
      <c r="G86" s="36">
        <v>710.43333333333339</v>
      </c>
      <c r="H86" s="36">
        <v>745.23333333333335</v>
      </c>
      <c r="I86" s="36">
        <v>751.51666666666665</v>
      </c>
      <c r="J86" s="36">
        <v>762.63333333333333</v>
      </c>
      <c r="K86" s="31">
        <v>740.4</v>
      </c>
      <c r="L86" s="31">
        <v>723</v>
      </c>
      <c r="M86" s="31">
        <v>9.8512599999999999</v>
      </c>
      <c r="N86" s="1"/>
      <c r="O86" s="1"/>
    </row>
    <row r="87" spans="1:15" ht="12.75" customHeight="1">
      <c r="A87" s="33">
        <v>77</v>
      </c>
      <c r="B87" s="53" t="s">
        <v>338</v>
      </c>
      <c r="C87" s="31">
        <v>5637.3</v>
      </c>
      <c r="D87" s="36">
        <v>5661.7666666666664</v>
      </c>
      <c r="E87" s="36">
        <v>5575.5333333333328</v>
      </c>
      <c r="F87" s="36">
        <v>5513.7666666666664</v>
      </c>
      <c r="G87" s="36">
        <v>5427.5333333333328</v>
      </c>
      <c r="H87" s="36">
        <v>5723.5333333333328</v>
      </c>
      <c r="I87" s="36">
        <v>5809.7666666666664</v>
      </c>
      <c r="J87" s="36">
        <v>5871.5333333333328</v>
      </c>
      <c r="K87" s="31">
        <v>5748</v>
      </c>
      <c r="L87" s="31">
        <v>5600</v>
      </c>
      <c r="M87" s="31">
        <v>0.6925</v>
      </c>
      <c r="N87" s="1"/>
      <c r="O87" s="1"/>
    </row>
    <row r="88" spans="1:15" ht="12.75" customHeight="1">
      <c r="A88" s="33">
        <v>78</v>
      </c>
      <c r="B88" s="53" t="s">
        <v>339</v>
      </c>
      <c r="C88" s="31">
        <v>1247.25</v>
      </c>
      <c r="D88" s="36">
        <v>1248.9666666666665</v>
      </c>
      <c r="E88" s="36">
        <v>1235.7333333333329</v>
      </c>
      <c r="F88" s="36">
        <v>1224.2166666666665</v>
      </c>
      <c r="G88" s="36">
        <v>1210.9833333333329</v>
      </c>
      <c r="H88" s="36">
        <v>1260.4833333333329</v>
      </c>
      <c r="I88" s="36">
        <v>1273.7166666666665</v>
      </c>
      <c r="J88" s="36">
        <v>1285.2333333333329</v>
      </c>
      <c r="K88" s="31">
        <v>1262.2</v>
      </c>
      <c r="L88" s="31">
        <v>1237.45</v>
      </c>
      <c r="M88" s="31">
        <v>2.62805</v>
      </c>
      <c r="N88" s="1"/>
      <c r="O88" s="1"/>
    </row>
    <row r="89" spans="1:15" ht="12.75" customHeight="1">
      <c r="A89" s="33">
        <v>79</v>
      </c>
      <c r="B89" s="53" t="s">
        <v>340</v>
      </c>
      <c r="C89" s="31">
        <v>1575.65</v>
      </c>
      <c r="D89" s="36">
        <v>1569.1833333333334</v>
      </c>
      <c r="E89" s="36">
        <v>1553.3666666666668</v>
      </c>
      <c r="F89" s="36">
        <v>1531.0833333333335</v>
      </c>
      <c r="G89" s="36">
        <v>1515.2666666666669</v>
      </c>
      <c r="H89" s="36">
        <v>1591.4666666666667</v>
      </c>
      <c r="I89" s="36">
        <v>1607.2833333333333</v>
      </c>
      <c r="J89" s="36">
        <v>1629.5666666666666</v>
      </c>
      <c r="K89" s="31">
        <v>1585</v>
      </c>
      <c r="L89" s="31">
        <v>1546.9</v>
      </c>
      <c r="M89" s="31">
        <v>0.189</v>
      </c>
      <c r="N89" s="1"/>
      <c r="O89" s="1"/>
    </row>
    <row r="90" spans="1:15" ht="12.75" customHeight="1">
      <c r="A90" s="33">
        <v>80</v>
      </c>
      <c r="B90" s="53" t="s">
        <v>341</v>
      </c>
      <c r="C90" s="31">
        <v>503.25</v>
      </c>
      <c r="D90" s="36">
        <v>501.63333333333338</v>
      </c>
      <c r="E90" s="36">
        <v>494.96666666666675</v>
      </c>
      <c r="F90" s="36">
        <v>486.68333333333339</v>
      </c>
      <c r="G90" s="36">
        <v>480.01666666666677</v>
      </c>
      <c r="H90" s="36">
        <v>509.91666666666674</v>
      </c>
      <c r="I90" s="36">
        <v>516.58333333333337</v>
      </c>
      <c r="J90" s="36">
        <v>524.86666666666679</v>
      </c>
      <c r="K90" s="31">
        <v>508.3</v>
      </c>
      <c r="L90" s="31">
        <v>493.35</v>
      </c>
      <c r="M90" s="31">
        <v>8.0067900000000005</v>
      </c>
      <c r="N90" s="1"/>
      <c r="O90" s="1"/>
    </row>
    <row r="91" spans="1:15" ht="12.75" customHeight="1">
      <c r="A91" s="33">
        <v>81</v>
      </c>
      <c r="B91" s="53" t="s">
        <v>83</v>
      </c>
      <c r="C91" s="31">
        <v>30066.25</v>
      </c>
      <c r="D91" s="36">
        <v>30058.066666666666</v>
      </c>
      <c r="E91" s="36">
        <v>29916.133333333331</v>
      </c>
      <c r="F91" s="36">
        <v>29766.016666666666</v>
      </c>
      <c r="G91" s="36">
        <v>29624.083333333332</v>
      </c>
      <c r="H91" s="36">
        <v>30208.183333333331</v>
      </c>
      <c r="I91" s="36">
        <v>30350.116666666665</v>
      </c>
      <c r="J91" s="36">
        <v>30500.23333333333</v>
      </c>
      <c r="K91" s="31">
        <v>30200</v>
      </c>
      <c r="L91" s="31">
        <v>29907.95</v>
      </c>
      <c r="M91" s="31">
        <v>0.35457</v>
      </c>
      <c r="N91" s="1"/>
      <c r="O91" s="1"/>
    </row>
    <row r="92" spans="1:15" ht="12.75" customHeight="1">
      <c r="A92" s="33">
        <v>82</v>
      </c>
      <c r="B92" s="53" t="s">
        <v>342</v>
      </c>
      <c r="C92" s="31">
        <v>904.25</v>
      </c>
      <c r="D92" s="36">
        <v>899.81666666666661</v>
      </c>
      <c r="E92" s="36">
        <v>879.63333333333321</v>
      </c>
      <c r="F92" s="36">
        <v>855.01666666666665</v>
      </c>
      <c r="G92" s="36">
        <v>834.83333333333326</v>
      </c>
      <c r="H92" s="36">
        <v>924.43333333333317</v>
      </c>
      <c r="I92" s="36">
        <v>944.61666666666656</v>
      </c>
      <c r="J92" s="36">
        <v>969.23333333333312</v>
      </c>
      <c r="K92" s="31">
        <v>920</v>
      </c>
      <c r="L92" s="31">
        <v>875.2</v>
      </c>
      <c r="M92" s="31">
        <v>6.2681500000000003</v>
      </c>
      <c r="N92" s="1"/>
      <c r="O92" s="1"/>
    </row>
    <row r="93" spans="1:15" ht="12.75" customHeight="1">
      <c r="A93" s="33">
        <v>83</v>
      </c>
      <c r="B93" s="53" t="s">
        <v>343</v>
      </c>
      <c r="C93" s="31">
        <v>14.85</v>
      </c>
      <c r="D93" s="36">
        <v>14.883333333333333</v>
      </c>
      <c r="E93" s="36">
        <v>14.466666666666665</v>
      </c>
      <c r="F93" s="36">
        <v>14.083333333333332</v>
      </c>
      <c r="G93" s="36">
        <v>13.666666666666664</v>
      </c>
      <c r="H93" s="36">
        <v>15.266666666666666</v>
      </c>
      <c r="I93" s="36">
        <v>15.683333333333334</v>
      </c>
      <c r="J93" s="36">
        <v>16.066666666666666</v>
      </c>
      <c r="K93" s="31">
        <v>15.3</v>
      </c>
      <c r="L93" s="31">
        <v>14.5</v>
      </c>
      <c r="M93" s="31">
        <v>294.97942999999998</v>
      </c>
      <c r="N93" s="1"/>
      <c r="O93" s="1"/>
    </row>
    <row r="94" spans="1:15" ht="12.75" customHeight="1">
      <c r="A94" s="33">
        <v>84</v>
      </c>
      <c r="B94" s="53" t="s">
        <v>86</v>
      </c>
      <c r="C94" s="31">
        <v>4806.7</v>
      </c>
      <c r="D94" s="36">
        <v>4799.5</v>
      </c>
      <c r="E94" s="36">
        <v>4775</v>
      </c>
      <c r="F94" s="36">
        <v>4743.3</v>
      </c>
      <c r="G94" s="36">
        <v>4718.8</v>
      </c>
      <c r="H94" s="36">
        <v>4831.2</v>
      </c>
      <c r="I94" s="36">
        <v>4855.7</v>
      </c>
      <c r="J94" s="36">
        <v>4887.3999999999996</v>
      </c>
      <c r="K94" s="31">
        <v>4824</v>
      </c>
      <c r="L94" s="31">
        <v>4767.8</v>
      </c>
      <c r="M94" s="31">
        <v>4.4959100000000003</v>
      </c>
      <c r="N94" s="1"/>
      <c r="O94" s="1"/>
    </row>
    <row r="95" spans="1:15" ht="12.75" customHeight="1">
      <c r="A95" s="33">
        <v>85</v>
      </c>
      <c r="B95" s="53" t="s">
        <v>344</v>
      </c>
      <c r="C95" s="31">
        <v>1805.4</v>
      </c>
      <c r="D95" s="36">
        <v>1802.6666666666667</v>
      </c>
      <c r="E95" s="36">
        <v>1780.2833333333335</v>
      </c>
      <c r="F95" s="36">
        <v>1755.1666666666667</v>
      </c>
      <c r="G95" s="36">
        <v>1732.7833333333335</v>
      </c>
      <c r="H95" s="36">
        <v>1827.7833333333335</v>
      </c>
      <c r="I95" s="36">
        <v>1850.1666666666667</v>
      </c>
      <c r="J95" s="36">
        <v>1875.2833333333335</v>
      </c>
      <c r="K95" s="31">
        <v>1825.05</v>
      </c>
      <c r="L95" s="31">
        <v>1777.55</v>
      </c>
      <c r="M95" s="31">
        <v>0.58423000000000003</v>
      </c>
      <c r="N95" s="1"/>
      <c r="O95" s="1"/>
    </row>
    <row r="96" spans="1:15" ht="12.75" customHeight="1">
      <c r="A96" s="33">
        <v>86</v>
      </c>
      <c r="B96" s="53" t="s">
        <v>345</v>
      </c>
      <c r="C96" s="31">
        <v>596.29999999999995</v>
      </c>
      <c r="D96" s="36">
        <v>590.18333333333328</v>
      </c>
      <c r="E96" s="36">
        <v>577.11666666666656</v>
      </c>
      <c r="F96" s="36">
        <v>557.93333333333328</v>
      </c>
      <c r="G96" s="36">
        <v>544.86666666666656</v>
      </c>
      <c r="H96" s="36">
        <v>609.36666666666656</v>
      </c>
      <c r="I96" s="36">
        <v>622.43333333333339</v>
      </c>
      <c r="J96" s="36">
        <v>641.61666666666656</v>
      </c>
      <c r="K96" s="31">
        <v>603.25</v>
      </c>
      <c r="L96" s="31">
        <v>571</v>
      </c>
      <c r="M96" s="31">
        <v>1.4101600000000001</v>
      </c>
      <c r="N96" s="1"/>
      <c r="O96" s="1"/>
    </row>
    <row r="97" spans="1:15" ht="12.75" customHeight="1">
      <c r="A97" s="33">
        <v>87</v>
      </c>
      <c r="B97" s="53" t="s">
        <v>346</v>
      </c>
      <c r="C97" s="31">
        <v>120.55</v>
      </c>
      <c r="D97" s="36">
        <v>118.58333333333333</v>
      </c>
      <c r="E97" s="36">
        <v>115.66666666666666</v>
      </c>
      <c r="F97" s="36">
        <v>110.78333333333333</v>
      </c>
      <c r="G97" s="36">
        <v>107.86666666666666</v>
      </c>
      <c r="H97" s="36">
        <v>123.46666666666665</v>
      </c>
      <c r="I97" s="36">
        <v>126.38333333333331</v>
      </c>
      <c r="J97" s="36">
        <v>131.26666666666665</v>
      </c>
      <c r="K97" s="31">
        <v>121.5</v>
      </c>
      <c r="L97" s="31">
        <v>113.7</v>
      </c>
      <c r="M97" s="31">
        <v>65.240399999999994</v>
      </c>
      <c r="N97" s="1"/>
      <c r="O97" s="1"/>
    </row>
    <row r="98" spans="1:15" ht="12.75" customHeight="1">
      <c r="A98" s="33">
        <v>88</v>
      </c>
      <c r="B98" s="53" t="s">
        <v>347</v>
      </c>
      <c r="C98" s="31">
        <v>541.4</v>
      </c>
      <c r="D98" s="36">
        <v>533.7833333333333</v>
      </c>
      <c r="E98" s="36">
        <v>517.61666666666656</v>
      </c>
      <c r="F98" s="36">
        <v>493.83333333333326</v>
      </c>
      <c r="G98" s="36">
        <v>477.66666666666652</v>
      </c>
      <c r="H98" s="36">
        <v>557.56666666666661</v>
      </c>
      <c r="I98" s="36">
        <v>573.73333333333335</v>
      </c>
      <c r="J98" s="36">
        <v>597.51666666666665</v>
      </c>
      <c r="K98" s="31">
        <v>549.95000000000005</v>
      </c>
      <c r="L98" s="31">
        <v>510</v>
      </c>
      <c r="M98" s="31">
        <v>185.10964000000001</v>
      </c>
      <c r="N98" s="1"/>
      <c r="O98" s="1"/>
    </row>
    <row r="99" spans="1:15" ht="12.75" customHeight="1">
      <c r="A99" s="33">
        <v>89</v>
      </c>
      <c r="B99" s="53" t="s">
        <v>825</v>
      </c>
      <c r="C99" s="31">
        <v>441.65</v>
      </c>
      <c r="D99" s="36">
        <v>440.0333333333333</v>
      </c>
      <c r="E99" s="36">
        <v>437.26666666666659</v>
      </c>
      <c r="F99" s="36">
        <v>432.88333333333327</v>
      </c>
      <c r="G99" s="36">
        <v>430.11666666666656</v>
      </c>
      <c r="H99" s="36">
        <v>444.41666666666663</v>
      </c>
      <c r="I99" s="36">
        <v>447.18333333333328</v>
      </c>
      <c r="J99" s="36">
        <v>451.56666666666666</v>
      </c>
      <c r="K99" s="31">
        <v>442.8</v>
      </c>
      <c r="L99" s="31">
        <v>435.65</v>
      </c>
      <c r="M99" s="31">
        <v>3.27346</v>
      </c>
      <c r="N99" s="1"/>
      <c r="O99" s="1"/>
    </row>
    <row r="100" spans="1:15" ht="12.75" customHeight="1">
      <c r="A100" s="33">
        <v>90</v>
      </c>
      <c r="B100" s="53" t="s">
        <v>348</v>
      </c>
      <c r="C100" s="31">
        <v>4976.7</v>
      </c>
      <c r="D100" s="36">
        <v>4996.2333333333336</v>
      </c>
      <c r="E100" s="36">
        <v>4937.4666666666672</v>
      </c>
      <c r="F100" s="36">
        <v>4898.2333333333336</v>
      </c>
      <c r="G100" s="36">
        <v>4839.4666666666672</v>
      </c>
      <c r="H100" s="36">
        <v>5035.4666666666672</v>
      </c>
      <c r="I100" s="36">
        <v>5094.2333333333336</v>
      </c>
      <c r="J100" s="36">
        <v>5133.4666666666672</v>
      </c>
      <c r="K100" s="31">
        <v>5055</v>
      </c>
      <c r="L100" s="31">
        <v>4957</v>
      </c>
      <c r="M100" s="31">
        <v>0.10811</v>
      </c>
      <c r="N100" s="1"/>
      <c r="O100" s="1"/>
    </row>
    <row r="101" spans="1:15" ht="12.75" customHeight="1">
      <c r="A101" s="33">
        <v>91</v>
      </c>
      <c r="B101" s="53" t="s">
        <v>349</v>
      </c>
      <c r="C101" s="31">
        <v>343</v>
      </c>
      <c r="D101" s="36">
        <v>345.58333333333331</v>
      </c>
      <c r="E101" s="36">
        <v>338.21666666666664</v>
      </c>
      <c r="F101" s="36">
        <v>333.43333333333334</v>
      </c>
      <c r="G101" s="36">
        <v>326.06666666666666</v>
      </c>
      <c r="H101" s="36">
        <v>350.36666666666662</v>
      </c>
      <c r="I101" s="36">
        <v>357.73333333333329</v>
      </c>
      <c r="J101" s="36">
        <v>362.51666666666659</v>
      </c>
      <c r="K101" s="31">
        <v>352.95</v>
      </c>
      <c r="L101" s="31">
        <v>340.8</v>
      </c>
      <c r="M101" s="31">
        <v>1.81338</v>
      </c>
      <c r="N101" s="1"/>
      <c r="O101" s="1"/>
    </row>
    <row r="102" spans="1:15" ht="12.75" customHeight="1">
      <c r="A102" s="33">
        <v>92</v>
      </c>
      <c r="B102" s="53" t="s">
        <v>350</v>
      </c>
      <c r="C102" s="31">
        <v>223.05</v>
      </c>
      <c r="D102" s="36">
        <v>223.71666666666667</v>
      </c>
      <c r="E102" s="36">
        <v>221.83333333333334</v>
      </c>
      <c r="F102" s="36">
        <v>220.61666666666667</v>
      </c>
      <c r="G102" s="36">
        <v>218.73333333333335</v>
      </c>
      <c r="H102" s="36">
        <v>224.93333333333334</v>
      </c>
      <c r="I102" s="36">
        <v>226.81666666666666</v>
      </c>
      <c r="J102" s="36">
        <v>228.03333333333333</v>
      </c>
      <c r="K102" s="31">
        <v>225.6</v>
      </c>
      <c r="L102" s="31">
        <v>222.5</v>
      </c>
      <c r="M102" s="31">
        <v>6.2069700000000001</v>
      </c>
      <c r="N102" s="1"/>
      <c r="O102" s="1"/>
    </row>
    <row r="103" spans="1:15" ht="12.75" customHeight="1">
      <c r="A103" s="33">
        <v>93</v>
      </c>
      <c r="B103" s="53" t="s">
        <v>90</v>
      </c>
      <c r="C103" s="31">
        <v>738.2</v>
      </c>
      <c r="D103" s="36">
        <v>734.5</v>
      </c>
      <c r="E103" s="36">
        <v>727.05</v>
      </c>
      <c r="F103" s="36">
        <v>715.9</v>
      </c>
      <c r="G103" s="36">
        <v>708.44999999999993</v>
      </c>
      <c r="H103" s="36">
        <v>745.65</v>
      </c>
      <c r="I103" s="36">
        <v>753.1</v>
      </c>
      <c r="J103" s="36">
        <v>764.25</v>
      </c>
      <c r="K103" s="31">
        <v>741.95</v>
      </c>
      <c r="L103" s="31">
        <v>723.35</v>
      </c>
      <c r="M103" s="31">
        <v>6.2035499999999999</v>
      </c>
      <c r="N103" s="1"/>
      <c r="O103" s="1"/>
    </row>
    <row r="104" spans="1:15" ht="12.75" customHeight="1">
      <c r="A104" s="33">
        <v>94</v>
      </c>
      <c r="B104" s="53" t="s">
        <v>89</v>
      </c>
      <c r="C104" s="31">
        <v>563.9</v>
      </c>
      <c r="D104" s="36">
        <v>563.4666666666667</v>
      </c>
      <c r="E104" s="36">
        <v>558.43333333333339</v>
      </c>
      <c r="F104" s="36">
        <v>552.9666666666667</v>
      </c>
      <c r="G104" s="36">
        <v>547.93333333333339</v>
      </c>
      <c r="H104" s="36">
        <v>568.93333333333339</v>
      </c>
      <c r="I104" s="36">
        <v>573.9666666666667</v>
      </c>
      <c r="J104" s="36">
        <v>579.43333333333339</v>
      </c>
      <c r="K104" s="31">
        <v>568.5</v>
      </c>
      <c r="L104" s="31">
        <v>558</v>
      </c>
      <c r="M104" s="31">
        <v>55.62847</v>
      </c>
      <c r="N104" s="1"/>
      <c r="O104" s="1"/>
    </row>
    <row r="105" spans="1:15" ht="12.75" customHeight="1">
      <c r="A105" s="33">
        <v>95</v>
      </c>
      <c r="B105" s="53" t="s">
        <v>351</v>
      </c>
      <c r="C105" s="31">
        <v>205.2</v>
      </c>
      <c r="D105" s="36">
        <v>204.20000000000002</v>
      </c>
      <c r="E105" s="36">
        <v>198.65000000000003</v>
      </c>
      <c r="F105" s="36">
        <v>192.10000000000002</v>
      </c>
      <c r="G105" s="36">
        <v>186.55000000000004</v>
      </c>
      <c r="H105" s="36">
        <v>210.75000000000003</v>
      </c>
      <c r="I105" s="36">
        <v>216.30000000000004</v>
      </c>
      <c r="J105" s="36">
        <v>222.85000000000002</v>
      </c>
      <c r="K105" s="31">
        <v>209.75</v>
      </c>
      <c r="L105" s="31">
        <v>197.65</v>
      </c>
      <c r="M105" s="31">
        <v>6.2526700000000002</v>
      </c>
      <c r="N105" s="1"/>
      <c r="O105" s="1"/>
    </row>
    <row r="106" spans="1:15" ht="12.75" customHeight="1">
      <c r="A106" s="33">
        <v>96</v>
      </c>
      <c r="B106" s="53" t="s">
        <v>352</v>
      </c>
      <c r="C106" s="31">
        <v>1155.5</v>
      </c>
      <c r="D106" s="36">
        <v>1151.1499999999999</v>
      </c>
      <c r="E106" s="36">
        <v>1136.2999999999997</v>
      </c>
      <c r="F106" s="36">
        <v>1117.0999999999999</v>
      </c>
      <c r="G106" s="36">
        <v>1102.2499999999998</v>
      </c>
      <c r="H106" s="36">
        <v>1170.3499999999997</v>
      </c>
      <c r="I106" s="36">
        <v>1185.1999999999996</v>
      </c>
      <c r="J106" s="36">
        <v>1204.3999999999996</v>
      </c>
      <c r="K106" s="31">
        <v>1166</v>
      </c>
      <c r="L106" s="31">
        <v>1131.95</v>
      </c>
      <c r="M106" s="31">
        <v>3.6953800000000001</v>
      </c>
      <c r="N106" s="1"/>
      <c r="O106" s="1"/>
    </row>
    <row r="107" spans="1:15" ht="12.75" customHeight="1">
      <c r="A107" s="33">
        <v>97</v>
      </c>
      <c r="B107" s="53" t="s">
        <v>353</v>
      </c>
      <c r="C107" s="31">
        <v>193.65</v>
      </c>
      <c r="D107" s="36">
        <v>193.91666666666666</v>
      </c>
      <c r="E107" s="36">
        <v>191.83333333333331</v>
      </c>
      <c r="F107" s="36">
        <v>190.01666666666665</v>
      </c>
      <c r="G107" s="36">
        <v>187.93333333333331</v>
      </c>
      <c r="H107" s="36">
        <v>195.73333333333332</v>
      </c>
      <c r="I107" s="36">
        <v>197.81666666666663</v>
      </c>
      <c r="J107" s="36">
        <v>199.63333333333333</v>
      </c>
      <c r="K107" s="31">
        <v>196</v>
      </c>
      <c r="L107" s="31">
        <v>192.1</v>
      </c>
      <c r="M107" s="31">
        <v>27.39059</v>
      </c>
      <c r="N107" s="1"/>
      <c r="O107" s="1"/>
    </row>
    <row r="108" spans="1:15" ht="12.75" customHeight="1">
      <c r="A108" s="33">
        <v>98</v>
      </c>
      <c r="B108" s="53" t="s">
        <v>354</v>
      </c>
      <c r="C108" s="31">
        <v>2528.15</v>
      </c>
      <c r="D108" s="36">
        <v>2512.3666666666668</v>
      </c>
      <c r="E108" s="36">
        <v>2485.7833333333338</v>
      </c>
      <c r="F108" s="36">
        <v>2443.416666666667</v>
      </c>
      <c r="G108" s="36">
        <v>2416.8333333333339</v>
      </c>
      <c r="H108" s="36">
        <v>2554.7333333333336</v>
      </c>
      <c r="I108" s="36">
        <v>2581.3166666666666</v>
      </c>
      <c r="J108" s="36">
        <v>2623.6833333333334</v>
      </c>
      <c r="K108" s="31">
        <v>2538.9499999999998</v>
      </c>
      <c r="L108" s="31">
        <v>2470</v>
      </c>
      <c r="M108" s="31">
        <v>1.0164200000000001</v>
      </c>
      <c r="N108" s="1"/>
      <c r="O108" s="1"/>
    </row>
    <row r="109" spans="1:15" ht="12.75" customHeight="1">
      <c r="A109" s="33">
        <v>99</v>
      </c>
      <c r="B109" s="53" t="s">
        <v>355</v>
      </c>
      <c r="C109" s="31">
        <v>57.9</v>
      </c>
      <c r="D109" s="36">
        <v>58.316666666666663</v>
      </c>
      <c r="E109" s="36">
        <v>57.183333333333323</v>
      </c>
      <c r="F109" s="36">
        <v>56.466666666666661</v>
      </c>
      <c r="G109" s="36">
        <v>55.333333333333321</v>
      </c>
      <c r="H109" s="36">
        <v>59.033333333333324</v>
      </c>
      <c r="I109" s="36">
        <v>60.166666666666664</v>
      </c>
      <c r="J109" s="36">
        <v>60.883333333333326</v>
      </c>
      <c r="K109" s="31">
        <v>59.45</v>
      </c>
      <c r="L109" s="31">
        <v>57.6</v>
      </c>
      <c r="M109" s="31">
        <v>154.62630999999999</v>
      </c>
      <c r="N109" s="1"/>
      <c r="O109" s="1"/>
    </row>
    <row r="110" spans="1:15" ht="12.75" customHeight="1">
      <c r="A110" s="33">
        <v>100</v>
      </c>
      <c r="B110" s="53" t="s">
        <v>356</v>
      </c>
      <c r="C110" s="31">
        <v>1766.1</v>
      </c>
      <c r="D110" s="36">
        <v>1740.5666666666666</v>
      </c>
      <c r="E110" s="36">
        <v>1702.5333333333333</v>
      </c>
      <c r="F110" s="36">
        <v>1638.9666666666667</v>
      </c>
      <c r="G110" s="36">
        <v>1600.9333333333334</v>
      </c>
      <c r="H110" s="36">
        <v>1804.1333333333332</v>
      </c>
      <c r="I110" s="36">
        <v>1842.1666666666665</v>
      </c>
      <c r="J110" s="36">
        <v>1905.7333333333331</v>
      </c>
      <c r="K110" s="31">
        <v>1778.6</v>
      </c>
      <c r="L110" s="31">
        <v>1677</v>
      </c>
      <c r="M110" s="31">
        <v>14.9764</v>
      </c>
      <c r="N110" s="1"/>
      <c r="O110" s="1"/>
    </row>
    <row r="111" spans="1:15" ht="12.75" customHeight="1">
      <c r="A111" s="33">
        <v>101</v>
      </c>
      <c r="B111" s="53" t="s">
        <v>357</v>
      </c>
      <c r="C111" s="31">
        <v>637.4</v>
      </c>
      <c r="D111" s="36">
        <v>637.26666666666677</v>
      </c>
      <c r="E111" s="36">
        <v>630.53333333333353</v>
      </c>
      <c r="F111" s="36">
        <v>623.66666666666674</v>
      </c>
      <c r="G111" s="36">
        <v>616.93333333333351</v>
      </c>
      <c r="H111" s="36">
        <v>644.13333333333355</v>
      </c>
      <c r="I111" s="36">
        <v>650.8666666666669</v>
      </c>
      <c r="J111" s="36">
        <v>657.73333333333358</v>
      </c>
      <c r="K111" s="31">
        <v>644</v>
      </c>
      <c r="L111" s="31">
        <v>630.4</v>
      </c>
      <c r="M111" s="31">
        <v>2.1133199999999999</v>
      </c>
      <c r="N111" s="1"/>
      <c r="O111" s="1"/>
    </row>
    <row r="112" spans="1:15" ht="12.75" customHeight="1">
      <c r="A112" s="33">
        <v>102</v>
      </c>
      <c r="B112" s="53" t="s">
        <v>358</v>
      </c>
      <c r="C112" s="31">
        <v>1457.05</v>
      </c>
      <c r="D112" s="36">
        <v>1442.7333333333336</v>
      </c>
      <c r="E112" s="36">
        <v>1420.4666666666672</v>
      </c>
      <c r="F112" s="36">
        <v>1383.8833333333337</v>
      </c>
      <c r="G112" s="36">
        <v>1361.6166666666672</v>
      </c>
      <c r="H112" s="36">
        <v>1479.3166666666671</v>
      </c>
      <c r="I112" s="36">
        <v>1501.5833333333335</v>
      </c>
      <c r="J112" s="36">
        <v>1538.166666666667</v>
      </c>
      <c r="K112" s="31">
        <v>1465</v>
      </c>
      <c r="L112" s="31">
        <v>1406.15</v>
      </c>
      <c r="M112" s="31">
        <v>1.0996999999999999</v>
      </c>
      <c r="N112" s="1"/>
      <c r="O112" s="1"/>
    </row>
    <row r="113" spans="1:15" ht="12.75" customHeight="1">
      <c r="A113" s="33">
        <v>103</v>
      </c>
      <c r="B113" s="53" t="s">
        <v>359</v>
      </c>
      <c r="C113" s="31">
        <v>6811.15</v>
      </c>
      <c r="D113" s="36">
        <v>6889.55</v>
      </c>
      <c r="E113" s="36">
        <v>6701.6</v>
      </c>
      <c r="F113" s="36">
        <v>6592.05</v>
      </c>
      <c r="G113" s="36">
        <v>6404.1</v>
      </c>
      <c r="H113" s="36">
        <v>6999.1</v>
      </c>
      <c r="I113" s="36">
        <v>7187.0499999999993</v>
      </c>
      <c r="J113" s="36">
        <v>7296.6</v>
      </c>
      <c r="K113" s="31">
        <v>7077.5</v>
      </c>
      <c r="L113" s="31">
        <v>6780</v>
      </c>
      <c r="M113" s="31">
        <v>0.24542</v>
      </c>
      <c r="N113" s="1"/>
      <c r="O113" s="1"/>
    </row>
    <row r="114" spans="1:15" ht="12.75" customHeight="1">
      <c r="A114" s="33">
        <v>104</v>
      </c>
      <c r="B114" s="53" t="s">
        <v>360</v>
      </c>
      <c r="C114" s="31">
        <v>823.45</v>
      </c>
      <c r="D114" s="36">
        <v>815.25</v>
      </c>
      <c r="E114" s="36">
        <v>798.3</v>
      </c>
      <c r="F114" s="36">
        <v>773.15</v>
      </c>
      <c r="G114" s="36">
        <v>756.19999999999993</v>
      </c>
      <c r="H114" s="36">
        <v>840.4</v>
      </c>
      <c r="I114" s="36">
        <v>857.35</v>
      </c>
      <c r="J114" s="36">
        <v>882.5</v>
      </c>
      <c r="K114" s="31">
        <v>832.2</v>
      </c>
      <c r="L114" s="31">
        <v>790.1</v>
      </c>
      <c r="M114" s="31">
        <v>11.15264</v>
      </c>
      <c r="N114" s="1"/>
      <c r="O114" s="1"/>
    </row>
    <row r="115" spans="1:15" ht="12.75" customHeight="1">
      <c r="A115" s="33">
        <v>105</v>
      </c>
      <c r="B115" s="53" t="s">
        <v>91</v>
      </c>
      <c r="C115" s="31">
        <v>343.85</v>
      </c>
      <c r="D115" s="36">
        <v>342.61666666666662</v>
      </c>
      <c r="E115" s="36">
        <v>340.23333333333323</v>
      </c>
      <c r="F115" s="36">
        <v>336.61666666666662</v>
      </c>
      <c r="G115" s="36">
        <v>334.23333333333323</v>
      </c>
      <c r="H115" s="36">
        <v>346.23333333333323</v>
      </c>
      <c r="I115" s="36">
        <v>348.61666666666656</v>
      </c>
      <c r="J115" s="36">
        <v>352.23333333333323</v>
      </c>
      <c r="K115" s="31">
        <v>345</v>
      </c>
      <c r="L115" s="31">
        <v>339</v>
      </c>
      <c r="M115" s="31">
        <v>6.97485</v>
      </c>
      <c r="N115" s="1"/>
      <c r="O115" s="1"/>
    </row>
    <row r="116" spans="1:15" ht="12.75" customHeight="1">
      <c r="A116" s="33">
        <v>106</v>
      </c>
      <c r="B116" s="53" t="s">
        <v>361</v>
      </c>
      <c r="C116" s="31">
        <v>436.85</v>
      </c>
      <c r="D116" s="36">
        <v>434.9666666666667</v>
      </c>
      <c r="E116" s="36">
        <v>428.13333333333338</v>
      </c>
      <c r="F116" s="36">
        <v>419.41666666666669</v>
      </c>
      <c r="G116" s="36">
        <v>412.58333333333337</v>
      </c>
      <c r="H116" s="36">
        <v>443.68333333333339</v>
      </c>
      <c r="I116" s="36">
        <v>450.51666666666665</v>
      </c>
      <c r="J116" s="36">
        <v>459.23333333333341</v>
      </c>
      <c r="K116" s="31">
        <v>441.8</v>
      </c>
      <c r="L116" s="31">
        <v>426.25</v>
      </c>
      <c r="M116" s="31">
        <v>0.77705000000000002</v>
      </c>
      <c r="N116" s="1"/>
      <c r="O116" s="1"/>
    </row>
    <row r="117" spans="1:15" ht="12.75" customHeight="1">
      <c r="A117" s="33">
        <v>107</v>
      </c>
      <c r="B117" s="53" t="s">
        <v>362</v>
      </c>
      <c r="C117" s="31">
        <v>1050.8</v>
      </c>
      <c r="D117" s="36">
        <v>1035.7666666666667</v>
      </c>
      <c r="E117" s="36">
        <v>1018.5333333333333</v>
      </c>
      <c r="F117" s="36">
        <v>986.26666666666665</v>
      </c>
      <c r="G117" s="36">
        <v>969.0333333333333</v>
      </c>
      <c r="H117" s="36">
        <v>1068.0333333333333</v>
      </c>
      <c r="I117" s="36">
        <v>1085.2666666666664</v>
      </c>
      <c r="J117" s="36">
        <v>1117.5333333333333</v>
      </c>
      <c r="K117" s="31">
        <v>1053</v>
      </c>
      <c r="L117" s="31">
        <v>1003.5</v>
      </c>
      <c r="M117" s="31">
        <v>0.69977</v>
      </c>
      <c r="N117" s="1"/>
      <c r="O117" s="1"/>
    </row>
    <row r="118" spans="1:15" ht="12.75" customHeight="1">
      <c r="A118" s="33">
        <v>108</v>
      </c>
      <c r="B118" s="53" t="s">
        <v>92</v>
      </c>
      <c r="C118" s="31">
        <v>1074.2</v>
      </c>
      <c r="D118" s="36">
        <v>1067.7833333333335</v>
      </c>
      <c r="E118" s="36">
        <v>1053.9666666666672</v>
      </c>
      <c r="F118" s="36">
        <v>1033.7333333333336</v>
      </c>
      <c r="G118" s="36">
        <v>1019.9166666666672</v>
      </c>
      <c r="H118" s="36">
        <v>1088.0166666666671</v>
      </c>
      <c r="I118" s="36">
        <v>1101.8333333333333</v>
      </c>
      <c r="J118" s="36">
        <v>1122.0666666666671</v>
      </c>
      <c r="K118" s="31">
        <v>1081.5999999999999</v>
      </c>
      <c r="L118" s="31">
        <v>1047.55</v>
      </c>
      <c r="M118" s="31">
        <v>31.8447</v>
      </c>
      <c r="N118" s="1"/>
      <c r="O118" s="1"/>
    </row>
    <row r="119" spans="1:15" ht="12.75" customHeight="1">
      <c r="A119" s="33">
        <v>109</v>
      </c>
      <c r="B119" s="53" t="s">
        <v>93</v>
      </c>
      <c r="C119" s="31">
        <v>1448.7</v>
      </c>
      <c r="D119" s="36">
        <v>1441.3333333333333</v>
      </c>
      <c r="E119" s="36">
        <v>1427.5666666666666</v>
      </c>
      <c r="F119" s="36">
        <v>1406.4333333333334</v>
      </c>
      <c r="G119" s="36">
        <v>1392.6666666666667</v>
      </c>
      <c r="H119" s="36">
        <v>1462.4666666666665</v>
      </c>
      <c r="I119" s="36">
        <v>1476.2333333333333</v>
      </c>
      <c r="J119" s="36">
        <v>1497.3666666666663</v>
      </c>
      <c r="K119" s="31">
        <v>1455.1</v>
      </c>
      <c r="L119" s="31">
        <v>1420.2</v>
      </c>
      <c r="M119" s="31">
        <v>16.999389999999998</v>
      </c>
      <c r="N119" s="1"/>
      <c r="O119" s="1"/>
    </row>
    <row r="120" spans="1:15" ht="12.75" customHeight="1">
      <c r="A120" s="33">
        <v>110</v>
      </c>
      <c r="B120" s="53" t="s">
        <v>100</v>
      </c>
      <c r="C120" s="31">
        <v>133.19999999999999</v>
      </c>
      <c r="D120" s="36">
        <v>131.93333333333331</v>
      </c>
      <c r="E120" s="36">
        <v>130.16666666666663</v>
      </c>
      <c r="F120" s="36">
        <v>127.13333333333333</v>
      </c>
      <c r="G120" s="36">
        <v>125.36666666666665</v>
      </c>
      <c r="H120" s="36">
        <v>134.96666666666661</v>
      </c>
      <c r="I120" s="36">
        <v>136.73333333333332</v>
      </c>
      <c r="J120" s="36">
        <v>139.76666666666659</v>
      </c>
      <c r="K120" s="31">
        <v>133.69999999999999</v>
      </c>
      <c r="L120" s="31">
        <v>128.9</v>
      </c>
      <c r="M120" s="31">
        <v>40.936959999999999</v>
      </c>
      <c r="N120" s="1"/>
      <c r="O120" s="1"/>
    </row>
    <row r="121" spans="1:15" ht="12.75" customHeight="1">
      <c r="A121" s="33">
        <v>111</v>
      </c>
      <c r="B121" s="53" t="s">
        <v>272</v>
      </c>
      <c r="C121" s="31">
        <v>1296.8499999999999</v>
      </c>
      <c r="D121" s="36">
        <v>1303.25</v>
      </c>
      <c r="E121" s="36">
        <v>1288.5999999999999</v>
      </c>
      <c r="F121" s="36">
        <v>1280.3499999999999</v>
      </c>
      <c r="G121" s="36">
        <v>1265.6999999999998</v>
      </c>
      <c r="H121" s="36">
        <v>1311.5</v>
      </c>
      <c r="I121" s="36">
        <v>1326.15</v>
      </c>
      <c r="J121" s="36">
        <v>1334.4</v>
      </c>
      <c r="K121" s="31">
        <v>1317.9</v>
      </c>
      <c r="L121" s="31">
        <v>1295</v>
      </c>
      <c r="M121" s="31">
        <v>0.80542999999999998</v>
      </c>
      <c r="N121" s="1"/>
      <c r="O121" s="1"/>
    </row>
    <row r="122" spans="1:15" ht="12.75" customHeight="1">
      <c r="A122" s="33">
        <v>112</v>
      </c>
      <c r="B122" s="53" t="s">
        <v>94</v>
      </c>
      <c r="C122" s="31">
        <v>432.05</v>
      </c>
      <c r="D122" s="36">
        <v>429.58333333333331</v>
      </c>
      <c r="E122" s="36">
        <v>425.61666666666662</v>
      </c>
      <c r="F122" s="36">
        <v>419.18333333333328</v>
      </c>
      <c r="G122" s="36">
        <v>415.21666666666658</v>
      </c>
      <c r="H122" s="36">
        <v>436.01666666666665</v>
      </c>
      <c r="I122" s="36">
        <v>439.98333333333335</v>
      </c>
      <c r="J122" s="36">
        <v>446.41666666666669</v>
      </c>
      <c r="K122" s="31">
        <v>433.55</v>
      </c>
      <c r="L122" s="31">
        <v>423.15</v>
      </c>
      <c r="M122" s="31">
        <v>99.112300000000005</v>
      </c>
      <c r="N122" s="1"/>
      <c r="O122" s="1"/>
    </row>
    <row r="123" spans="1:15" ht="12.75" customHeight="1">
      <c r="A123" s="33">
        <v>113</v>
      </c>
      <c r="B123" s="53" t="s">
        <v>363</v>
      </c>
      <c r="C123" s="31">
        <v>895.85</v>
      </c>
      <c r="D123" s="36">
        <v>901.15</v>
      </c>
      <c r="E123" s="36">
        <v>879.4</v>
      </c>
      <c r="F123" s="36">
        <v>862.95</v>
      </c>
      <c r="G123" s="36">
        <v>841.2</v>
      </c>
      <c r="H123" s="36">
        <v>917.59999999999991</v>
      </c>
      <c r="I123" s="36">
        <v>939.34999999999991</v>
      </c>
      <c r="J123" s="36">
        <v>955.79999999999984</v>
      </c>
      <c r="K123" s="31">
        <v>922.9</v>
      </c>
      <c r="L123" s="31">
        <v>884.7</v>
      </c>
      <c r="M123" s="31">
        <v>46.872450000000001</v>
      </c>
      <c r="N123" s="1"/>
      <c r="O123" s="1"/>
    </row>
    <row r="124" spans="1:15" ht="12.75" customHeight="1">
      <c r="A124" s="33">
        <v>114</v>
      </c>
      <c r="B124" s="53" t="s">
        <v>95</v>
      </c>
      <c r="C124" s="31">
        <v>5706.75</v>
      </c>
      <c r="D124" s="36">
        <v>5672.2833333333328</v>
      </c>
      <c r="E124" s="36">
        <v>5615.4666666666653</v>
      </c>
      <c r="F124" s="36">
        <v>5524.1833333333325</v>
      </c>
      <c r="G124" s="36">
        <v>5467.366666666665</v>
      </c>
      <c r="H124" s="36">
        <v>5763.5666666666657</v>
      </c>
      <c r="I124" s="36">
        <v>5820.3833333333332</v>
      </c>
      <c r="J124" s="36">
        <v>5911.6666666666661</v>
      </c>
      <c r="K124" s="31">
        <v>5729.1</v>
      </c>
      <c r="L124" s="31">
        <v>5581</v>
      </c>
      <c r="M124" s="31">
        <v>5.9239499999999996</v>
      </c>
      <c r="N124" s="1"/>
      <c r="O124" s="1"/>
    </row>
    <row r="125" spans="1:15" ht="12.75" customHeight="1">
      <c r="A125" s="33">
        <v>115</v>
      </c>
      <c r="B125" s="53" t="s">
        <v>96</v>
      </c>
      <c r="C125" s="31">
        <v>2679.15</v>
      </c>
      <c r="D125" s="36">
        <v>2678.5333333333333</v>
      </c>
      <c r="E125" s="36">
        <v>2650.6166666666668</v>
      </c>
      <c r="F125" s="36">
        <v>2622.0833333333335</v>
      </c>
      <c r="G125" s="36">
        <v>2594.166666666667</v>
      </c>
      <c r="H125" s="36">
        <v>2707.0666666666666</v>
      </c>
      <c r="I125" s="36">
        <v>2734.9833333333336</v>
      </c>
      <c r="J125" s="36">
        <v>2763.5166666666664</v>
      </c>
      <c r="K125" s="31">
        <v>2706.45</v>
      </c>
      <c r="L125" s="31">
        <v>2650</v>
      </c>
      <c r="M125" s="31">
        <v>2.1511399999999998</v>
      </c>
      <c r="N125" s="1"/>
      <c r="O125" s="1"/>
    </row>
    <row r="126" spans="1:15" ht="12.75" customHeight="1">
      <c r="A126" s="33">
        <v>116</v>
      </c>
      <c r="B126" s="53" t="s">
        <v>364</v>
      </c>
      <c r="C126" s="31">
        <v>2943.25</v>
      </c>
      <c r="D126" s="36">
        <v>2922.75</v>
      </c>
      <c r="E126" s="36">
        <v>2880.5</v>
      </c>
      <c r="F126" s="36">
        <v>2817.75</v>
      </c>
      <c r="G126" s="36">
        <v>2775.5</v>
      </c>
      <c r="H126" s="36">
        <v>2985.5</v>
      </c>
      <c r="I126" s="36">
        <v>3027.75</v>
      </c>
      <c r="J126" s="36">
        <v>3090.5</v>
      </c>
      <c r="K126" s="31">
        <v>2965</v>
      </c>
      <c r="L126" s="31">
        <v>2860</v>
      </c>
      <c r="M126" s="31">
        <v>1.5107900000000001</v>
      </c>
      <c r="N126" s="1"/>
      <c r="O126" s="1"/>
    </row>
    <row r="127" spans="1:15" ht="12.75" customHeight="1">
      <c r="A127" s="33">
        <v>117</v>
      </c>
      <c r="B127" s="53" t="s">
        <v>885</v>
      </c>
      <c r="C127" s="31">
        <v>1466.6</v>
      </c>
      <c r="D127" s="36">
        <v>1483.6499999999999</v>
      </c>
      <c r="E127" s="36">
        <v>1442.7999999999997</v>
      </c>
      <c r="F127" s="36">
        <v>1418.9999999999998</v>
      </c>
      <c r="G127" s="36">
        <v>1378.1499999999996</v>
      </c>
      <c r="H127" s="36">
        <v>1507.4499999999998</v>
      </c>
      <c r="I127" s="36">
        <v>1548.2999999999997</v>
      </c>
      <c r="J127" s="36">
        <v>1572.1</v>
      </c>
      <c r="K127" s="31">
        <v>1524.5</v>
      </c>
      <c r="L127" s="31">
        <v>1459.85</v>
      </c>
      <c r="M127" s="31">
        <v>0.44924999999999998</v>
      </c>
      <c r="N127" s="1"/>
      <c r="O127" s="1"/>
    </row>
    <row r="128" spans="1:15" ht="12.75" customHeight="1">
      <c r="A128" s="33">
        <v>118</v>
      </c>
      <c r="B128" s="53" t="s">
        <v>97</v>
      </c>
      <c r="C128" s="31">
        <v>873.2</v>
      </c>
      <c r="D128" s="36">
        <v>865.68333333333339</v>
      </c>
      <c r="E128" s="36">
        <v>853.81666666666683</v>
      </c>
      <c r="F128" s="36">
        <v>834.43333333333339</v>
      </c>
      <c r="G128" s="36">
        <v>822.56666666666683</v>
      </c>
      <c r="H128" s="36">
        <v>885.06666666666683</v>
      </c>
      <c r="I128" s="36">
        <v>896.93333333333339</v>
      </c>
      <c r="J128" s="36">
        <v>916.31666666666683</v>
      </c>
      <c r="K128" s="31">
        <v>877.55</v>
      </c>
      <c r="L128" s="31">
        <v>846.3</v>
      </c>
      <c r="M128" s="31">
        <v>24.439039999999999</v>
      </c>
      <c r="N128" s="1"/>
      <c r="O128" s="1"/>
    </row>
    <row r="129" spans="1:15" ht="12.75" customHeight="1">
      <c r="A129" s="33">
        <v>119</v>
      </c>
      <c r="B129" s="53" t="s">
        <v>98</v>
      </c>
      <c r="C129" s="31">
        <v>1066</v>
      </c>
      <c r="D129" s="36">
        <v>1065.1499999999999</v>
      </c>
      <c r="E129" s="36">
        <v>1059.8499999999997</v>
      </c>
      <c r="F129" s="36">
        <v>1053.6999999999998</v>
      </c>
      <c r="G129" s="36">
        <v>1048.3999999999996</v>
      </c>
      <c r="H129" s="36">
        <v>1071.2999999999997</v>
      </c>
      <c r="I129" s="36">
        <v>1076.5999999999999</v>
      </c>
      <c r="J129" s="36">
        <v>1082.7499999999998</v>
      </c>
      <c r="K129" s="31">
        <v>1070.45</v>
      </c>
      <c r="L129" s="31">
        <v>1059</v>
      </c>
      <c r="M129" s="31">
        <v>7.0336800000000004</v>
      </c>
      <c r="N129" s="1"/>
      <c r="O129" s="1"/>
    </row>
    <row r="130" spans="1:15" ht="12.75" customHeight="1">
      <c r="A130" s="33">
        <v>120</v>
      </c>
      <c r="B130" s="53" t="s">
        <v>831</v>
      </c>
      <c r="C130" s="31">
        <v>3972.35</v>
      </c>
      <c r="D130" s="36">
        <v>3952.1333333333332</v>
      </c>
      <c r="E130" s="36">
        <v>3870.2166666666662</v>
      </c>
      <c r="F130" s="36">
        <v>3768.083333333333</v>
      </c>
      <c r="G130" s="36">
        <v>3686.1666666666661</v>
      </c>
      <c r="H130" s="36">
        <v>4054.2666666666664</v>
      </c>
      <c r="I130" s="36">
        <v>4136.1833333333334</v>
      </c>
      <c r="J130" s="36">
        <v>4238.3166666666666</v>
      </c>
      <c r="K130" s="31">
        <v>4034.05</v>
      </c>
      <c r="L130" s="31">
        <v>3850</v>
      </c>
      <c r="M130" s="31">
        <v>0.79962999999999995</v>
      </c>
      <c r="N130" s="1"/>
      <c r="O130" s="1"/>
    </row>
    <row r="131" spans="1:15" ht="12.75" customHeight="1">
      <c r="A131" s="33">
        <v>121</v>
      </c>
      <c r="B131" s="53" t="s">
        <v>365</v>
      </c>
      <c r="C131" s="31">
        <v>1399.45</v>
      </c>
      <c r="D131" s="36">
        <v>1398.25</v>
      </c>
      <c r="E131" s="36">
        <v>1385.5</v>
      </c>
      <c r="F131" s="36">
        <v>1371.55</v>
      </c>
      <c r="G131" s="36">
        <v>1358.8</v>
      </c>
      <c r="H131" s="36">
        <v>1412.2</v>
      </c>
      <c r="I131" s="36">
        <v>1424.95</v>
      </c>
      <c r="J131" s="36">
        <v>1438.9</v>
      </c>
      <c r="K131" s="31">
        <v>1411</v>
      </c>
      <c r="L131" s="31">
        <v>1384.3</v>
      </c>
      <c r="M131" s="31">
        <v>1.7402</v>
      </c>
      <c r="N131" s="1"/>
      <c r="O131" s="1"/>
    </row>
    <row r="132" spans="1:15" ht="12.75" customHeight="1">
      <c r="A132" s="33">
        <v>122</v>
      </c>
      <c r="B132" s="53" t="s">
        <v>99</v>
      </c>
      <c r="C132" s="31">
        <v>269.75</v>
      </c>
      <c r="D132" s="36">
        <v>268.96666666666664</v>
      </c>
      <c r="E132" s="36">
        <v>267.2833333333333</v>
      </c>
      <c r="F132" s="36">
        <v>264.81666666666666</v>
      </c>
      <c r="G132" s="36">
        <v>263.13333333333333</v>
      </c>
      <c r="H132" s="36">
        <v>271.43333333333328</v>
      </c>
      <c r="I132" s="36">
        <v>273.11666666666656</v>
      </c>
      <c r="J132" s="36">
        <v>275.58333333333326</v>
      </c>
      <c r="K132" s="31">
        <v>270.64999999999998</v>
      </c>
      <c r="L132" s="31">
        <v>266.5</v>
      </c>
      <c r="M132" s="31">
        <v>28.74783</v>
      </c>
      <c r="N132" s="1"/>
      <c r="O132" s="1"/>
    </row>
    <row r="133" spans="1:15" ht="12.75" customHeight="1">
      <c r="A133" s="33">
        <v>123</v>
      </c>
      <c r="B133" s="53" t="s">
        <v>101</v>
      </c>
      <c r="C133" s="31">
        <v>2898.25</v>
      </c>
      <c r="D133" s="36">
        <v>2874.6</v>
      </c>
      <c r="E133" s="36">
        <v>2840.75</v>
      </c>
      <c r="F133" s="36">
        <v>2783.25</v>
      </c>
      <c r="G133" s="36">
        <v>2749.4</v>
      </c>
      <c r="H133" s="36">
        <v>2932.1</v>
      </c>
      <c r="I133" s="36">
        <v>2965.9499999999994</v>
      </c>
      <c r="J133" s="36">
        <v>3023.45</v>
      </c>
      <c r="K133" s="31">
        <v>2908.45</v>
      </c>
      <c r="L133" s="31">
        <v>2817.1</v>
      </c>
      <c r="M133" s="31">
        <v>8.5729399999999991</v>
      </c>
      <c r="N133" s="1"/>
      <c r="O133" s="1"/>
    </row>
    <row r="134" spans="1:15" ht="12.75" customHeight="1">
      <c r="A134" s="33">
        <v>124</v>
      </c>
      <c r="B134" s="53" t="s">
        <v>366</v>
      </c>
      <c r="C134" s="31">
        <v>1986.8</v>
      </c>
      <c r="D134" s="36">
        <v>1991.6666666666667</v>
      </c>
      <c r="E134" s="36">
        <v>1964.1833333333334</v>
      </c>
      <c r="F134" s="36">
        <v>1941.5666666666666</v>
      </c>
      <c r="G134" s="36">
        <v>1914.0833333333333</v>
      </c>
      <c r="H134" s="36">
        <v>2014.2833333333335</v>
      </c>
      <c r="I134" s="36">
        <v>2041.7666666666667</v>
      </c>
      <c r="J134" s="36">
        <v>2064.3833333333337</v>
      </c>
      <c r="K134" s="31">
        <v>2019.15</v>
      </c>
      <c r="L134" s="31">
        <v>1969.05</v>
      </c>
      <c r="M134" s="31">
        <v>9.0676699999999997</v>
      </c>
      <c r="N134" s="1"/>
      <c r="O134" s="1"/>
    </row>
    <row r="135" spans="1:15" ht="12.75" customHeight="1">
      <c r="A135" s="33">
        <v>125</v>
      </c>
      <c r="B135" s="53" t="s">
        <v>367</v>
      </c>
      <c r="C135" s="31">
        <v>894.8</v>
      </c>
      <c r="D135" s="36">
        <v>895.56666666666661</v>
      </c>
      <c r="E135" s="36">
        <v>884.23333333333323</v>
      </c>
      <c r="F135" s="36">
        <v>873.66666666666663</v>
      </c>
      <c r="G135" s="36">
        <v>862.33333333333326</v>
      </c>
      <c r="H135" s="36">
        <v>906.13333333333321</v>
      </c>
      <c r="I135" s="36">
        <v>917.4666666666667</v>
      </c>
      <c r="J135" s="36">
        <v>928.03333333333319</v>
      </c>
      <c r="K135" s="31">
        <v>906.9</v>
      </c>
      <c r="L135" s="31">
        <v>885</v>
      </c>
      <c r="M135" s="31">
        <v>0.24115</v>
      </c>
      <c r="N135" s="1"/>
      <c r="O135" s="1"/>
    </row>
    <row r="136" spans="1:15" ht="12.75" customHeight="1">
      <c r="A136" s="33">
        <v>126</v>
      </c>
      <c r="B136" s="53" t="s">
        <v>109</v>
      </c>
      <c r="C136" s="31">
        <v>857.7</v>
      </c>
      <c r="D136" s="36">
        <v>850.38333333333333</v>
      </c>
      <c r="E136" s="36">
        <v>841.41666666666663</v>
      </c>
      <c r="F136" s="36">
        <v>825.13333333333333</v>
      </c>
      <c r="G136" s="36">
        <v>816.16666666666663</v>
      </c>
      <c r="H136" s="36">
        <v>866.66666666666663</v>
      </c>
      <c r="I136" s="36">
        <v>875.63333333333333</v>
      </c>
      <c r="J136" s="36">
        <v>891.91666666666663</v>
      </c>
      <c r="K136" s="31">
        <v>859.35</v>
      </c>
      <c r="L136" s="31">
        <v>834.1</v>
      </c>
      <c r="M136" s="31">
        <v>34.841009999999997</v>
      </c>
      <c r="N136" s="1"/>
      <c r="O136" s="1"/>
    </row>
    <row r="137" spans="1:15" ht="12.75" customHeight="1">
      <c r="A137" s="33">
        <v>127</v>
      </c>
      <c r="B137" s="53" t="s">
        <v>102</v>
      </c>
      <c r="C137" s="31">
        <v>523.95000000000005</v>
      </c>
      <c r="D137" s="36">
        <v>522.69999999999993</v>
      </c>
      <c r="E137" s="36">
        <v>519.74999999999989</v>
      </c>
      <c r="F137" s="36">
        <v>515.54999999999995</v>
      </c>
      <c r="G137" s="36">
        <v>512.59999999999991</v>
      </c>
      <c r="H137" s="36">
        <v>526.89999999999986</v>
      </c>
      <c r="I137" s="36">
        <v>529.84999999999991</v>
      </c>
      <c r="J137" s="36">
        <v>534.04999999999984</v>
      </c>
      <c r="K137" s="31">
        <v>525.65</v>
      </c>
      <c r="L137" s="31">
        <v>518.5</v>
      </c>
      <c r="M137" s="31">
        <v>9.73386</v>
      </c>
      <c r="N137" s="1"/>
      <c r="O137" s="1"/>
    </row>
    <row r="138" spans="1:15" ht="12.75" customHeight="1">
      <c r="A138" s="33">
        <v>128</v>
      </c>
      <c r="B138" s="53" t="s">
        <v>103</v>
      </c>
      <c r="C138" s="31">
        <v>1922.15</v>
      </c>
      <c r="D138" s="36">
        <v>1915.0333333333335</v>
      </c>
      <c r="E138" s="36">
        <v>1905.5666666666671</v>
      </c>
      <c r="F138" s="36">
        <v>1888.9833333333336</v>
      </c>
      <c r="G138" s="36">
        <v>1879.5166666666671</v>
      </c>
      <c r="H138" s="36">
        <v>1931.616666666667</v>
      </c>
      <c r="I138" s="36">
        <v>1941.0833333333337</v>
      </c>
      <c r="J138" s="36">
        <v>1957.666666666667</v>
      </c>
      <c r="K138" s="31">
        <v>1924.5</v>
      </c>
      <c r="L138" s="31">
        <v>1898.45</v>
      </c>
      <c r="M138" s="31">
        <v>1.5470999999999999</v>
      </c>
      <c r="N138" s="1"/>
      <c r="O138" s="1"/>
    </row>
    <row r="139" spans="1:15" ht="12.75" customHeight="1">
      <c r="A139" s="33">
        <v>129</v>
      </c>
      <c r="B139" s="53" t="s">
        <v>832</v>
      </c>
      <c r="C139" s="31">
        <v>2352.1</v>
      </c>
      <c r="D139" s="36">
        <v>2334.5666666666666</v>
      </c>
      <c r="E139" s="36">
        <v>2282.5333333333333</v>
      </c>
      <c r="F139" s="36">
        <v>2212.9666666666667</v>
      </c>
      <c r="G139" s="36">
        <v>2160.9333333333334</v>
      </c>
      <c r="H139" s="36">
        <v>2404.1333333333332</v>
      </c>
      <c r="I139" s="36">
        <v>2456.1666666666661</v>
      </c>
      <c r="J139" s="36">
        <v>2525.7333333333331</v>
      </c>
      <c r="K139" s="31">
        <v>2386.6</v>
      </c>
      <c r="L139" s="31">
        <v>2265</v>
      </c>
      <c r="M139" s="31">
        <v>2.4504100000000002</v>
      </c>
      <c r="N139" s="1"/>
      <c r="O139" s="1"/>
    </row>
    <row r="140" spans="1:15" ht="12.75" customHeight="1">
      <c r="A140" s="33">
        <v>130</v>
      </c>
      <c r="B140" s="53" t="s">
        <v>368</v>
      </c>
      <c r="C140" s="31">
        <v>482.2</v>
      </c>
      <c r="D140" s="36">
        <v>484.83333333333331</v>
      </c>
      <c r="E140" s="36">
        <v>477.36666666666662</v>
      </c>
      <c r="F140" s="36">
        <v>472.5333333333333</v>
      </c>
      <c r="G140" s="36">
        <v>465.06666666666661</v>
      </c>
      <c r="H140" s="36">
        <v>489.66666666666663</v>
      </c>
      <c r="I140" s="36">
        <v>497.13333333333333</v>
      </c>
      <c r="J140" s="36">
        <v>501.96666666666664</v>
      </c>
      <c r="K140" s="31">
        <v>492.3</v>
      </c>
      <c r="L140" s="31">
        <v>480</v>
      </c>
      <c r="M140" s="31">
        <v>5.7645299999999997</v>
      </c>
      <c r="N140" s="1"/>
      <c r="O140" s="1"/>
    </row>
    <row r="141" spans="1:15" ht="12.75" customHeight="1">
      <c r="A141" s="33">
        <v>131</v>
      </c>
      <c r="B141" s="53" t="s">
        <v>104</v>
      </c>
      <c r="C141" s="31">
        <v>2149.85</v>
      </c>
      <c r="D141" s="36">
        <v>2138.3000000000002</v>
      </c>
      <c r="E141" s="36">
        <v>2121.6000000000004</v>
      </c>
      <c r="F141" s="36">
        <v>2093.3500000000004</v>
      </c>
      <c r="G141" s="36">
        <v>2076.6500000000005</v>
      </c>
      <c r="H141" s="36">
        <v>2166.5500000000002</v>
      </c>
      <c r="I141" s="36">
        <v>2183.25</v>
      </c>
      <c r="J141" s="36">
        <v>2211.5</v>
      </c>
      <c r="K141" s="31">
        <v>2155</v>
      </c>
      <c r="L141" s="31">
        <v>2110.0500000000002</v>
      </c>
      <c r="M141" s="31">
        <v>1.9826999999999999</v>
      </c>
      <c r="N141" s="1"/>
      <c r="O141" s="1"/>
    </row>
    <row r="142" spans="1:15" ht="12.75" customHeight="1">
      <c r="A142" s="33">
        <v>132</v>
      </c>
      <c r="B142" s="53" t="s">
        <v>273</v>
      </c>
      <c r="C142" s="31">
        <v>459</v>
      </c>
      <c r="D142" s="36">
        <v>463.45</v>
      </c>
      <c r="E142" s="36">
        <v>451.09999999999997</v>
      </c>
      <c r="F142" s="36">
        <v>443.2</v>
      </c>
      <c r="G142" s="36">
        <v>430.84999999999997</v>
      </c>
      <c r="H142" s="36">
        <v>471.34999999999997</v>
      </c>
      <c r="I142" s="36">
        <v>483.7</v>
      </c>
      <c r="J142" s="36">
        <v>491.59999999999997</v>
      </c>
      <c r="K142" s="31">
        <v>475.8</v>
      </c>
      <c r="L142" s="31">
        <v>455.55</v>
      </c>
      <c r="M142" s="31">
        <v>22.305599999999998</v>
      </c>
      <c r="N142" s="1"/>
      <c r="O142" s="1"/>
    </row>
    <row r="143" spans="1:15" ht="12.75" customHeight="1">
      <c r="A143" s="33">
        <v>133</v>
      </c>
      <c r="B143" s="53" t="s">
        <v>105</v>
      </c>
      <c r="C143" s="31">
        <v>121.15</v>
      </c>
      <c r="D143" s="36">
        <v>121.91666666666667</v>
      </c>
      <c r="E143" s="36">
        <v>119.83333333333334</v>
      </c>
      <c r="F143" s="36">
        <v>118.51666666666667</v>
      </c>
      <c r="G143" s="36">
        <v>116.43333333333334</v>
      </c>
      <c r="H143" s="36">
        <v>123.23333333333335</v>
      </c>
      <c r="I143" s="36">
        <v>125.31666666666669</v>
      </c>
      <c r="J143" s="36">
        <v>126.63333333333335</v>
      </c>
      <c r="K143" s="31">
        <v>124</v>
      </c>
      <c r="L143" s="31">
        <v>120.6</v>
      </c>
      <c r="M143" s="31">
        <v>17.38203</v>
      </c>
      <c r="N143" s="1"/>
      <c r="O143" s="1"/>
    </row>
    <row r="144" spans="1:15" ht="12.75" customHeight="1">
      <c r="A144" s="33">
        <v>134</v>
      </c>
      <c r="B144" s="53" t="s">
        <v>369</v>
      </c>
      <c r="C144" s="31">
        <v>156.1</v>
      </c>
      <c r="D144" s="36">
        <v>157.06666666666666</v>
      </c>
      <c r="E144" s="36">
        <v>154.23333333333332</v>
      </c>
      <c r="F144" s="36">
        <v>152.36666666666665</v>
      </c>
      <c r="G144" s="36">
        <v>149.5333333333333</v>
      </c>
      <c r="H144" s="36">
        <v>158.93333333333334</v>
      </c>
      <c r="I144" s="36">
        <v>161.76666666666671</v>
      </c>
      <c r="J144" s="36">
        <v>163.63333333333335</v>
      </c>
      <c r="K144" s="31">
        <v>159.9</v>
      </c>
      <c r="L144" s="31">
        <v>155.19999999999999</v>
      </c>
      <c r="M144" s="31">
        <v>14.68914</v>
      </c>
      <c r="N144" s="1"/>
      <c r="O144" s="1"/>
    </row>
    <row r="145" spans="1:15" ht="12.75" customHeight="1">
      <c r="A145" s="33">
        <v>135</v>
      </c>
      <c r="B145" s="53" t="s">
        <v>106</v>
      </c>
      <c r="C145" s="31">
        <v>3465.3</v>
      </c>
      <c r="D145" s="36">
        <v>3457.9833333333336</v>
      </c>
      <c r="E145" s="36">
        <v>3438.5666666666671</v>
      </c>
      <c r="F145" s="36">
        <v>3411.8333333333335</v>
      </c>
      <c r="G145" s="36">
        <v>3392.416666666667</v>
      </c>
      <c r="H145" s="36">
        <v>3484.7166666666672</v>
      </c>
      <c r="I145" s="36">
        <v>3504.1333333333332</v>
      </c>
      <c r="J145" s="36">
        <v>3530.8666666666672</v>
      </c>
      <c r="K145" s="31">
        <v>3477.4</v>
      </c>
      <c r="L145" s="31">
        <v>3431.25</v>
      </c>
      <c r="M145" s="31">
        <v>2.7911600000000001</v>
      </c>
      <c r="N145" s="1"/>
      <c r="O145" s="1"/>
    </row>
    <row r="146" spans="1:15" ht="12.75" customHeight="1">
      <c r="A146" s="33">
        <v>136</v>
      </c>
      <c r="B146" s="53" t="s">
        <v>107</v>
      </c>
      <c r="C146" s="31">
        <v>7067.75</v>
      </c>
      <c r="D146" s="36">
        <v>7026.55</v>
      </c>
      <c r="E146" s="36">
        <v>6974.1</v>
      </c>
      <c r="F146" s="36">
        <v>6880.45</v>
      </c>
      <c r="G146" s="36">
        <v>6828</v>
      </c>
      <c r="H146" s="36">
        <v>7120.2000000000007</v>
      </c>
      <c r="I146" s="36">
        <v>7172.65</v>
      </c>
      <c r="J146" s="36">
        <v>7266.3000000000011</v>
      </c>
      <c r="K146" s="31">
        <v>7079</v>
      </c>
      <c r="L146" s="31">
        <v>6932.9</v>
      </c>
      <c r="M146" s="31">
        <v>2.2576800000000001</v>
      </c>
      <c r="N146" s="1"/>
      <c r="O146" s="1"/>
    </row>
    <row r="147" spans="1:15" ht="12.75" customHeight="1">
      <c r="A147" s="33">
        <v>137</v>
      </c>
      <c r="B147" s="53" t="s">
        <v>164</v>
      </c>
      <c r="C147" s="31">
        <v>2076.8000000000002</v>
      </c>
      <c r="D147" s="36">
        <v>2068.4</v>
      </c>
      <c r="E147" s="36">
        <v>2051.1000000000004</v>
      </c>
      <c r="F147" s="36">
        <v>2025.4000000000003</v>
      </c>
      <c r="G147" s="36">
        <v>2008.1000000000006</v>
      </c>
      <c r="H147" s="36">
        <v>2094.1000000000004</v>
      </c>
      <c r="I147" s="36">
        <v>2111.4000000000005</v>
      </c>
      <c r="J147" s="36">
        <v>2137.1</v>
      </c>
      <c r="K147" s="31">
        <v>2085.6999999999998</v>
      </c>
      <c r="L147" s="31">
        <v>2042.7</v>
      </c>
      <c r="M147" s="31">
        <v>2.7201399999999998</v>
      </c>
      <c r="N147" s="1"/>
      <c r="O147" s="1"/>
    </row>
    <row r="148" spans="1:15" ht="12.75" customHeight="1">
      <c r="A148" s="33">
        <v>138</v>
      </c>
      <c r="B148" s="53" t="s">
        <v>110</v>
      </c>
      <c r="C148" s="31">
        <v>6128.2</v>
      </c>
      <c r="D148" s="36">
        <v>6114.7333333333336</v>
      </c>
      <c r="E148" s="36">
        <v>6073.4666666666672</v>
      </c>
      <c r="F148" s="36">
        <v>6018.7333333333336</v>
      </c>
      <c r="G148" s="36">
        <v>5977.4666666666672</v>
      </c>
      <c r="H148" s="36">
        <v>6169.4666666666672</v>
      </c>
      <c r="I148" s="36">
        <v>6210.7333333333336</v>
      </c>
      <c r="J148" s="36">
        <v>6265.4666666666672</v>
      </c>
      <c r="K148" s="31">
        <v>6156</v>
      </c>
      <c r="L148" s="31">
        <v>6060</v>
      </c>
      <c r="M148" s="31">
        <v>3.2524600000000001</v>
      </c>
      <c r="N148" s="1"/>
      <c r="O148" s="1"/>
    </row>
    <row r="149" spans="1:15" ht="12.75" customHeight="1">
      <c r="A149" s="33">
        <v>139</v>
      </c>
      <c r="B149" s="53" t="s">
        <v>370</v>
      </c>
      <c r="C149" s="31">
        <v>555.70000000000005</v>
      </c>
      <c r="D149" s="36">
        <v>554.36666666666667</v>
      </c>
      <c r="E149" s="36">
        <v>548.73333333333335</v>
      </c>
      <c r="F149" s="36">
        <v>541.76666666666665</v>
      </c>
      <c r="G149" s="36">
        <v>536.13333333333333</v>
      </c>
      <c r="H149" s="36">
        <v>561.33333333333337</v>
      </c>
      <c r="I149" s="36">
        <v>566.96666666666681</v>
      </c>
      <c r="J149" s="36">
        <v>573.93333333333339</v>
      </c>
      <c r="K149" s="31">
        <v>560</v>
      </c>
      <c r="L149" s="31">
        <v>547.4</v>
      </c>
      <c r="M149" s="31">
        <v>1.6481600000000001</v>
      </c>
      <c r="N149" s="1"/>
      <c r="O149" s="1"/>
    </row>
    <row r="150" spans="1:15" ht="12.75" customHeight="1">
      <c r="A150" s="33">
        <v>140</v>
      </c>
      <c r="B150" s="53" t="s">
        <v>371</v>
      </c>
      <c r="C150" s="31">
        <v>419.15</v>
      </c>
      <c r="D150" s="36">
        <v>419.05</v>
      </c>
      <c r="E150" s="36">
        <v>415.20000000000005</v>
      </c>
      <c r="F150" s="36">
        <v>411.25000000000006</v>
      </c>
      <c r="G150" s="36">
        <v>407.40000000000009</v>
      </c>
      <c r="H150" s="36">
        <v>423</v>
      </c>
      <c r="I150" s="36">
        <v>426.85</v>
      </c>
      <c r="J150" s="36">
        <v>430.79999999999995</v>
      </c>
      <c r="K150" s="31">
        <v>422.9</v>
      </c>
      <c r="L150" s="31">
        <v>415.1</v>
      </c>
      <c r="M150" s="31">
        <v>2.40699</v>
      </c>
      <c r="N150" s="1"/>
      <c r="O150" s="1"/>
    </row>
    <row r="151" spans="1:15" ht="12.75" customHeight="1">
      <c r="A151" s="33">
        <v>141</v>
      </c>
      <c r="B151" s="53" t="s">
        <v>372</v>
      </c>
      <c r="C151" s="31">
        <v>183.5</v>
      </c>
      <c r="D151" s="36">
        <v>184.43333333333331</v>
      </c>
      <c r="E151" s="36">
        <v>181.56666666666661</v>
      </c>
      <c r="F151" s="36">
        <v>179.6333333333333</v>
      </c>
      <c r="G151" s="36">
        <v>176.76666666666659</v>
      </c>
      <c r="H151" s="36">
        <v>186.36666666666662</v>
      </c>
      <c r="I151" s="36">
        <v>189.23333333333335</v>
      </c>
      <c r="J151" s="36">
        <v>191.16666666666663</v>
      </c>
      <c r="K151" s="31">
        <v>187.3</v>
      </c>
      <c r="L151" s="31">
        <v>182.5</v>
      </c>
      <c r="M151" s="31">
        <v>10.17953</v>
      </c>
      <c r="N151" s="1"/>
      <c r="O151" s="1"/>
    </row>
    <row r="152" spans="1:15" ht="12.75" customHeight="1">
      <c r="A152" s="33">
        <v>142</v>
      </c>
      <c r="B152" s="53" t="s">
        <v>373</v>
      </c>
      <c r="C152" s="31">
        <v>44.25</v>
      </c>
      <c r="D152" s="36">
        <v>44.516666666666673</v>
      </c>
      <c r="E152" s="36">
        <v>43.533333333333346</v>
      </c>
      <c r="F152" s="36">
        <v>42.81666666666667</v>
      </c>
      <c r="G152" s="36">
        <v>41.833333333333343</v>
      </c>
      <c r="H152" s="36">
        <v>45.233333333333348</v>
      </c>
      <c r="I152" s="36">
        <v>46.216666666666683</v>
      </c>
      <c r="J152" s="36">
        <v>46.933333333333351</v>
      </c>
      <c r="K152" s="31">
        <v>45.5</v>
      </c>
      <c r="L152" s="31">
        <v>43.8</v>
      </c>
      <c r="M152" s="31">
        <v>267.62051000000002</v>
      </c>
      <c r="N152" s="1"/>
      <c r="O152" s="1"/>
    </row>
    <row r="153" spans="1:15" ht="12.75" customHeight="1">
      <c r="A153" s="33">
        <v>143</v>
      </c>
      <c r="B153" s="53" t="s">
        <v>111</v>
      </c>
      <c r="C153" s="31">
        <v>3918.95</v>
      </c>
      <c r="D153" s="36">
        <v>3916.3166666666671</v>
      </c>
      <c r="E153" s="36">
        <v>3883.6333333333341</v>
      </c>
      <c r="F153" s="36">
        <v>3848.3166666666671</v>
      </c>
      <c r="G153" s="36">
        <v>3815.6333333333341</v>
      </c>
      <c r="H153" s="36">
        <v>3951.6333333333341</v>
      </c>
      <c r="I153" s="36">
        <v>3984.3166666666675</v>
      </c>
      <c r="J153" s="36">
        <v>4019.6333333333341</v>
      </c>
      <c r="K153" s="31">
        <v>3949</v>
      </c>
      <c r="L153" s="31">
        <v>3881</v>
      </c>
      <c r="M153" s="31">
        <v>8.3892900000000008</v>
      </c>
      <c r="N153" s="1"/>
      <c r="O153" s="1"/>
    </row>
    <row r="154" spans="1:15" ht="12.75" customHeight="1">
      <c r="A154" s="33">
        <v>144</v>
      </c>
      <c r="B154" s="53" t="s">
        <v>374</v>
      </c>
      <c r="C154" s="31">
        <v>596.9</v>
      </c>
      <c r="D154" s="36">
        <v>602.83333333333337</v>
      </c>
      <c r="E154" s="36">
        <v>588.26666666666677</v>
      </c>
      <c r="F154" s="36">
        <v>579.63333333333344</v>
      </c>
      <c r="G154" s="36">
        <v>565.06666666666683</v>
      </c>
      <c r="H154" s="36">
        <v>611.4666666666667</v>
      </c>
      <c r="I154" s="36">
        <v>626.0333333333333</v>
      </c>
      <c r="J154" s="36">
        <v>634.66666666666663</v>
      </c>
      <c r="K154" s="31">
        <v>617.4</v>
      </c>
      <c r="L154" s="31">
        <v>594.20000000000005</v>
      </c>
      <c r="M154" s="31">
        <v>1.99169</v>
      </c>
      <c r="N154" s="1"/>
      <c r="O154" s="1"/>
    </row>
    <row r="155" spans="1:15" ht="12.75" customHeight="1">
      <c r="A155" s="33">
        <v>145</v>
      </c>
      <c r="B155" s="53" t="s">
        <v>274</v>
      </c>
      <c r="C155" s="31">
        <v>428.1</v>
      </c>
      <c r="D155" s="36">
        <v>427.38333333333338</v>
      </c>
      <c r="E155" s="36">
        <v>423.76666666666677</v>
      </c>
      <c r="F155" s="36">
        <v>419.43333333333339</v>
      </c>
      <c r="G155" s="36">
        <v>415.81666666666678</v>
      </c>
      <c r="H155" s="36">
        <v>431.71666666666675</v>
      </c>
      <c r="I155" s="36">
        <v>435.33333333333343</v>
      </c>
      <c r="J155" s="36">
        <v>439.66666666666674</v>
      </c>
      <c r="K155" s="31">
        <v>431</v>
      </c>
      <c r="L155" s="31">
        <v>423.05</v>
      </c>
      <c r="M155" s="31">
        <v>11.59886</v>
      </c>
      <c r="N155" s="1"/>
      <c r="O155" s="1"/>
    </row>
    <row r="156" spans="1:15" ht="12.75" customHeight="1">
      <c r="A156" s="33">
        <v>146</v>
      </c>
      <c r="B156" s="53" t="s">
        <v>375</v>
      </c>
      <c r="C156" s="31">
        <v>1779.9</v>
      </c>
      <c r="D156" s="36">
        <v>1776.8166666666668</v>
      </c>
      <c r="E156" s="36">
        <v>1758.1833333333336</v>
      </c>
      <c r="F156" s="36">
        <v>1736.4666666666667</v>
      </c>
      <c r="G156" s="36">
        <v>1717.8333333333335</v>
      </c>
      <c r="H156" s="36">
        <v>1798.5333333333338</v>
      </c>
      <c r="I156" s="36">
        <v>1817.166666666667</v>
      </c>
      <c r="J156" s="36">
        <v>1838.8833333333339</v>
      </c>
      <c r="K156" s="31">
        <v>1795.45</v>
      </c>
      <c r="L156" s="31">
        <v>1755.1</v>
      </c>
      <c r="M156" s="31">
        <v>0.14818999999999999</v>
      </c>
      <c r="N156" s="1"/>
      <c r="O156" s="1"/>
    </row>
    <row r="157" spans="1:15" ht="12.75" customHeight="1">
      <c r="A157" s="33">
        <v>147</v>
      </c>
      <c r="B157" s="53" t="s">
        <v>376</v>
      </c>
      <c r="C157" s="31">
        <v>195.9</v>
      </c>
      <c r="D157" s="36">
        <v>191.06666666666669</v>
      </c>
      <c r="E157" s="36">
        <v>183.83333333333337</v>
      </c>
      <c r="F157" s="36">
        <v>171.76666666666668</v>
      </c>
      <c r="G157" s="36">
        <v>164.53333333333336</v>
      </c>
      <c r="H157" s="36">
        <v>203.13333333333338</v>
      </c>
      <c r="I157" s="36">
        <v>210.36666666666667</v>
      </c>
      <c r="J157" s="36">
        <v>222.43333333333339</v>
      </c>
      <c r="K157" s="31">
        <v>198.3</v>
      </c>
      <c r="L157" s="31">
        <v>179</v>
      </c>
      <c r="M157" s="31">
        <v>409.46123999999998</v>
      </c>
      <c r="N157" s="1"/>
      <c r="O157" s="1"/>
    </row>
    <row r="158" spans="1:15" ht="12.75" customHeight="1">
      <c r="A158" s="33">
        <v>148</v>
      </c>
      <c r="B158" s="53" t="s">
        <v>849</v>
      </c>
      <c r="C158" s="31">
        <v>1025.9000000000001</v>
      </c>
      <c r="D158" s="36">
        <v>1035.6333333333334</v>
      </c>
      <c r="E158" s="36">
        <v>1013.2666666666669</v>
      </c>
      <c r="F158" s="36">
        <v>1000.6333333333334</v>
      </c>
      <c r="G158" s="36">
        <v>978.26666666666688</v>
      </c>
      <c r="H158" s="36">
        <v>1048.2666666666669</v>
      </c>
      <c r="I158" s="36">
        <v>1070.6333333333332</v>
      </c>
      <c r="J158" s="36">
        <v>1083.2666666666669</v>
      </c>
      <c r="K158" s="31">
        <v>1058</v>
      </c>
      <c r="L158" s="31">
        <v>1023</v>
      </c>
      <c r="M158" s="31">
        <v>0.56777</v>
      </c>
      <c r="N158" s="1"/>
      <c r="O158" s="1"/>
    </row>
    <row r="159" spans="1:15" ht="12.75" customHeight="1">
      <c r="A159" s="33">
        <v>149</v>
      </c>
      <c r="B159" s="53" t="s">
        <v>377</v>
      </c>
      <c r="C159" s="31">
        <v>93.5</v>
      </c>
      <c r="D159" s="36">
        <v>93.2</v>
      </c>
      <c r="E159" s="36">
        <v>92.15</v>
      </c>
      <c r="F159" s="36">
        <v>90.8</v>
      </c>
      <c r="G159" s="36">
        <v>89.75</v>
      </c>
      <c r="H159" s="36">
        <v>94.550000000000011</v>
      </c>
      <c r="I159" s="36">
        <v>95.6</v>
      </c>
      <c r="J159" s="36">
        <v>96.950000000000017</v>
      </c>
      <c r="K159" s="31">
        <v>94.25</v>
      </c>
      <c r="L159" s="31">
        <v>91.85</v>
      </c>
      <c r="M159" s="31">
        <v>33.315600000000003</v>
      </c>
      <c r="N159" s="1"/>
      <c r="O159" s="1"/>
    </row>
    <row r="160" spans="1:15" ht="12.75" customHeight="1">
      <c r="A160" s="33">
        <v>150</v>
      </c>
      <c r="B160" s="53" t="s">
        <v>833</v>
      </c>
      <c r="C160" s="31">
        <v>843</v>
      </c>
      <c r="D160" s="36">
        <v>844</v>
      </c>
      <c r="E160" s="36">
        <v>836</v>
      </c>
      <c r="F160" s="36">
        <v>829</v>
      </c>
      <c r="G160" s="36">
        <v>821</v>
      </c>
      <c r="H160" s="36">
        <v>851</v>
      </c>
      <c r="I160" s="36">
        <v>859</v>
      </c>
      <c r="J160" s="36">
        <v>866</v>
      </c>
      <c r="K160" s="31">
        <v>852</v>
      </c>
      <c r="L160" s="31">
        <v>837</v>
      </c>
      <c r="M160" s="31">
        <v>0.99724999999999997</v>
      </c>
      <c r="N160" s="1"/>
      <c r="O160" s="1"/>
    </row>
    <row r="161" spans="1:15" ht="12.75" customHeight="1">
      <c r="A161" s="33">
        <v>151</v>
      </c>
      <c r="B161" s="53" t="s">
        <v>112</v>
      </c>
      <c r="C161" s="31">
        <v>2763.15</v>
      </c>
      <c r="D161" s="36">
        <v>2756.1000000000004</v>
      </c>
      <c r="E161" s="36">
        <v>2737.4000000000005</v>
      </c>
      <c r="F161" s="36">
        <v>2711.65</v>
      </c>
      <c r="G161" s="36">
        <v>2692.9500000000003</v>
      </c>
      <c r="H161" s="36">
        <v>2781.8500000000008</v>
      </c>
      <c r="I161" s="36">
        <v>2800.5500000000006</v>
      </c>
      <c r="J161" s="36">
        <v>2826.3000000000011</v>
      </c>
      <c r="K161" s="31">
        <v>2774.8</v>
      </c>
      <c r="L161" s="31">
        <v>2730.35</v>
      </c>
      <c r="M161" s="31">
        <v>1.17971</v>
      </c>
      <c r="N161" s="1"/>
      <c r="O161" s="1"/>
    </row>
    <row r="162" spans="1:15" ht="12.75" customHeight="1">
      <c r="A162" s="33">
        <v>152</v>
      </c>
      <c r="B162" s="53" t="s">
        <v>113</v>
      </c>
      <c r="C162" s="31">
        <v>305.8</v>
      </c>
      <c r="D162" s="36">
        <v>305.08333333333331</v>
      </c>
      <c r="E162" s="36">
        <v>303.51666666666665</v>
      </c>
      <c r="F162" s="36">
        <v>301.23333333333335</v>
      </c>
      <c r="G162" s="36">
        <v>299.66666666666669</v>
      </c>
      <c r="H162" s="36">
        <v>307.36666666666662</v>
      </c>
      <c r="I162" s="36">
        <v>308.93333333333334</v>
      </c>
      <c r="J162" s="36">
        <v>311.21666666666658</v>
      </c>
      <c r="K162" s="31">
        <v>306.64999999999998</v>
      </c>
      <c r="L162" s="31">
        <v>302.8</v>
      </c>
      <c r="M162" s="31">
        <v>11.16789</v>
      </c>
      <c r="N162" s="1"/>
      <c r="O162" s="1"/>
    </row>
    <row r="163" spans="1:15" ht="12.75" customHeight="1">
      <c r="A163" s="33">
        <v>153</v>
      </c>
      <c r="B163" s="53" t="s">
        <v>378</v>
      </c>
      <c r="C163" s="31">
        <v>436.2</v>
      </c>
      <c r="D163" s="36">
        <v>433.51666666666671</v>
      </c>
      <c r="E163" s="36">
        <v>427.78333333333342</v>
      </c>
      <c r="F163" s="36">
        <v>419.36666666666673</v>
      </c>
      <c r="G163" s="36">
        <v>413.63333333333344</v>
      </c>
      <c r="H163" s="36">
        <v>441.93333333333339</v>
      </c>
      <c r="I163" s="36">
        <v>447.66666666666663</v>
      </c>
      <c r="J163" s="36">
        <v>456.08333333333337</v>
      </c>
      <c r="K163" s="31">
        <v>439.25</v>
      </c>
      <c r="L163" s="31">
        <v>425.1</v>
      </c>
      <c r="M163" s="31">
        <v>0.97814999999999996</v>
      </c>
      <c r="N163" s="1"/>
      <c r="O163" s="1"/>
    </row>
    <row r="164" spans="1:15" ht="12.75" customHeight="1">
      <c r="A164" s="33">
        <v>154</v>
      </c>
      <c r="B164" s="53" t="s">
        <v>275</v>
      </c>
      <c r="C164" s="31">
        <v>159.19999999999999</v>
      </c>
      <c r="D164" s="36">
        <v>157.98333333333332</v>
      </c>
      <c r="E164" s="36">
        <v>155.16666666666663</v>
      </c>
      <c r="F164" s="36">
        <v>151.1333333333333</v>
      </c>
      <c r="G164" s="36">
        <v>148.31666666666661</v>
      </c>
      <c r="H164" s="36">
        <v>162.01666666666665</v>
      </c>
      <c r="I164" s="36">
        <v>164.83333333333331</v>
      </c>
      <c r="J164" s="36">
        <v>168.86666666666667</v>
      </c>
      <c r="K164" s="31">
        <v>160.80000000000001</v>
      </c>
      <c r="L164" s="31">
        <v>153.94999999999999</v>
      </c>
      <c r="M164" s="31">
        <v>52.011310000000002</v>
      </c>
      <c r="N164" s="1"/>
      <c r="O164" s="1"/>
    </row>
    <row r="165" spans="1:15" ht="12.75" customHeight="1">
      <c r="A165" s="33">
        <v>155</v>
      </c>
      <c r="B165" s="53" t="s">
        <v>114</v>
      </c>
      <c r="C165" s="31">
        <v>149.94999999999999</v>
      </c>
      <c r="D165" s="36">
        <v>149.06666666666666</v>
      </c>
      <c r="E165" s="36">
        <v>147.88333333333333</v>
      </c>
      <c r="F165" s="36">
        <v>145.81666666666666</v>
      </c>
      <c r="G165" s="36">
        <v>144.63333333333333</v>
      </c>
      <c r="H165" s="36">
        <v>151.13333333333333</v>
      </c>
      <c r="I165" s="36">
        <v>152.31666666666666</v>
      </c>
      <c r="J165" s="36">
        <v>154.38333333333333</v>
      </c>
      <c r="K165" s="31">
        <v>150.25</v>
      </c>
      <c r="L165" s="31">
        <v>147</v>
      </c>
      <c r="M165" s="31">
        <v>62.120449999999998</v>
      </c>
      <c r="N165" s="1"/>
      <c r="O165" s="1"/>
    </row>
    <row r="166" spans="1:15" ht="12.75" customHeight="1">
      <c r="A166" s="33">
        <v>156</v>
      </c>
      <c r="B166" s="53" t="s">
        <v>379</v>
      </c>
      <c r="C166" s="31">
        <v>643.85</v>
      </c>
      <c r="D166" s="36">
        <v>644.05000000000007</v>
      </c>
      <c r="E166" s="36">
        <v>633.65000000000009</v>
      </c>
      <c r="F166" s="36">
        <v>623.45000000000005</v>
      </c>
      <c r="G166" s="36">
        <v>613.05000000000007</v>
      </c>
      <c r="H166" s="36">
        <v>654.25000000000011</v>
      </c>
      <c r="I166" s="36">
        <v>664.65</v>
      </c>
      <c r="J166" s="36">
        <v>674.85000000000014</v>
      </c>
      <c r="K166" s="31">
        <v>654.45000000000005</v>
      </c>
      <c r="L166" s="31">
        <v>633.85</v>
      </c>
      <c r="M166" s="31">
        <v>2.7522099999999998</v>
      </c>
      <c r="N166" s="1"/>
      <c r="O166" s="1"/>
    </row>
    <row r="167" spans="1:15" ht="12.75" customHeight="1">
      <c r="A167" s="33">
        <v>157</v>
      </c>
      <c r="B167" s="53" t="s">
        <v>380</v>
      </c>
      <c r="C167" s="31">
        <v>4068.6</v>
      </c>
      <c r="D167" s="36">
        <v>4073.4</v>
      </c>
      <c r="E167" s="36">
        <v>4041.8</v>
      </c>
      <c r="F167" s="36">
        <v>4015</v>
      </c>
      <c r="G167" s="36">
        <v>3983.4</v>
      </c>
      <c r="H167" s="36">
        <v>4100.2000000000007</v>
      </c>
      <c r="I167" s="36">
        <v>4131.7999999999993</v>
      </c>
      <c r="J167" s="36">
        <v>4158.6000000000004</v>
      </c>
      <c r="K167" s="31">
        <v>4105</v>
      </c>
      <c r="L167" s="31">
        <v>4046.6</v>
      </c>
      <c r="M167" s="31">
        <v>0.14757999999999999</v>
      </c>
      <c r="N167" s="1"/>
      <c r="O167" s="1"/>
    </row>
    <row r="168" spans="1:15" ht="12.75" customHeight="1">
      <c r="A168" s="33">
        <v>158</v>
      </c>
      <c r="B168" s="53" t="s">
        <v>381</v>
      </c>
      <c r="C168" s="31">
        <v>886.55</v>
      </c>
      <c r="D168" s="36">
        <v>891.30000000000007</v>
      </c>
      <c r="E168" s="36">
        <v>877.60000000000014</v>
      </c>
      <c r="F168" s="36">
        <v>868.65000000000009</v>
      </c>
      <c r="G168" s="36">
        <v>854.95000000000016</v>
      </c>
      <c r="H168" s="36">
        <v>900.25000000000011</v>
      </c>
      <c r="I168" s="36">
        <v>913.95000000000016</v>
      </c>
      <c r="J168" s="36">
        <v>922.90000000000009</v>
      </c>
      <c r="K168" s="31">
        <v>905</v>
      </c>
      <c r="L168" s="31">
        <v>882.35</v>
      </c>
      <c r="M168" s="31">
        <v>4.1321599999999998</v>
      </c>
      <c r="N168" s="1"/>
      <c r="O168" s="1"/>
    </row>
    <row r="169" spans="1:15" ht="12.75" customHeight="1">
      <c r="A169" s="33">
        <v>159</v>
      </c>
      <c r="B169" s="53" t="s">
        <v>382</v>
      </c>
      <c r="C169" s="31">
        <v>224.3</v>
      </c>
      <c r="D169" s="36">
        <v>222.56666666666669</v>
      </c>
      <c r="E169" s="36">
        <v>218.63333333333338</v>
      </c>
      <c r="F169" s="36">
        <v>212.9666666666667</v>
      </c>
      <c r="G169" s="36">
        <v>209.03333333333339</v>
      </c>
      <c r="H169" s="36">
        <v>228.23333333333338</v>
      </c>
      <c r="I169" s="36">
        <v>232.16666666666671</v>
      </c>
      <c r="J169" s="36">
        <v>237.83333333333337</v>
      </c>
      <c r="K169" s="31">
        <v>226.5</v>
      </c>
      <c r="L169" s="31">
        <v>216.9</v>
      </c>
      <c r="M169" s="31">
        <v>8.4318200000000001</v>
      </c>
      <c r="N169" s="1"/>
      <c r="O169" s="1"/>
    </row>
    <row r="170" spans="1:15" ht="12.75" customHeight="1">
      <c r="A170" s="33">
        <v>160</v>
      </c>
      <c r="B170" s="53" t="s">
        <v>383</v>
      </c>
      <c r="C170" s="31">
        <v>191.25</v>
      </c>
      <c r="D170" s="36">
        <v>190.48333333333335</v>
      </c>
      <c r="E170" s="36">
        <v>188.2166666666667</v>
      </c>
      <c r="F170" s="36">
        <v>185.18333333333334</v>
      </c>
      <c r="G170" s="36">
        <v>182.91666666666669</v>
      </c>
      <c r="H170" s="36">
        <v>193.51666666666671</v>
      </c>
      <c r="I170" s="36">
        <v>195.78333333333336</v>
      </c>
      <c r="J170" s="36">
        <v>198.81666666666672</v>
      </c>
      <c r="K170" s="31">
        <v>192.75</v>
      </c>
      <c r="L170" s="31">
        <v>187.45</v>
      </c>
      <c r="M170" s="31">
        <v>10.96091</v>
      </c>
      <c r="N170" s="1"/>
      <c r="O170" s="1"/>
    </row>
    <row r="171" spans="1:15" ht="12.75" customHeight="1">
      <c r="A171" s="33">
        <v>161</v>
      </c>
      <c r="B171" s="53" t="s">
        <v>834</v>
      </c>
      <c r="C171" s="31">
        <v>699.65</v>
      </c>
      <c r="D171" s="36">
        <v>694.9</v>
      </c>
      <c r="E171" s="36">
        <v>683.8</v>
      </c>
      <c r="F171" s="36">
        <v>667.94999999999993</v>
      </c>
      <c r="G171" s="36">
        <v>656.84999999999991</v>
      </c>
      <c r="H171" s="36">
        <v>710.75</v>
      </c>
      <c r="I171" s="36">
        <v>721.85000000000014</v>
      </c>
      <c r="J171" s="36">
        <v>737.7</v>
      </c>
      <c r="K171" s="31">
        <v>706</v>
      </c>
      <c r="L171" s="31">
        <v>679.05</v>
      </c>
      <c r="M171" s="31">
        <v>3.5311900000000001</v>
      </c>
      <c r="N171" s="1"/>
      <c r="O171" s="1"/>
    </row>
    <row r="172" spans="1:15" ht="12.75" customHeight="1">
      <c r="A172" s="33">
        <v>162</v>
      </c>
      <c r="B172" s="53" t="s">
        <v>276</v>
      </c>
      <c r="C172" s="31">
        <v>401.55</v>
      </c>
      <c r="D172" s="36">
        <v>403.91666666666669</v>
      </c>
      <c r="E172" s="36">
        <v>397.93333333333339</v>
      </c>
      <c r="F172" s="36">
        <v>394.31666666666672</v>
      </c>
      <c r="G172" s="36">
        <v>388.33333333333343</v>
      </c>
      <c r="H172" s="36">
        <v>407.53333333333336</v>
      </c>
      <c r="I172" s="36">
        <v>413.51666666666659</v>
      </c>
      <c r="J172" s="36">
        <v>417.13333333333333</v>
      </c>
      <c r="K172" s="31">
        <v>409.9</v>
      </c>
      <c r="L172" s="31">
        <v>400.3</v>
      </c>
      <c r="M172" s="31">
        <v>2.9164699999999999</v>
      </c>
      <c r="N172" s="1"/>
      <c r="O172" s="1"/>
    </row>
    <row r="173" spans="1:15" ht="12.75" customHeight="1">
      <c r="A173" s="33">
        <v>163</v>
      </c>
      <c r="B173" s="53" t="s">
        <v>384</v>
      </c>
      <c r="C173" s="31">
        <v>1285.6500000000001</v>
      </c>
      <c r="D173" s="36">
        <v>1285.5166666666667</v>
      </c>
      <c r="E173" s="36">
        <v>1272.1333333333332</v>
      </c>
      <c r="F173" s="36">
        <v>1258.6166666666666</v>
      </c>
      <c r="G173" s="36">
        <v>1245.2333333333331</v>
      </c>
      <c r="H173" s="36">
        <v>1299.0333333333333</v>
      </c>
      <c r="I173" s="36">
        <v>1312.416666666667</v>
      </c>
      <c r="J173" s="36">
        <v>1325.9333333333334</v>
      </c>
      <c r="K173" s="31">
        <v>1298.9000000000001</v>
      </c>
      <c r="L173" s="31">
        <v>1272</v>
      </c>
      <c r="M173" s="31">
        <v>0.76687000000000005</v>
      </c>
      <c r="N173" s="1"/>
      <c r="O173" s="1"/>
    </row>
    <row r="174" spans="1:15" ht="12.75" customHeight="1">
      <c r="A174" s="33">
        <v>164</v>
      </c>
      <c r="B174" s="53" t="s">
        <v>115</v>
      </c>
      <c r="C174" s="31">
        <v>175.05</v>
      </c>
      <c r="D174" s="36">
        <v>175.38333333333335</v>
      </c>
      <c r="E174" s="36">
        <v>173.4666666666667</v>
      </c>
      <c r="F174" s="36">
        <v>171.88333333333335</v>
      </c>
      <c r="G174" s="36">
        <v>169.9666666666667</v>
      </c>
      <c r="H174" s="36">
        <v>176.9666666666667</v>
      </c>
      <c r="I174" s="36">
        <v>178.88333333333338</v>
      </c>
      <c r="J174" s="36">
        <v>180.4666666666667</v>
      </c>
      <c r="K174" s="31">
        <v>177.3</v>
      </c>
      <c r="L174" s="31">
        <v>173.8</v>
      </c>
      <c r="M174" s="31">
        <v>137.73426000000001</v>
      </c>
      <c r="N174" s="1"/>
      <c r="O174" s="1"/>
    </row>
    <row r="175" spans="1:15" ht="12.75" customHeight="1">
      <c r="A175" s="33">
        <v>165</v>
      </c>
      <c r="B175" s="53" t="s">
        <v>385</v>
      </c>
      <c r="C175" s="31">
        <v>1226.1500000000001</v>
      </c>
      <c r="D175" s="36">
        <v>1231.1000000000001</v>
      </c>
      <c r="E175" s="36">
        <v>1218.3000000000002</v>
      </c>
      <c r="F175" s="36">
        <v>1210.45</v>
      </c>
      <c r="G175" s="36">
        <v>1197.6500000000001</v>
      </c>
      <c r="H175" s="36">
        <v>1238.9500000000003</v>
      </c>
      <c r="I175" s="36">
        <v>1251.75</v>
      </c>
      <c r="J175" s="36">
        <v>1259.6000000000004</v>
      </c>
      <c r="K175" s="31">
        <v>1243.9000000000001</v>
      </c>
      <c r="L175" s="31">
        <v>1223.25</v>
      </c>
      <c r="M175" s="31">
        <v>2.4071600000000002</v>
      </c>
      <c r="N175" s="1"/>
      <c r="O175" s="1"/>
    </row>
    <row r="176" spans="1:15" ht="12.75" customHeight="1">
      <c r="A176" s="33">
        <v>166</v>
      </c>
      <c r="B176" s="53" t="s">
        <v>118</v>
      </c>
      <c r="C176" s="31">
        <v>79.099999999999994</v>
      </c>
      <c r="D176" s="36">
        <v>77.999999999999986</v>
      </c>
      <c r="E176" s="36">
        <v>76.699999999999974</v>
      </c>
      <c r="F176" s="36">
        <v>74.299999999999983</v>
      </c>
      <c r="G176" s="36">
        <v>72.999999999999972</v>
      </c>
      <c r="H176" s="36">
        <v>80.399999999999977</v>
      </c>
      <c r="I176" s="36">
        <v>81.699999999999989</v>
      </c>
      <c r="J176" s="36">
        <v>84.09999999999998</v>
      </c>
      <c r="K176" s="31">
        <v>79.3</v>
      </c>
      <c r="L176" s="31">
        <v>75.599999999999994</v>
      </c>
      <c r="M176" s="31">
        <v>189.86015</v>
      </c>
      <c r="N176" s="1"/>
      <c r="O176" s="1"/>
    </row>
    <row r="177" spans="1:15" ht="12.75" customHeight="1">
      <c r="A177" s="33">
        <v>167</v>
      </c>
      <c r="B177" s="53" t="s">
        <v>386</v>
      </c>
      <c r="C177" s="31">
        <v>2282.25</v>
      </c>
      <c r="D177" s="36">
        <v>2289.5166666666669</v>
      </c>
      <c r="E177" s="36">
        <v>2254.0333333333338</v>
      </c>
      <c r="F177" s="36">
        <v>2225.8166666666671</v>
      </c>
      <c r="G177" s="36">
        <v>2190.3333333333339</v>
      </c>
      <c r="H177" s="36">
        <v>2317.7333333333336</v>
      </c>
      <c r="I177" s="36">
        <v>2353.2166666666662</v>
      </c>
      <c r="J177" s="36">
        <v>2381.4333333333334</v>
      </c>
      <c r="K177" s="31">
        <v>2325</v>
      </c>
      <c r="L177" s="31">
        <v>2261.3000000000002</v>
      </c>
      <c r="M177" s="31">
        <v>2.55307</v>
      </c>
      <c r="N177" s="1"/>
      <c r="O177" s="1"/>
    </row>
    <row r="178" spans="1:15" ht="12.75" customHeight="1">
      <c r="A178" s="33">
        <v>168</v>
      </c>
      <c r="B178" s="53" t="s">
        <v>387</v>
      </c>
      <c r="C178" s="31">
        <v>338.7</v>
      </c>
      <c r="D178" s="36">
        <v>338.83333333333331</v>
      </c>
      <c r="E178" s="36">
        <v>333.96666666666664</v>
      </c>
      <c r="F178" s="36">
        <v>329.23333333333335</v>
      </c>
      <c r="G178" s="36">
        <v>324.36666666666667</v>
      </c>
      <c r="H178" s="36">
        <v>343.56666666666661</v>
      </c>
      <c r="I178" s="36">
        <v>348.43333333333328</v>
      </c>
      <c r="J178" s="36">
        <v>353.16666666666657</v>
      </c>
      <c r="K178" s="31">
        <v>343.7</v>
      </c>
      <c r="L178" s="31">
        <v>334.1</v>
      </c>
      <c r="M178" s="31">
        <v>15.27056</v>
      </c>
      <c r="N178" s="1"/>
      <c r="O178" s="1"/>
    </row>
    <row r="179" spans="1:15" ht="12.75" customHeight="1">
      <c r="A179" s="33">
        <v>169</v>
      </c>
      <c r="B179" s="53" t="s">
        <v>886</v>
      </c>
      <c r="C179" s="31">
        <v>6684.95</v>
      </c>
      <c r="D179" s="36">
        <v>6658.9333333333334</v>
      </c>
      <c r="E179" s="36">
        <v>6607.416666666667</v>
      </c>
      <c r="F179" s="36">
        <v>6529.8833333333332</v>
      </c>
      <c r="G179" s="36">
        <v>6478.3666666666668</v>
      </c>
      <c r="H179" s="36">
        <v>6736.4666666666672</v>
      </c>
      <c r="I179" s="36">
        <v>6787.9833333333336</v>
      </c>
      <c r="J179" s="36">
        <v>6865.5166666666673</v>
      </c>
      <c r="K179" s="31">
        <v>6710.45</v>
      </c>
      <c r="L179" s="31">
        <v>6581.4</v>
      </c>
      <c r="M179" s="31">
        <v>0.11407</v>
      </c>
      <c r="N179" s="1"/>
      <c r="O179" s="1"/>
    </row>
    <row r="180" spans="1:15" ht="12.75" customHeight="1">
      <c r="A180" s="33">
        <v>170</v>
      </c>
      <c r="B180" s="53" t="s">
        <v>277</v>
      </c>
      <c r="C180" s="31">
        <v>1753</v>
      </c>
      <c r="D180" s="36">
        <v>1743.1000000000001</v>
      </c>
      <c r="E180" s="36">
        <v>1721.2000000000003</v>
      </c>
      <c r="F180" s="36">
        <v>1689.4</v>
      </c>
      <c r="G180" s="36">
        <v>1667.5000000000002</v>
      </c>
      <c r="H180" s="36">
        <v>1774.9000000000003</v>
      </c>
      <c r="I180" s="36">
        <v>1796.8000000000004</v>
      </c>
      <c r="J180" s="36">
        <v>1828.6000000000004</v>
      </c>
      <c r="K180" s="31">
        <v>1765</v>
      </c>
      <c r="L180" s="31">
        <v>1711.3</v>
      </c>
      <c r="M180" s="31">
        <v>1.17503</v>
      </c>
      <c r="N180" s="1"/>
      <c r="O180" s="1"/>
    </row>
    <row r="181" spans="1:15" ht="12.75" customHeight="1">
      <c r="A181" s="33">
        <v>171</v>
      </c>
      <c r="B181" s="53" t="s">
        <v>388</v>
      </c>
      <c r="C181" s="31">
        <v>1986.3</v>
      </c>
      <c r="D181" s="36">
        <v>2000.4333333333334</v>
      </c>
      <c r="E181" s="36">
        <v>1960.9166666666667</v>
      </c>
      <c r="F181" s="36">
        <v>1935.5333333333333</v>
      </c>
      <c r="G181" s="36">
        <v>1896.0166666666667</v>
      </c>
      <c r="H181" s="36">
        <v>2025.8166666666668</v>
      </c>
      <c r="I181" s="36">
        <v>2065.333333333333</v>
      </c>
      <c r="J181" s="36">
        <v>2090.7166666666672</v>
      </c>
      <c r="K181" s="31">
        <v>2039.95</v>
      </c>
      <c r="L181" s="31">
        <v>1975.05</v>
      </c>
      <c r="M181" s="31">
        <v>1.4272100000000001</v>
      </c>
      <c r="N181" s="1"/>
      <c r="O181" s="1"/>
    </row>
    <row r="182" spans="1:15" ht="12.75" customHeight="1">
      <c r="A182" s="33">
        <v>172</v>
      </c>
      <c r="B182" s="53" t="s">
        <v>887</v>
      </c>
      <c r="C182" s="31">
        <v>750.25</v>
      </c>
      <c r="D182" s="36">
        <v>746.53333333333342</v>
      </c>
      <c r="E182" s="36">
        <v>737.41666666666686</v>
      </c>
      <c r="F182" s="36">
        <v>724.58333333333348</v>
      </c>
      <c r="G182" s="36">
        <v>715.46666666666692</v>
      </c>
      <c r="H182" s="36">
        <v>759.36666666666679</v>
      </c>
      <c r="I182" s="36">
        <v>768.48333333333335</v>
      </c>
      <c r="J182" s="36">
        <v>781.31666666666672</v>
      </c>
      <c r="K182" s="31">
        <v>755.65</v>
      </c>
      <c r="L182" s="31">
        <v>733.7</v>
      </c>
      <c r="M182" s="31">
        <v>0.81355999999999995</v>
      </c>
      <c r="N182" s="1"/>
      <c r="O182" s="1"/>
    </row>
    <row r="183" spans="1:15" ht="12.75" customHeight="1">
      <c r="A183" s="33">
        <v>173</v>
      </c>
      <c r="B183" s="53" t="s">
        <v>116</v>
      </c>
      <c r="C183" s="31">
        <v>946.7</v>
      </c>
      <c r="D183" s="36">
        <v>946.56666666666661</v>
      </c>
      <c r="E183" s="36">
        <v>938.63333333333321</v>
      </c>
      <c r="F183" s="36">
        <v>930.56666666666661</v>
      </c>
      <c r="G183" s="36">
        <v>922.63333333333321</v>
      </c>
      <c r="H183" s="36">
        <v>954.63333333333321</v>
      </c>
      <c r="I183" s="36">
        <v>962.56666666666661</v>
      </c>
      <c r="J183" s="36">
        <v>970.63333333333321</v>
      </c>
      <c r="K183" s="31">
        <v>954.5</v>
      </c>
      <c r="L183" s="31">
        <v>938.5</v>
      </c>
      <c r="M183" s="31">
        <v>7.2188800000000004</v>
      </c>
      <c r="N183" s="1"/>
      <c r="O183" s="1"/>
    </row>
    <row r="184" spans="1:15" ht="12.75" customHeight="1">
      <c r="A184" s="33">
        <v>174</v>
      </c>
      <c r="B184" s="53" t="s">
        <v>838</v>
      </c>
      <c r="C184" s="31">
        <v>1230.5</v>
      </c>
      <c r="D184" s="36">
        <v>1228.5</v>
      </c>
      <c r="E184" s="36">
        <v>1217</v>
      </c>
      <c r="F184" s="36">
        <v>1203.5</v>
      </c>
      <c r="G184" s="36">
        <v>1192</v>
      </c>
      <c r="H184" s="36">
        <v>1242</v>
      </c>
      <c r="I184" s="36">
        <v>1253.5</v>
      </c>
      <c r="J184" s="36">
        <v>1267</v>
      </c>
      <c r="K184" s="31">
        <v>1240</v>
      </c>
      <c r="L184" s="31">
        <v>1215</v>
      </c>
      <c r="M184" s="31">
        <v>1.4312199999999999</v>
      </c>
      <c r="N184" s="1"/>
      <c r="O184" s="1"/>
    </row>
    <row r="185" spans="1:15" ht="12.75" customHeight="1">
      <c r="A185" s="33">
        <v>175</v>
      </c>
      <c r="B185" s="53" t="s">
        <v>389</v>
      </c>
      <c r="C185" s="31">
        <v>1064.8499999999999</v>
      </c>
      <c r="D185" s="36">
        <v>1062.6499999999999</v>
      </c>
      <c r="E185" s="36">
        <v>1043.3999999999996</v>
      </c>
      <c r="F185" s="36">
        <v>1021.9499999999998</v>
      </c>
      <c r="G185" s="36">
        <v>1002.6999999999996</v>
      </c>
      <c r="H185" s="36">
        <v>1084.0999999999997</v>
      </c>
      <c r="I185" s="36">
        <v>1103.3500000000001</v>
      </c>
      <c r="J185" s="36">
        <v>1124.7999999999997</v>
      </c>
      <c r="K185" s="31">
        <v>1081.9000000000001</v>
      </c>
      <c r="L185" s="31">
        <v>1041.2</v>
      </c>
      <c r="M185" s="31">
        <v>0.61941999999999997</v>
      </c>
      <c r="N185" s="1"/>
      <c r="O185" s="1"/>
    </row>
    <row r="186" spans="1:15" ht="12.75" customHeight="1">
      <c r="A186" s="33">
        <v>176</v>
      </c>
      <c r="B186" s="53" t="s">
        <v>888</v>
      </c>
      <c r="C186" s="31">
        <v>674.85</v>
      </c>
      <c r="D186" s="36">
        <v>676.19999999999993</v>
      </c>
      <c r="E186" s="36">
        <v>667.64999999999986</v>
      </c>
      <c r="F186" s="36">
        <v>660.44999999999993</v>
      </c>
      <c r="G186" s="36">
        <v>651.89999999999986</v>
      </c>
      <c r="H186" s="36">
        <v>683.39999999999986</v>
      </c>
      <c r="I186" s="36">
        <v>691.94999999999982</v>
      </c>
      <c r="J186" s="36">
        <v>699.14999999999986</v>
      </c>
      <c r="K186" s="31">
        <v>684.75</v>
      </c>
      <c r="L186" s="31">
        <v>669</v>
      </c>
      <c r="M186" s="31">
        <v>2.5399500000000002</v>
      </c>
      <c r="N186" s="1"/>
      <c r="O186" s="1"/>
    </row>
    <row r="187" spans="1:15" ht="12.75" customHeight="1">
      <c r="A187" s="33">
        <v>177</v>
      </c>
      <c r="B187" s="53" t="s">
        <v>390</v>
      </c>
      <c r="C187" s="31">
        <v>3054.1</v>
      </c>
      <c r="D187" s="36">
        <v>3038.2999999999997</v>
      </c>
      <c r="E187" s="36">
        <v>3003.3999999999996</v>
      </c>
      <c r="F187" s="36">
        <v>2952.7</v>
      </c>
      <c r="G187" s="36">
        <v>2917.7999999999997</v>
      </c>
      <c r="H187" s="36">
        <v>3088.9999999999995</v>
      </c>
      <c r="I187" s="36">
        <v>3123.9</v>
      </c>
      <c r="J187" s="36">
        <v>3174.5999999999995</v>
      </c>
      <c r="K187" s="31">
        <v>3073.2</v>
      </c>
      <c r="L187" s="31">
        <v>2987.6</v>
      </c>
      <c r="M187" s="31">
        <v>0.68100000000000005</v>
      </c>
      <c r="N187" s="1"/>
      <c r="O187" s="1"/>
    </row>
    <row r="188" spans="1:15" ht="12.75" customHeight="1">
      <c r="A188" s="33">
        <v>178</v>
      </c>
      <c r="B188" s="53" t="s">
        <v>120</v>
      </c>
      <c r="C188" s="31">
        <v>1231.6500000000001</v>
      </c>
      <c r="D188" s="36">
        <v>1227.2833333333335</v>
      </c>
      <c r="E188" s="36">
        <v>1219.5666666666671</v>
      </c>
      <c r="F188" s="36">
        <v>1207.4833333333336</v>
      </c>
      <c r="G188" s="36">
        <v>1199.7666666666671</v>
      </c>
      <c r="H188" s="36">
        <v>1239.366666666667</v>
      </c>
      <c r="I188" s="36">
        <v>1247.0833333333337</v>
      </c>
      <c r="J188" s="36">
        <v>1259.166666666667</v>
      </c>
      <c r="K188" s="31">
        <v>1235</v>
      </c>
      <c r="L188" s="31">
        <v>1215.2</v>
      </c>
      <c r="M188" s="31">
        <v>6.1679399999999998</v>
      </c>
      <c r="N188" s="1"/>
      <c r="O188" s="1"/>
    </row>
    <row r="189" spans="1:15" ht="12.75" customHeight="1">
      <c r="A189" s="33">
        <v>179</v>
      </c>
      <c r="B189" s="53" t="s">
        <v>391</v>
      </c>
      <c r="C189" s="31">
        <v>755.6</v>
      </c>
      <c r="D189" s="36">
        <v>752.36666666666679</v>
      </c>
      <c r="E189" s="36">
        <v>746.03333333333353</v>
      </c>
      <c r="F189" s="36">
        <v>736.4666666666667</v>
      </c>
      <c r="G189" s="36">
        <v>730.13333333333344</v>
      </c>
      <c r="H189" s="36">
        <v>761.93333333333362</v>
      </c>
      <c r="I189" s="36">
        <v>768.26666666666688</v>
      </c>
      <c r="J189" s="36">
        <v>777.83333333333371</v>
      </c>
      <c r="K189" s="31">
        <v>758.7</v>
      </c>
      <c r="L189" s="31">
        <v>742.8</v>
      </c>
      <c r="M189" s="31">
        <v>0.56381999999999999</v>
      </c>
      <c r="N189" s="1"/>
      <c r="O189" s="1"/>
    </row>
    <row r="190" spans="1:15" ht="12.75" customHeight="1">
      <c r="A190" s="33">
        <v>180</v>
      </c>
      <c r="B190" s="53" t="s">
        <v>121</v>
      </c>
      <c r="C190" s="31">
        <v>2223.5500000000002</v>
      </c>
      <c r="D190" s="36">
        <v>2201.7333333333336</v>
      </c>
      <c r="E190" s="36">
        <v>2173.4666666666672</v>
      </c>
      <c r="F190" s="36">
        <v>2123.3833333333337</v>
      </c>
      <c r="G190" s="36">
        <v>2095.1166666666672</v>
      </c>
      <c r="H190" s="36">
        <v>2251.8166666666671</v>
      </c>
      <c r="I190" s="36">
        <v>2280.0833333333335</v>
      </c>
      <c r="J190" s="36">
        <v>2330.166666666667</v>
      </c>
      <c r="K190" s="31">
        <v>2230</v>
      </c>
      <c r="L190" s="31">
        <v>2151.65</v>
      </c>
      <c r="M190" s="31">
        <v>5.44468</v>
      </c>
      <c r="N190" s="1"/>
      <c r="O190" s="1"/>
    </row>
    <row r="191" spans="1:15" ht="12.75" customHeight="1">
      <c r="A191" s="33">
        <v>181</v>
      </c>
      <c r="B191" s="53" t="s">
        <v>122</v>
      </c>
      <c r="C191" s="31">
        <v>427.6</v>
      </c>
      <c r="D191" s="36">
        <v>425.11666666666662</v>
      </c>
      <c r="E191" s="36">
        <v>420.48333333333323</v>
      </c>
      <c r="F191" s="36">
        <v>413.36666666666662</v>
      </c>
      <c r="G191" s="36">
        <v>408.73333333333323</v>
      </c>
      <c r="H191" s="36">
        <v>432.23333333333323</v>
      </c>
      <c r="I191" s="36">
        <v>436.86666666666656</v>
      </c>
      <c r="J191" s="36">
        <v>443.98333333333323</v>
      </c>
      <c r="K191" s="31">
        <v>429.75</v>
      </c>
      <c r="L191" s="31">
        <v>418</v>
      </c>
      <c r="M191" s="31">
        <v>6.6838300000000004</v>
      </c>
      <c r="N191" s="1"/>
      <c r="O191" s="1"/>
    </row>
    <row r="192" spans="1:15" ht="12.75" customHeight="1">
      <c r="A192" s="33">
        <v>182</v>
      </c>
      <c r="B192" s="53" t="s">
        <v>392</v>
      </c>
      <c r="C192" s="31">
        <v>620.79999999999995</v>
      </c>
      <c r="D192" s="36">
        <v>617.34999999999991</v>
      </c>
      <c r="E192" s="36">
        <v>600.04999999999984</v>
      </c>
      <c r="F192" s="36">
        <v>579.29999999999995</v>
      </c>
      <c r="G192" s="36">
        <v>561.99999999999989</v>
      </c>
      <c r="H192" s="36">
        <v>638.0999999999998</v>
      </c>
      <c r="I192" s="36">
        <v>655.4</v>
      </c>
      <c r="J192" s="36">
        <v>676.14999999999975</v>
      </c>
      <c r="K192" s="31">
        <v>634.65</v>
      </c>
      <c r="L192" s="31">
        <v>596.6</v>
      </c>
      <c r="M192" s="31">
        <v>55.278350000000003</v>
      </c>
      <c r="N192" s="1"/>
      <c r="O192" s="1"/>
    </row>
    <row r="193" spans="1:15" ht="12.75" customHeight="1">
      <c r="A193" s="33">
        <v>183</v>
      </c>
      <c r="B193" s="53" t="s">
        <v>123</v>
      </c>
      <c r="C193" s="31">
        <v>2205.5500000000002</v>
      </c>
      <c r="D193" s="36">
        <v>2197.3833333333337</v>
      </c>
      <c r="E193" s="36">
        <v>2183.4666666666672</v>
      </c>
      <c r="F193" s="36">
        <v>2161.3833333333337</v>
      </c>
      <c r="G193" s="36">
        <v>2147.4666666666672</v>
      </c>
      <c r="H193" s="36">
        <v>2219.4666666666672</v>
      </c>
      <c r="I193" s="36">
        <v>2233.3833333333341</v>
      </c>
      <c r="J193" s="36">
        <v>2255.4666666666672</v>
      </c>
      <c r="K193" s="31">
        <v>2211.3000000000002</v>
      </c>
      <c r="L193" s="31">
        <v>2175.3000000000002</v>
      </c>
      <c r="M193" s="31">
        <v>8.80687</v>
      </c>
      <c r="N193" s="1"/>
      <c r="O193" s="1"/>
    </row>
    <row r="194" spans="1:15" ht="12.75" customHeight="1">
      <c r="A194" s="33">
        <v>184</v>
      </c>
      <c r="B194" s="53" t="s">
        <v>393</v>
      </c>
      <c r="C194" s="31">
        <v>983.6</v>
      </c>
      <c r="D194" s="36">
        <v>986.06666666666661</v>
      </c>
      <c r="E194" s="36">
        <v>974.63333333333321</v>
      </c>
      <c r="F194" s="36">
        <v>965.66666666666663</v>
      </c>
      <c r="G194" s="36">
        <v>954.23333333333323</v>
      </c>
      <c r="H194" s="36">
        <v>995.03333333333319</v>
      </c>
      <c r="I194" s="36">
        <v>1006.4666666666666</v>
      </c>
      <c r="J194" s="36">
        <v>1015.4333333333332</v>
      </c>
      <c r="K194" s="31">
        <v>997.5</v>
      </c>
      <c r="L194" s="31">
        <v>977.1</v>
      </c>
      <c r="M194" s="31">
        <v>1.97662</v>
      </c>
      <c r="N194" s="1"/>
      <c r="O194" s="1"/>
    </row>
    <row r="195" spans="1:15" ht="12.75" customHeight="1">
      <c r="A195" s="33">
        <v>185</v>
      </c>
      <c r="B195" s="53" t="s">
        <v>394</v>
      </c>
      <c r="C195" s="31">
        <v>1947.15</v>
      </c>
      <c r="D195" s="36">
        <v>1939.7</v>
      </c>
      <c r="E195" s="36">
        <v>1917.45</v>
      </c>
      <c r="F195" s="36">
        <v>1887.75</v>
      </c>
      <c r="G195" s="36">
        <v>1865.5</v>
      </c>
      <c r="H195" s="36">
        <v>1969.4</v>
      </c>
      <c r="I195" s="36">
        <v>1991.65</v>
      </c>
      <c r="J195" s="36">
        <v>2021.3500000000001</v>
      </c>
      <c r="K195" s="31">
        <v>1961.95</v>
      </c>
      <c r="L195" s="31">
        <v>1910</v>
      </c>
      <c r="M195" s="31">
        <v>0.26863999999999999</v>
      </c>
      <c r="N195" s="1"/>
      <c r="O195" s="1"/>
    </row>
    <row r="196" spans="1:15" ht="12.75" customHeight="1">
      <c r="A196" s="33">
        <v>186</v>
      </c>
      <c r="B196" s="53" t="s">
        <v>395</v>
      </c>
      <c r="C196" s="31">
        <v>696.8</v>
      </c>
      <c r="D196" s="36">
        <v>693.4</v>
      </c>
      <c r="E196" s="36">
        <v>685.55</v>
      </c>
      <c r="F196" s="36">
        <v>674.3</v>
      </c>
      <c r="G196" s="36">
        <v>666.44999999999993</v>
      </c>
      <c r="H196" s="36">
        <v>704.65</v>
      </c>
      <c r="I196" s="36">
        <v>712.50000000000011</v>
      </c>
      <c r="J196" s="36">
        <v>723.75</v>
      </c>
      <c r="K196" s="31">
        <v>701.25</v>
      </c>
      <c r="L196" s="31">
        <v>682.15</v>
      </c>
      <c r="M196" s="31">
        <v>0.57471000000000005</v>
      </c>
      <c r="N196" s="1"/>
      <c r="O196" s="1"/>
    </row>
    <row r="197" spans="1:15" ht="12.75" customHeight="1">
      <c r="A197" s="33">
        <v>187</v>
      </c>
      <c r="B197" s="53" t="s">
        <v>396</v>
      </c>
      <c r="C197" s="31">
        <v>165.1</v>
      </c>
      <c r="D197" s="36">
        <v>165.78333333333333</v>
      </c>
      <c r="E197" s="36">
        <v>163.46666666666667</v>
      </c>
      <c r="F197" s="36">
        <v>161.83333333333334</v>
      </c>
      <c r="G197" s="36">
        <v>159.51666666666668</v>
      </c>
      <c r="H197" s="36">
        <v>167.41666666666666</v>
      </c>
      <c r="I197" s="36">
        <v>169.73333333333332</v>
      </c>
      <c r="J197" s="36">
        <v>171.36666666666665</v>
      </c>
      <c r="K197" s="31">
        <v>168.1</v>
      </c>
      <c r="L197" s="31">
        <v>164.15</v>
      </c>
      <c r="M197" s="31">
        <v>4.6398299999999999</v>
      </c>
      <c r="N197" s="1"/>
      <c r="O197" s="1"/>
    </row>
    <row r="198" spans="1:15" ht="12.75" customHeight="1">
      <c r="A198" s="33">
        <v>188</v>
      </c>
      <c r="B198" s="53" t="s">
        <v>397</v>
      </c>
      <c r="C198" s="31">
        <v>3099.8</v>
      </c>
      <c r="D198" s="36">
        <v>3113.4166666666665</v>
      </c>
      <c r="E198" s="36">
        <v>3062.8833333333332</v>
      </c>
      <c r="F198" s="36">
        <v>3025.9666666666667</v>
      </c>
      <c r="G198" s="36">
        <v>2975.4333333333334</v>
      </c>
      <c r="H198" s="36">
        <v>3150.333333333333</v>
      </c>
      <c r="I198" s="36">
        <v>3200.8666666666668</v>
      </c>
      <c r="J198" s="36">
        <v>3237.7833333333328</v>
      </c>
      <c r="K198" s="31">
        <v>3163.95</v>
      </c>
      <c r="L198" s="31">
        <v>3076.5</v>
      </c>
      <c r="M198" s="31">
        <v>0.79761000000000004</v>
      </c>
      <c r="N198" s="1"/>
      <c r="O198" s="1"/>
    </row>
    <row r="199" spans="1:15" ht="12.75" customHeight="1">
      <c r="A199" s="33">
        <v>189</v>
      </c>
      <c r="B199" s="53" t="s">
        <v>124</v>
      </c>
      <c r="C199" s="31">
        <v>529.04999999999995</v>
      </c>
      <c r="D199" s="36">
        <v>525.04999999999995</v>
      </c>
      <c r="E199" s="36">
        <v>519.29999999999995</v>
      </c>
      <c r="F199" s="36">
        <v>509.54999999999995</v>
      </c>
      <c r="G199" s="36">
        <v>503.79999999999995</v>
      </c>
      <c r="H199" s="36">
        <v>534.79999999999995</v>
      </c>
      <c r="I199" s="36">
        <v>540.54999999999995</v>
      </c>
      <c r="J199" s="36">
        <v>550.29999999999995</v>
      </c>
      <c r="K199" s="31">
        <v>530.79999999999995</v>
      </c>
      <c r="L199" s="31">
        <v>515.29999999999995</v>
      </c>
      <c r="M199" s="31">
        <v>7.7761699999999996</v>
      </c>
      <c r="N199" s="1"/>
      <c r="O199" s="1"/>
    </row>
    <row r="200" spans="1:15" ht="12.75" customHeight="1">
      <c r="A200" s="33">
        <v>190</v>
      </c>
      <c r="B200" s="53" t="s">
        <v>119</v>
      </c>
      <c r="C200" s="31">
        <v>621.65</v>
      </c>
      <c r="D200" s="36">
        <v>619.7166666666667</v>
      </c>
      <c r="E200" s="36">
        <v>615.93333333333339</v>
      </c>
      <c r="F200" s="36">
        <v>610.2166666666667</v>
      </c>
      <c r="G200" s="36">
        <v>606.43333333333339</v>
      </c>
      <c r="H200" s="36">
        <v>625.43333333333339</v>
      </c>
      <c r="I200" s="36">
        <v>629.2166666666667</v>
      </c>
      <c r="J200" s="36">
        <v>634.93333333333339</v>
      </c>
      <c r="K200" s="31">
        <v>623.5</v>
      </c>
      <c r="L200" s="31">
        <v>614</v>
      </c>
      <c r="M200" s="31">
        <v>4.6577900000000003</v>
      </c>
      <c r="N200" s="1"/>
      <c r="O200" s="1"/>
    </row>
    <row r="201" spans="1:15" ht="12.75" customHeight="1">
      <c r="A201" s="33">
        <v>191</v>
      </c>
      <c r="B201" s="53" t="s">
        <v>398</v>
      </c>
      <c r="C201" s="31">
        <v>198.55</v>
      </c>
      <c r="D201" s="36">
        <v>199.31666666666669</v>
      </c>
      <c r="E201" s="36">
        <v>194.33333333333337</v>
      </c>
      <c r="F201" s="36">
        <v>190.11666666666667</v>
      </c>
      <c r="G201" s="36">
        <v>185.13333333333335</v>
      </c>
      <c r="H201" s="36">
        <v>203.53333333333339</v>
      </c>
      <c r="I201" s="36">
        <v>208.51666666666668</v>
      </c>
      <c r="J201" s="36">
        <v>212.73333333333341</v>
      </c>
      <c r="K201" s="31">
        <v>204.3</v>
      </c>
      <c r="L201" s="31">
        <v>195.1</v>
      </c>
      <c r="M201" s="31">
        <v>74.691850000000002</v>
      </c>
      <c r="N201" s="1"/>
      <c r="O201" s="1"/>
    </row>
    <row r="202" spans="1:15" ht="12.75" customHeight="1">
      <c r="A202" s="33">
        <v>192</v>
      </c>
      <c r="B202" s="53" t="s">
        <v>399</v>
      </c>
      <c r="C202" s="31">
        <v>200</v>
      </c>
      <c r="D202" s="36">
        <v>199.5</v>
      </c>
      <c r="E202" s="36">
        <v>197.1</v>
      </c>
      <c r="F202" s="36">
        <v>194.2</v>
      </c>
      <c r="G202" s="36">
        <v>191.79999999999998</v>
      </c>
      <c r="H202" s="36">
        <v>202.4</v>
      </c>
      <c r="I202" s="36">
        <v>204.79999999999998</v>
      </c>
      <c r="J202" s="36">
        <v>207.70000000000002</v>
      </c>
      <c r="K202" s="31">
        <v>201.9</v>
      </c>
      <c r="L202" s="31">
        <v>196.6</v>
      </c>
      <c r="M202" s="31">
        <v>30.682079999999999</v>
      </c>
      <c r="N202" s="1"/>
      <c r="O202" s="1"/>
    </row>
    <row r="203" spans="1:15" ht="12.75" customHeight="1">
      <c r="A203" s="33">
        <v>193</v>
      </c>
      <c r="B203" s="53" t="s">
        <v>278</v>
      </c>
      <c r="C203" s="31">
        <v>345.95</v>
      </c>
      <c r="D203" s="36">
        <v>346.23333333333329</v>
      </c>
      <c r="E203" s="36">
        <v>342.81666666666661</v>
      </c>
      <c r="F203" s="36">
        <v>339.68333333333334</v>
      </c>
      <c r="G203" s="36">
        <v>336.26666666666665</v>
      </c>
      <c r="H203" s="36">
        <v>349.36666666666656</v>
      </c>
      <c r="I203" s="36">
        <v>352.78333333333319</v>
      </c>
      <c r="J203" s="36">
        <v>355.91666666666652</v>
      </c>
      <c r="K203" s="31">
        <v>349.65</v>
      </c>
      <c r="L203" s="31">
        <v>343.1</v>
      </c>
      <c r="M203" s="31">
        <v>5.7975300000000001</v>
      </c>
      <c r="N203" s="1"/>
      <c r="O203" s="1"/>
    </row>
    <row r="204" spans="1:15" ht="12.75" customHeight="1">
      <c r="A204" s="33">
        <v>194</v>
      </c>
      <c r="B204" s="53" t="s">
        <v>400</v>
      </c>
      <c r="C204" s="31">
        <v>1913.4</v>
      </c>
      <c r="D204" s="36">
        <v>1889.4333333333334</v>
      </c>
      <c r="E204" s="36">
        <v>1845.8666666666668</v>
      </c>
      <c r="F204" s="36">
        <v>1778.3333333333335</v>
      </c>
      <c r="G204" s="36">
        <v>1734.7666666666669</v>
      </c>
      <c r="H204" s="36">
        <v>1956.9666666666667</v>
      </c>
      <c r="I204" s="36">
        <v>2000.5333333333333</v>
      </c>
      <c r="J204" s="36">
        <v>2068.0666666666666</v>
      </c>
      <c r="K204" s="31">
        <v>1933</v>
      </c>
      <c r="L204" s="31">
        <v>1821.9</v>
      </c>
      <c r="M204" s="31">
        <v>8.7956900000000005</v>
      </c>
      <c r="N204" s="1"/>
      <c r="O204" s="1"/>
    </row>
    <row r="205" spans="1:15" ht="12.75" customHeight="1">
      <c r="A205" s="33">
        <v>195</v>
      </c>
      <c r="B205" s="53" t="s">
        <v>127</v>
      </c>
      <c r="C205" s="31">
        <v>1595.8</v>
      </c>
      <c r="D205" s="36">
        <v>1599.7</v>
      </c>
      <c r="E205" s="36">
        <v>1579.45</v>
      </c>
      <c r="F205" s="36">
        <v>1563.1</v>
      </c>
      <c r="G205" s="36">
        <v>1542.85</v>
      </c>
      <c r="H205" s="36">
        <v>1616.0500000000002</v>
      </c>
      <c r="I205" s="36">
        <v>1636.3000000000002</v>
      </c>
      <c r="J205" s="36">
        <v>1652.6500000000003</v>
      </c>
      <c r="K205" s="31">
        <v>1619.95</v>
      </c>
      <c r="L205" s="31">
        <v>1583.35</v>
      </c>
      <c r="M205" s="31">
        <v>26.847439999999999</v>
      </c>
      <c r="N205" s="1"/>
      <c r="O205" s="1"/>
    </row>
    <row r="206" spans="1:15" ht="12.75" customHeight="1">
      <c r="A206" s="33">
        <v>196</v>
      </c>
      <c r="B206" s="53" t="s">
        <v>128</v>
      </c>
      <c r="C206" s="31">
        <v>3671.25</v>
      </c>
      <c r="D206" s="36">
        <v>3658.4333333333329</v>
      </c>
      <c r="E206" s="36">
        <v>3634.8666666666659</v>
      </c>
      <c r="F206" s="36">
        <v>3598.4833333333331</v>
      </c>
      <c r="G206" s="36">
        <v>3574.9166666666661</v>
      </c>
      <c r="H206" s="36">
        <v>3694.8166666666657</v>
      </c>
      <c r="I206" s="36">
        <v>3718.3833333333323</v>
      </c>
      <c r="J206" s="36">
        <v>3754.7666666666655</v>
      </c>
      <c r="K206" s="31">
        <v>3682</v>
      </c>
      <c r="L206" s="31">
        <v>3622.05</v>
      </c>
      <c r="M206" s="31">
        <v>2.0878999999999999</v>
      </c>
      <c r="N206" s="1"/>
      <c r="O206" s="1"/>
    </row>
    <row r="207" spans="1:15" ht="12.75" customHeight="1">
      <c r="A207" s="33">
        <v>197</v>
      </c>
      <c r="B207" s="53" t="s">
        <v>129</v>
      </c>
      <c r="C207" s="31">
        <v>1445.75</v>
      </c>
      <c r="D207" s="36">
        <v>1445.1000000000001</v>
      </c>
      <c r="E207" s="36">
        <v>1438.9500000000003</v>
      </c>
      <c r="F207" s="36">
        <v>1432.15</v>
      </c>
      <c r="G207" s="36">
        <v>1426.0000000000002</v>
      </c>
      <c r="H207" s="36">
        <v>1451.9000000000003</v>
      </c>
      <c r="I207" s="36">
        <v>1458.0500000000004</v>
      </c>
      <c r="J207" s="36">
        <v>1464.8500000000004</v>
      </c>
      <c r="K207" s="31">
        <v>1451.25</v>
      </c>
      <c r="L207" s="31">
        <v>1438.3</v>
      </c>
      <c r="M207" s="31">
        <v>144.61429999999999</v>
      </c>
      <c r="N207" s="1"/>
      <c r="O207" s="1"/>
    </row>
    <row r="208" spans="1:15" ht="12.75" customHeight="1">
      <c r="A208" s="33">
        <v>198</v>
      </c>
      <c r="B208" s="53" t="s">
        <v>130</v>
      </c>
      <c r="C208" s="31">
        <v>622.25</v>
      </c>
      <c r="D208" s="36">
        <v>627.08333333333337</v>
      </c>
      <c r="E208" s="36">
        <v>615.16666666666674</v>
      </c>
      <c r="F208" s="36">
        <v>608.08333333333337</v>
      </c>
      <c r="G208" s="36">
        <v>596.16666666666674</v>
      </c>
      <c r="H208" s="36">
        <v>634.16666666666674</v>
      </c>
      <c r="I208" s="36">
        <v>646.08333333333348</v>
      </c>
      <c r="J208" s="36">
        <v>653.16666666666674</v>
      </c>
      <c r="K208" s="31">
        <v>639</v>
      </c>
      <c r="L208" s="31">
        <v>620</v>
      </c>
      <c r="M208" s="31">
        <v>71.973200000000006</v>
      </c>
      <c r="N208" s="1"/>
      <c r="O208" s="1"/>
    </row>
    <row r="209" spans="1:15" ht="12.75" customHeight="1">
      <c r="A209" s="33">
        <v>199</v>
      </c>
      <c r="B209" s="53" t="s">
        <v>401</v>
      </c>
      <c r="C209" s="31">
        <v>89.1</v>
      </c>
      <c r="D209" s="36">
        <v>89.566666666666663</v>
      </c>
      <c r="E209" s="36">
        <v>88.283333333333331</v>
      </c>
      <c r="F209" s="36">
        <v>87.466666666666669</v>
      </c>
      <c r="G209" s="36">
        <v>86.183333333333337</v>
      </c>
      <c r="H209" s="36">
        <v>90.383333333333326</v>
      </c>
      <c r="I209" s="36">
        <v>91.666666666666657</v>
      </c>
      <c r="J209" s="36">
        <v>92.48333333333332</v>
      </c>
      <c r="K209" s="31">
        <v>90.85</v>
      </c>
      <c r="L209" s="31">
        <v>88.75</v>
      </c>
      <c r="M209" s="31">
        <v>116.15072000000001</v>
      </c>
      <c r="N209" s="1"/>
      <c r="O209" s="1"/>
    </row>
    <row r="210" spans="1:15" ht="12.75" customHeight="1">
      <c r="A210" s="33">
        <v>200</v>
      </c>
      <c r="B210" s="53" t="s">
        <v>402</v>
      </c>
      <c r="C210" s="31">
        <v>441.85</v>
      </c>
      <c r="D210" s="36">
        <v>439.75</v>
      </c>
      <c r="E210" s="36">
        <v>434.7</v>
      </c>
      <c r="F210" s="36">
        <v>427.55</v>
      </c>
      <c r="G210" s="36">
        <v>422.5</v>
      </c>
      <c r="H210" s="36">
        <v>446.9</v>
      </c>
      <c r="I210" s="36">
        <v>451.94999999999993</v>
      </c>
      <c r="J210" s="36">
        <v>459.09999999999997</v>
      </c>
      <c r="K210" s="31">
        <v>444.8</v>
      </c>
      <c r="L210" s="31">
        <v>432.6</v>
      </c>
      <c r="M210" s="31">
        <v>0.83348</v>
      </c>
      <c r="N210" s="1"/>
      <c r="O210" s="1"/>
    </row>
    <row r="211" spans="1:15" ht="12.75" customHeight="1">
      <c r="A211" s="33">
        <v>201</v>
      </c>
      <c r="B211" s="53" t="s">
        <v>403</v>
      </c>
      <c r="C211" s="31">
        <v>779.65</v>
      </c>
      <c r="D211" s="36">
        <v>782.85</v>
      </c>
      <c r="E211" s="36">
        <v>771.85</v>
      </c>
      <c r="F211" s="36">
        <v>764.05</v>
      </c>
      <c r="G211" s="36">
        <v>753.05</v>
      </c>
      <c r="H211" s="36">
        <v>790.65000000000009</v>
      </c>
      <c r="I211" s="36">
        <v>801.65000000000009</v>
      </c>
      <c r="J211" s="36">
        <v>809.45000000000016</v>
      </c>
      <c r="K211" s="31">
        <v>793.85</v>
      </c>
      <c r="L211" s="31">
        <v>775.05</v>
      </c>
      <c r="M211" s="31">
        <v>2.8192900000000001</v>
      </c>
      <c r="N211" s="1"/>
      <c r="O211" s="1"/>
    </row>
    <row r="212" spans="1:15" ht="12.75" customHeight="1">
      <c r="A212" s="33">
        <v>202</v>
      </c>
      <c r="B212" s="53" t="s">
        <v>126</v>
      </c>
      <c r="C212" s="31">
        <v>1485.05</v>
      </c>
      <c r="D212" s="36">
        <v>1480.6666666666667</v>
      </c>
      <c r="E212" s="36">
        <v>1469.7833333333335</v>
      </c>
      <c r="F212" s="36">
        <v>1454.5166666666669</v>
      </c>
      <c r="G212" s="36">
        <v>1443.6333333333337</v>
      </c>
      <c r="H212" s="36">
        <v>1495.9333333333334</v>
      </c>
      <c r="I212" s="36">
        <v>1506.8166666666666</v>
      </c>
      <c r="J212" s="36">
        <v>1522.0833333333333</v>
      </c>
      <c r="K212" s="31">
        <v>1491.55</v>
      </c>
      <c r="L212" s="31">
        <v>1465.4</v>
      </c>
      <c r="M212" s="31">
        <v>4.3461699999999999</v>
      </c>
      <c r="N212" s="1"/>
      <c r="O212" s="1"/>
    </row>
    <row r="213" spans="1:15" ht="12.75" customHeight="1">
      <c r="A213" s="33">
        <v>203</v>
      </c>
      <c r="B213" s="53" t="s">
        <v>131</v>
      </c>
      <c r="C213" s="31">
        <v>4519.8999999999996</v>
      </c>
      <c r="D213" s="36">
        <v>4503.3666666666659</v>
      </c>
      <c r="E213" s="36">
        <v>4461.7333333333318</v>
      </c>
      <c r="F213" s="36">
        <v>4403.5666666666657</v>
      </c>
      <c r="G213" s="36">
        <v>4361.9333333333316</v>
      </c>
      <c r="H213" s="36">
        <v>4561.5333333333319</v>
      </c>
      <c r="I213" s="36">
        <v>4603.1666666666652</v>
      </c>
      <c r="J213" s="36">
        <v>4661.3333333333321</v>
      </c>
      <c r="K213" s="31">
        <v>4545</v>
      </c>
      <c r="L213" s="31">
        <v>4445.2</v>
      </c>
      <c r="M213" s="31">
        <v>6.3361900000000002</v>
      </c>
      <c r="N213" s="1"/>
      <c r="O213" s="1"/>
    </row>
    <row r="214" spans="1:15" ht="12.75" customHeight="1">
      <c r="A214" s="33">
        <v>204</v>
      </c>
      <c r="B214" s="53" t="s">
        <v>133</v>
      </c>
      <c r="C214" s="31">
        <v>539.70000000000005</v>
      </c>
      <c r="D214" s="36">
        <v>539.9</v>
      </c>
      <c r="E214" s="36">
        <v>534.04999999999995</v>
      </c>
      <c r="F214" s="36">
        <v>528.4</v>
      </c>
      <c r="G214" s="36">
        <v>522.54999999999995</v>
      </c>
      <c r="H214" s="36">
        <v>545.54999999999995</v>
      </c>
      <c r="I214" s="36">
        <v>551.40000000000009</v>
      </c>
      <c r="J214" s="36">
        <v>557.04999999999995</v>
      </c>
      <c r="K214" s="31">
        <v>545.75</v>
      </c>
      <c r="L214" s="31">
        <v>534.25</v>
      </c>
      <c r="M214" s="31">
        <v>87.956789999999998</v>
      </c>
      <c r="N214" s="1"/>
      <c r="O214" s="1"/>
    </row>
    <row r="215" spans="1:15" ht="12.75" customHeight="1">
      <c r="A215" s="33">
        <v>205</v>
      </c>
      <c r="B215" s="53" t="s">
        <v>125</v>
      </c>
      <c r="C215" s="31">
        <v>3121.35</v>
      </c>
      <c r="D215" s="36">
        <v>3089.9333333333329</v>
      </c>
      <c r="E215" s="36">
        <v>3051.4166666666661</v>
      </c>
      <c r="F215" s="36">
        <v>2981.4833333333331</v>
      </c>
      <c r="G215" s="36">
        <v>2942.9666666666662</v>
      </c>
      <c r="H215" s="36">
        <v>3159.8666666666659</v>
      </c>
      <c r="I215" s="36">
        <v>3198.3833333333332</v>
      </c>
      <c r="J215" s="36">
        <v>3268.3166666666657</v>
      </c>
      <c r="K215" s="31">
        <v>3128.45</v>
      </c>
      <c r="L215" s="31">
        <v>3020</v>
      </c>
      <c r="M215" s="31">
        <v>19.626899999999999</v>
      </c>
      <c r="N215" s="1"/>
      <c r="O215" s="1"/>
    </row>
    <row r="216" spans="1:15" ht="12.75" customHeight="1">
      <c r="A216" s="33">
        <v>206</v>
      </c>
      <c r="B216" s="53" t="s">
        <v>134</v>
      </c>
      <c r="C216" s="31">
        <v>273.39999999999998</v>
      </c>
      <c r="D216" s="36">
        <v>269.95</v>
      </c>
      <c r="E216" s="36">
        <v>264.89999999999998</v>
      </c>
      <c r="F216" s="36">
        <v>256.39999999999998</v>
      </c>
      <c r="G216" s="36">
        <v>251.34999999999997</v>
      </c>
      <c r="H216" s="36">
        <v>278.45</v>
      </c>
      <c r="I216" s="36">
        <v>283.50000000000006</v>
      </c>
      <c r="J216" s="36">
        <v>292</v>
      </c>
      <c r="K216" s="31">
        <v>275</v>
      </c>
      <c r="L216" s="31">
        <v>261.45</v>
      </c>
      <c r="M216" s="31">
        <v>121.23658</v>
      </c>
      <c r="N216" s="1"/>
      <c r="O216" s="1"/>
    </row>
    <row r="217" spans="1:15" ht="12.75" customHeight="1">
      <c r="A217" s="33">
        <v>207</v>
      </c>
      <c r="B217" s="53" t="s">
        <v>135</v>
      </c>
      <c r="C217" s="31">
        <v>472.5</v>
      </c>
      <c r="D217" s="36">
        <v>468.2833333333333</v>
      </c>
      <c r="E217" s="36">
        <v>462.66666666666663</v>
      </c>
      <c r="F217" s="36">
        <v>452.83333333333331</v>
      </c>
      <c r="G217" s="36">
        <v>447.21666666666664</v>
      </c>
      <c r="H217" s="36">
        <v>478.11666666666662</v>
      </c>
      <c r="I217" s="36">
        <v>483.73333333333329</v>
      </c>
      <c r="J217" s="36">
        <v>493.56666666666661</v>
      </c>
      <c r="K217" s="31">
        <v>473.9</v>
      </c>
      <c r="L217" s="31">
        <v>458.45</v>
      </c>
      <c r="M217" s="31">
        <v>52.01023</v>
      </c>
      <c r="N217" s="1"/>
      <c r="O217" s="1"/>
    </row>
    <row r="218" spans="1:15" ht="12.75" customHeight="1">
      <c r="A218" s="33">
        <v>208</v>
      </c>
      <c r="B218" s="53" t="s">
        <v>136</v>
      </c>
      <c r="C218" s="31">
        <v>2242.35</v>
      </c>
      <c r="D218" s="36">
        <v>2245.1666666666665</v>
      </c>
      <c r="E218" s="36">
        <v>2231.1833333333329</v>
      </c>
      <c r="F218" s="36">
        <v>2220.0166666666664</v>
      </c>
      <c r="G218" s="36">
        <v>2206.0333333333328</v>
      </c>
      <c r="H218" s="36">
        <v>2256.333333333333</v>
      </c>
      <c r="I218" s="36">
        <v>2270.3166666666666</v>
      </c>
      <c r="J218" s="36">
        <v>2281.4833333333331</v>
      </c>
      <c r="K218" s="31">
        <v>2259.15</v>
      </c>
      <c r="L218" s="31">
        <v>2234</v>
      </c>
      <c r="M218" s="31">
        <v>35.04486</v>
      </c>
      <c r="N218" s="1"/>
      <c r="O218" s="1"/>
    </row>
    <row r="219" spans="1:15" ht="12.75" customHeight="1">
      <c r="A219" s="33">
        <v>209</v>
      </c>
      <c r="B219" s="53" t="s">
        <v>279</v>
      </c>
      <c r="C219" s="31">
        <v>293.89999999999998</v>
      </c>
      <c r="D219" s="36">
        <v>294.11666666666662</v>
      </c>
      <c r="E219" s="36">
        <v>291.78333333333325</v>
      </c>
      <c r="F219" s="36">
        <v>289.66666666666663</v>
      </c>
      <c r="G219" s="36">
        <v>287.33333333333326</v>
      </c>
      <c r="H219" s="36">
        <v>296.23333333333323</v>
      </c>
      <c r="I219" s="36">
        <v>298.56666666666661</v>
      </c>
      <c r="J219" s="36">
        <v>300.68333333333322</v>
      </c>
      <c r="K219" s="31">
        <v>296.45</v>
      </c>
      <c r="L219" s="31">
        <v>292</v>
      </c>
      <c r="M219" s="31">
        <v>3.6719300000000001</v>
      </c>
      <c r="N219" s="1"/>
      <c r="O219" s="1"/>
    </row>
    <row r="220" spans="1:15" ht="12.75" customHeight="1">
      <c r="A220" s="33">
        <v>210</v>
      </c>
      <c r="B220" s="53" t="s">
        <v>405</v>
      </c>
      <c r="C220" s="31">
        <v>7242</v>
      </c>
      <c r="D220" s="36">
        <v>7124</v>
      </c>
      <c r="E220" s="36">
        <v>6798</v>
      </c>
      <c r="F220" s="36">
        <v>6354</v>
      </c>
      <c r="G220" s="36">
        <v>6028</v>
      </c>
      <c r="H220" s="36">
        <v>7568</v>
      </c>
      <c r="I220" s="36">
        <v>7894</v>
      </c>
      <c r="J220" s="36">
        <v>8338</v>
      </c>
      <c r="K220" s="31">
        <v>7450</v>
      </c>
      <c r="L220" s="31">
        <v>6680</v>
      </c>
      <c r="M220" s="31">
        <v>1.59934</v>
      </c>
      <c r="N220" s="1"/>
      <c r="O220" s="1"/>
    </row>
    <row r="221" spans="1:15" ht="12.75" customHeight="1">
      <c r="A221" s="33">
        <v>211</v>
      </c>
      <c r="B221" s="53" t="s">
        <v>406</v>
      </c>
      <c r="C221" s="31">
        <v>866.55</v>
      </c>
      <c r="D221" s="36">
        <v>873.36666666666667</v>
      </c>
      <c r="E221" s="36">
        <v>856.23333333333335</v>
      </c>
      <c r="F221" s="36">
        <v>845.91666666666663</v>
      </c>
      <c r="G221" s="36">
        <v>828.7833333333333</v>
      </c>
      <c r="H221" s="36">
        <v>883.68333333333339</v>
      </c>
      <c r="I221" s="36">
        <v>900.81666666666683</v>
      </c>
      <c r="J221" s="36">
        <v>911.13333333333344</v>
      </c>
      <c r="K221" s="31">
        <v>890.5</v>
      </c>
      <c r="L221" s="31">
        <v>863.05</v>
      </c>
      <c r="M221" s="31">
        <v>1.72153</v>
      </c>
      <c r="N221" s="1"/>
      <c r="O221" s="1"/>
    </row>
    <row r="222" spans="1:15" ht="12.75" customHeight="1">
      <c r="A222" s="33">
        <v>212</v>
      </c>
      <c r="B222" s="53" t="s">
        <v>280</v>
      </c>
      <c r="C222" s="31">
        <v>37051.65</v>
      </c>
      <c r="D222" s="36">
        <v>37219.933333333327</v>
      </c>
      <c r="E222" s="36">
        <v>36632.866666666654</v>
      </c>
      <c r="F222" s="36">
        <v>36214.083333333328</v>
      </c>
      <c r="G222" s="36">
        <v>35627.016666666656</v>
      </c>
      <c r="H222" s="36">
        <v>37638.716666666653</v>
      </c>
      <c r="I222" s="36">
        <v>38225.783333333318</v>
      </c>
      <c r="J222" s="36">
        <v>38644.566666666651</v>
      </c>
      <c r="K222" s="31">
        <v>37807</v>
      </c>
      <c r="L222" s="31">
        <v>36801.15</v>
      </c>
      <c r="M222" s="31">
        <v>2.8420000000000001E-2</v>
      </c>
      <c r="N222" s="1"/>
      <c r="O222" s="1"/>
    </row>
    <row r="223" spans="1:15" ht="12.75" customHeight="1">
      <c r="A223" s="33">
        <v>213</v>
      </c>
      <c r="B223" s="53" t="s">
        <v>407</v>
      </c>
      <c r="C223" s="31">
        <v>182.15</v>
      </c>
      <c r="D223" s="36">
        <v>182.65</v>
      </c>
      <c r="E223" s="36">
        <v>178</v>
      </c>
      <c r="F223" s="36">
        <v>173.85</v>
      </c>
      <c r="G223" s="36">
        <v>169.2</v>
      </c>
      <c r="H223" s="36">
        <v>186.8</v>
      </c>
      <c r="I223" s="36">
        <v>191.45000000000005</v>
      </c>
      <c r="J223" s="36">
        <v>195.60000000000002</v>
      </c>
      <c r="K223" s="31">
        <v>187.3</v>
      </c>
      <c r="L223" s="31">
        <v>178.5</v>
      </c>
      <c r="M223" s="31">
        <v>119.98276</v>
      </c>
      <c r="N223" s="1"/>
      <c r="O223" s="1"/>
    </row>
    <row r="224" spans="1:15" ht="12.75" customHeight="1">
      <c r="A224" s="33">
        <v>214</v>
      </c>
      <c r="B224" s="53" t="s">
        <v>138</v>
      </c>
      <c r="C224" s="31">
        <v>1081.8</v>
      </c>
      <c r="D224" s="36">
        <v>1086.9833333333333</v>
      </c>
      <c r="E224" s="36">
        <v>1073.9666666666667</v>
      </c>
      <c r="F224" s="36">
        <v>1066.1333333333334</v>
      </c>
      <c r="G224" s="36">
        <v>1053.1166666666668</v>
      </c>
      <c r="H224" s="36">
        <v>1094.8166666666666</v>
      </c>
      <c r="I224" s="36">
        <v>1107.8333333333335</v>
      </c>
      <c r="J224" s="36">
        <v>1115.6666666666665</v>
      </c>
      <c r="K224" s="31">
        <v>1100</v>
      </c>
      <c r="L224" s="31">
        <v>1079.1500000000001</v>
      </c>
      <c r="M224" s="31">
        <v>199.92607000000001</v>
      </c>
      <c r="N224" s="1"/>
      <c r="O224" s="1"/>
    </row>
    <row r="225" spans="1:15" ht="12.75" customHeight="1">
      <c r="A225" s="33">
        <v>215</v>
      </c>
      <c r="B225" s="53" t="s">
        <v>139</v>
      </c>
      <c r="C225" s="31">
        <v>1673.05</v>
      </c>
      <c r="D225" s="36">
        <v>1662.0833333333333</v>
      </c>
      <c r="E225" s="36">
        <v>1647.1166666666666</v>
      </c>
      <c r="F225" s="36">
        <v>1621.1833333333334</v>
      </c>
      <c r="G225" s="36">
        <v>1606.2166666666667</v>
      </c>
      <c r="H225" s="36">
        <v>1688.0166666666664</v>
      </c>
      <c r="I225" s="36">
        <v>1702.9833333333331</v>
      </c>
      <c r="J225" s="36">
        <v>1728.9166666666663</v>
      </c>
      <c r="K225" s="31">
        <v>1677.05</v>
      </c>
      <c r="L225" s="31">
        <v>1636.15</v>
      </c>
      <c r="M225" s="31">
        <v>3.8279999999999998</v>
      </c>
      <c r="N225" s="1"/>
      <c r="O225" s="1"/>
    </row>
    <row r="226" spans="1:15" ht="12.75" customHeight="1">
      <c r="A226" s="33">
        <v>216</v>
      </c>
      <c r="B226" s="53" t="s">
        <v>140</v>
      </c>
      <c r="C226" s="31">
        <v>580.25</v>
      </c>
      <c r="D226" s="36">
        <v>573.58333333333337</v>
      </c>
      <c r="E226" s="36">
        <v>563.16666666666674</v>
      </c>
      <c r="F226" s="36">
        <v>546.08333333333337</v>
      </c>
      <c r="G226" s="36">
        <v>535.66666666666674</v>
      </c>
      <c r="H226" s="36">
        <v>590.66666666666674</v>
      </c>
      <c r="I226" s="36">
        <v>601.08333333333348</v>
      </c>
      <c r="J226" s="36">
        <v>618.16666666666674</v>
      </c>
      <c r="K226" s="31">
        <v>584</v>
      </c>
      <c r="L226" s="31">
        <v>556.5</v>
      </c>
      <c r="M226" s="31">
        <v>19.321660000000001</v>
      </c>
      <c r="N226" s="1"/>
      <c r="O226" s="1"/>
    </row>
    <row r="227" spans="1:15" ht="12.75" customHeight="1">
      <c r="A227" s="33">
        <v>217</v>
      </c>
      <c r="B227" s="53" t="s">
        <v>281</v>
      </c>
      <c r="C227" s="31">
        <v>761.55</v>
      </c>
      <c r="D227" s="36">
        <v>752.88333333333333</v>
      </c>
      <c r="E227" s="36">
        <v>736.66666666666663</v>
      </c>
      <c r="F227" s="36">
        <v>711.7833333333333</v>
      </c>
      <c r="G227" s="36">
        <v>695.56666666666661</v>
      </c>
      <c r="H227" s="36">
        <v>777.76666666666665</v>
      </c>
      <c r="I227" s="36">
        <v>793.98333333333335</v>
      </c>
      <c r="J227" s="36">
        <v>818.86666666666667</v>
      </c>
      <c r="K227" s="31">
        <v>769.1</v>
      </c>
      <c r="L227" s="31">
        <v>728</v>
      </c>
      <c r="M227" s="31">
        <v>20.77908</v>
      </c>
      <c r="N227" s="1"/>
      <c r="O227" s="1"/>
    </row>
    <row r="228" spans="1:15" ht="12.75" customHeight="1">
      <c r="A228" s="33">
        <v>218</v>
      </c>
      <c r="B228" s="53" t="s">
        <v>408</v>
      </c>
      <c r="C228" s="31">
        <v>80.599999999999994</v>
      </c>
      <c r="D228" s="36">
        <v>80.55</v>
      </c>
      <c r="E228" s="36">
        <v>79.849999999999994</v>
      </c>
      <c r="F228" s="36">
        <v>79.099999999999994</v>
      </c>
      <c r="G228" s="36">
        <v>78.399999999999991</v>
      </c>
      <c r="H228" s="36">
        <v>81.3</v>
      </c>
      <c r="I228" s="36">
        <v>82.000000000000014</v>
      </c>
      <c r="J228" s="36">
        <v>82.75</v>
      </c>
      <c r="K228" s="31">
        <v>81.25</v>
      </c>
      <c r="L228" s="31">
        <v>79.8</v>
      </c>
      <c r="M228" s="31">
        <v>60.61448</v>
      </c>
      <c r="N228" s="1"/>
      <c r="O228" s="1"/>
    </row>
    <row r="229" spans="1:15" ht="12.75" customHeight="1">
      <c r="A229" s="33">
        <v>219</v>
      </c>
      <c r="B229" s="53" t="s">
        <v>143</v>
      </c>
      <c r="C229" s="31">
        <v>77.900000000000006</v>
      </c>
      <c r="D229" s="36">
        <v>77.649999999999991</v>
      </c>
      <c r="E229" s="36">
        <v>77.249999999999986</v>
      </c>
      <c r="F229" s="36">
        <v>76.599999999999994</v>
      </c>
      <c r="G229" s="36">
        <v>76.199999999999989</v>
      </c>
      <c r="H229" s="36">
        <v>78.299999999999983</v>
      </c>
      <c r="I229" s="36">
        <v>78.699999999999989</v>
      </c>
      <c r="J229" s="36">
        <v>79.34999999999998</v>
      </c>
      <c r="K229" s="31">
        <v>78.05</v>
      </c>
      <c r="L229" s="31">
        <v>77</v>
      </c>
      <c r="M229" s="31">
        <v>171.42982000000001</v>
      </c>
      <c r="N229" s="1"/>
      <c r="O229" s="1"/>
    </row>
    <row r="230" spans="1:15" ht="12.75" customHeight="1">
      <c r="A230" s="33">
        <v>220</v>
      </c>
      <c r="B230" s="53" t="s">
        <v>142</v>
      </c>
      <c r="C230" s="31">
        <v>109.6</v>
      </c>
      <c r="D230" s="36">
        <v>109.53333333333335</v>
      </c>
      <c r="E230" s="36">
        <v>108.86666666666669</v>
      </c>
      <c r="F230" s="36">
        <v>108.13333333333334</v>
      </c>
      <c r="G230" s="36">
        <v>107.46666666666668</v>
      </c>
      <c r="H230" s="36">
        <v>110.26666666666669</v>
      </c>
      <c r="I230" s="36">
        <v>110.93333333333335</v>
      </c>
      <c r="J230" s="36">
        <v>111.6666666666667</v>
      </c>
      <c r="K230" s="31">
        <v>110.2</v>
      </c>
      <c r="L230" s="31">
        <v>108.8</v>
      </c>
      <c r="M230" s="31">
        <v>34.015940000000001</v>
      </c>
      <c r="N230" s="1"/>
      <c r="O230" s="1"/>
    </row>
    <row r="231" spans="1:15" ht="12.75" customHeight="1">
      <c r="A231" s="33">
        <v>221</v>
      </c>
      <c r="B231" s="53" t="s">
        <v>410</v>
      </c>
      <c r="C231" s="31">
        <v>336.3</v>
      </c>
      <c r="D231" s="36">
        <v>338.34999999999997</v>
      </c>
      <c r="E231" s="36">
        <v>327.89999999999992</v>
      </c>
      <c r="F231" s="36">
        <v>319.49999999999994</v>
      </c>
      <c r="G231" s="36">
        <v>309.0499999999999</v>
      </c>
      <c r="H231" s="36">
        <v>346.74999999999994</v>
      </c>
      <c r="I231" s="36">
        <v>357.2</v>
      </c>
      <c r="J231" s="36">
        <v>365.59999999999997</v>
      </c>
      <c r="K231" s="31">
        <v>348.8</v>
      </c>
      <c r="L231" s="31">
        <v>329.95</v>
      </c>
      <c r="M231" s="31">
        <v>33.656950000000002</v>
      </c>
      <c r="N231" s="1"/>
      <c r="O231" s="1"/>
    </row>
    <row r="232" spans="1:15" ht="12.75" customHeight="1">
      <c r="A232" s="33">
        <v>222</v>
      </c>
      <c r="B232" s="53" t="s">
        <v>411</v>
      </c>
      <c r="C232" s="31">
        <v>58.9</v>
      </c>
      <c r="D232" s="36">
        <v>57.68333333333333</v>
      </c>
      <c r="E232" s="36">
        <v>56.066666666666663</v>
      </c>
      <c r="F232" s="36">
        <v>53.233333333333334</v>
      </c>
      <c r="G232" s="36">
        <v>51.616666666666667</v>
      </c>
      <c r="H232" s="36">
        <v>60.516666666666659</v>
      </c>
      <c r="I232" s="36">
        <v>62.133333333333319</v>
      </c>
      <c r="J232" s="36">
        <v>64.966666666666654</v>
      </c>
      <c r="K232" s="31">
        <v>59.3</v>
      </c>
      <c r="L232" s="31">
        <v>54.85</v>
      </c>
      <c r="M232" s="31">
        <v>414.11700999999999</v>
      </c>
      <c r="N232" s="1"/>
      <c r="O232" s="1"/>
    </row>
    <row r="233" spans="1:15" ht="12.75" customHeight="1">
      <c r="A233" s="33">
        <v>223</v>
      </c>
      <c r="B233" s="53" t="s">
        <v>815</v>
      </c>
      <c r="C233" s="31">
        <v>216.05</v>
      </c>
      <c r="D233" s="36">
        <v>216</v>
      </c>
      <c r="E233" s="36">
        <v>213.6</v>
      </c>
      <c r="F233" s="36">
        <v>211.15</v>
      </c>
      <c r="G233" s="36">
        <v>208.75</v>
      </c>
      <c r="H233" s="36">
        <v>218.45</v>
      </c>
      <c r="I233" s="36">
        <v>220.84999999999997</v>
      </c>
      <c r="J233" s="36">
        <v>223.29999999999998</v>
      </c>
      <c r="K233" s="31">
        <v>218.4</v>
      </c>
      <c r="L233" s="31">
        <v>213.55</v>
      </c>
      <c r="M233" s="31">
        <v>73.830029999999994</v>
      </c>
      <c r="N233" s="1"/>
      <c r="O233" s="1"/>
    </row>
    <row r="234" spans="1:15" ht="12.75" customHeight="1">
      <c r="A234" s="33">
        <v>224</v>
      </c>
      <c r="B234" s="53" t="s">
        <v>157</v>
      </c>
      <c r="C234" s="31">
        <v>421.25</v>
      </c>
      <c r="D234" s="36">
        <v>419.81666666666666</v>
      </c>
      <c r="E234" s="36">
        <v>417.63333333333333</v>
      </c>
      <c r="F234" s="36">
        <v>414.01666666666665</v>
      </c>
      <c r="G234" s="36">
        <v>411.83333333333331</v>
      </c>
      <c r="H234" s="36">
        <v>423.43333333333334</v>
      </c>
      <c r="I234" s="36">
        <v>425.61666666666662</v>
      </c>
      <c r="J234" s="36">
        <v>429.23333333333335</v>
      </c>
      <c r="K234" s="31">
        <v>422</v>
      </c>
      <c r="L234" s="31">
        <v>416.2</v>
      </c>
      <c r="M234" s="31">
        <v>192.27982</v>
      </c>
      <c r="N234" s="1"/>
      <c r="O234" s="1"/>
    </row>
    <row r="235" spans="1:15" ht="12.75" customHeight="1">
      <c r="A235" s="33">
        <v>225</v>
      </c>
      <c r="B235" s="53" t="s">
        <v>412</v>
      </c>
      <c r="C235" s="31">
        <v>256.10000000000002</v>
      </c>
      <c r="D235" s="36">
        <v>256.3</v>
      </c>
      <c r="E235" s="36">
        <v>251.70000000000005</v>
      </c>
      <c r="F235" s="36">
        <v>247.30000000000004</v>
      </c>
      <c r="G235" s="36">
        <v>242.70000000000007</v>
      </c>
      <c r="H235" s="36">
        <v>260.70000000000005</v>
      </c>
      <c r="I235" s="36">
        <v>265.30000000000007</v>
      </c>
      <c r="J235" s="36">
        <v>269.7</v>
      </c>
      <c r="K235" s="31">
        <v>260.89999999999998</v>
      </c>
      <c r="L235" s="31">
        <v>251.9</v>
      </c>
      <c r="M235" s="31">
        <v>15.403499999999999</v>
      </c>
      <c r="N235" s="1"/>
      <c r="O235" s="1"/>
    </row>
    <row r="236" spans="1:15" ht="12.75" customHeight="1">
      <c r="A236" s="33">
        <v>226</v>
      </c>
      <c r="B236" s="53" t="s">
        <v>147</v>
      </c>
      <c r="C236" s="31">
        <v>203.7</v>
      </c>
      <c r="D236" s="36">
        <v>202.35</v>
      </c>
      <c r="E236" s="36">
        <v>199.7</v>
      </c>
      <c r="F236" s="36">
        <v>195.7</v>
      </c>
      <c r="G236" s="36">
        <v>193.04999999999998</v>
      </c>
      <c r="H236" s="36">
        <v>206.35</v>
      </c>
      <c r="I236" s="36">
        <v>209.00000000000003</v>
      </c>
      <c r="J236" s="36">
        <v>213</v>
      </c>
      <c r="K236" s="31">
        <v>205</v>
      </c>
      <c r="L236" s="31">
        <v>198.35</v>
      </c>
      <c r="M236" s="31">
        <v>21.880710000000001</v>
      </c>
      <c r="N236" s="1"/>
      <c r="O236" s="1"/>
    </row>
    <row r="237" spans="1:15" ht="12.75" customHeight="1">
      <c r="A237" s="33">
        <v>227</v>
      </c>
      <c r="B237" s="53" t="s">
        <v>137</v>
      </c>
      <c r="C237" s="31">
        <v>166.6</v>
      </c>
      <c r="D237" s="36">
        <v>166.6</v>
      </c>
      <c r="E237" s="36">
        <v>164.6</v>
      </c>
      <c r="F237" s="36">
        <v>162.6</v>
      </c>
      <c r="G237" s="36">
        <v>160.6</v>
      </c>
      <c r="H237" s="36">
        <v>168.6</v>
      </c>
      <c r="I237" s="36">
        <v>170.6</v>
      </c>
      <c r="J237" s="36">
        <v>172.6</v>
      </c>
      <c r="K237" s="31">
        <v>168.6</v>
      </c>
      <c r="L237" s="31">
        <v>164.6</v>
      </c>
      <c r="M237" s="31">
        <v>77.665450000000007</v>
      </c>
      <c r="N237" s="1"/>
      <c r="O237" s="1"/>
    </row>
    <row r="238" spans="1:15" ht="12.75" customHeight="1">
      <c r="A238" s="33">
        <v>228</v>
      </c>
      <c r="B238" s="53" t="s">
        <v>148</v>
      </c>
      <c r="C238" s="31">
        <v>2678.65</v>
      </c>
      <c r="D238" s="36">
        <v>2654.7999999999997</v>
      </c>
      <c r="E238" s="36">
        <v>2619.9999999999995</v>
      </c>
      <c r="F238" s="36">
        <v>2561.35</v>
      </c>
      <c r="G238" s="36">
        <v>2526.5499999999997</v>
      </c>
      <c r="H238" s="36">
        <v>2713.4499999999994</v>
      </c>
      <c r="I238" s="36">
        <v>2748.2499999999995</v>
      </c>
      <c r="J238" s="36">
        <v>2806.8999999999992</v>
      </c>
      <c r="K238" s="31">
        <v>2689.6</v>
      </c>
      <c r="L238" s="31">
        <v>2596.15</v>
      </c>
      <c r="M238" s="31">
        <v>1.2931900000000001</v>
      </c>
      <c r="N238" s="1"/>
      <c r="O238" s="1"/>
    </row>
    <row r="239" spans="1:15" ht="12.75" customHeight="1">
      <c r="A239" s="33">
        <v>229</v>
      </c>
      <c r="B239" s="53" t="s">
        <v>282</v>
      </c>
      <c r="C239" s="31">
        <v>492.35</v>
      </c>
      <c r="D239" s="36">
        <v>487.75</v>
      </c>
      <c r="E239" s="36">
        <v>479.1</v>
      </c>
      <c r="F239" s="36">
        <v>465.85</v>
      </c>
      <c r="G239" s="36">
        <v>457.20000000000005</v>
      </c>
      <c r="H239" s="36">
        <v>501</v>
      </c>
      <c r="I239" s="36">
        <v>509.65</v>
      </c>
      <c r="J239" s="36">
        <v>522.9</v>
      </c>
      <c r="K239" s="31">
        <v>496.4</v>
      </c>
      <c r="L239" s="31">
        <v>474.5</v>
      </c>
      <c r="M239" s="31">
        <v>23.525099999999998</v>
      </c>
      <c r="N239" s="1"/>
      <c r="O239" s="1"/>
    </row>
    <row r="240" spans="1:15" ht="12.75" customHeight="1">
      <c r="A240" s="33">
        <v>230</v>
      </c>
      <c r="B240" s="53" t="s">
        <v>144</v>
      </c>
      <c r="C240" s="31">
        <v>135.94999999999999</v>
      </c>
      <c r="D240" s="36">
        <v>135.69999999999999</v>
      </c>
      <c r="E240" s="36">
        <v>135.04999999999998</v>
      </c>
      <c r="F240" s="36">
        <v>134.15</v>
      </c>
      <c r="G240" s="36">
        <v>133.5</v>
      </c>
      <c r="H240" s="36">
        <v>136.59999999999997</v>
      </c>
      <c r="I240" s="36">
        <v>137.24999999999994</v>
      </c>
      <c r="J240" s="36">
        <v>138.14999999999995</v>
      </c>
      <c r="K240" s="31">
        <v>136.35</v>
      </c>
      <c r="L240" s="31">
        <v>134.80000000000001</v>
      </c>
      <c r="M240" s="31">
        <v>56.089930000000003</v>
      </c>
      <c r="N240" s="1"/>
      <c r="O240" s="1"/>
    </row>
    <row r="241" spans="1:15" ht="12.75" customHeight="1">
      <c r="A241" s="33">
        <v>231</v>
      </c>
      <c r="B241" s="53" t="s">
        <v>146</v>
      </c>
      <c r="C241" s="31">
        <v>563.4</v>
      </c>
      <c r="D241" s="36">
        <v>559.08333333333337</v>
      </c>
      <c r="E241" s="36">
        <v>553.2166666666667</v>
      </c>
      <c r="F241" s="36">
        <v>543.0333333333333</v>
      </c>
      <c r="G241" s="36">
        <v>537.16666666666663</v>
      </c>
      <c r="H241" s="36">
        <v>569.26666666666677</v>
      </c>
      <c r="I241" s="36">
        <v>575.13333333333333</v>
      </c>
      <c r="J241" s="36">
        <v>585.31666666666683</v>
      </c>
      <c r="K241" s="31">
        <v>564.95000000000005</v>
      </c>
      <c r="L241" s="31">
        <v>548.9</v>
      </c>
      <c r="M241" s="31">
        <v>16.605409999999999</v>
      </c>
      <c r="N241" s="1"/>
      <c r="O241" s="1"/>
    </row>
    <row r="242" spans="1:15" ht="12.75" customHeight="1">
      <c r="A242" s="33">
        <v>232</v>
      </c>
      <c r="B242" s="53" t="s">
        <v>154</v>
      </c>
      <c r="C242" s="31">
        <v>164.5</v>
      </c>
      <c r="D242" s="36">
        <v>163.01666666666668</v>
      </c>
      <c r="E242" s="36">
        <v>161.28333333333336</v>
      </c>
      <c r="F242" s="36">
        <v>158.06666666666669</v>
      </c>
      <c r="G242" s="36">
        <v>156.33333333333337</v>
      </c>
      <c r="H242" s="36">
        <v>166.23333333333335</v>
      </c>
      <c r="I242" s="36">
        <v>167.96666666666664</v>
      </c>
      <c r="J242" s="36">
        <v>171.18333333333334</v>
      </c>
      <c r="K242" s="31">
        <v>164.75</v>
      </c>
      <c r="L242" s="31">
        <v>159.80000000000001</v>
      </c>
      <c r="M242" s="31">
        <v>267.56446999999997</v>
      </c>
      <c r="N242" s="1"/>
      <c r="O242" s="1"/>
    </row>
    <row r="243" spans="1:15" ht="12.75" customHeight="1">
      <c r="A243" s="33">
        <v>233</v>
      </c>
      <c r="B243" s="53" t="s">
        <v>413</v>
      </c>
      <c r="C243" s="31">
        <v>58.5</v>
      </c>
      <c r="D243" s="36">
        <v>58.733333333333327</v>
      </c>
      <c r="E243" s="36">
        <v>57.816666666666656</v>
      </c>
      <c r="F243" s="36">
        <v>57.133333333333326</v>
      </c>
      <c r="G243" s="36">
        <v>56.216666666666654</v>
      </c>
      <c r="H243" s="36">
        <v>59.416666666666657</v>
      </c>
      <c r="I243" s="36">
        <v>60.333333333333329</v>
      </c>
      <c r="J243" s="36">
        <v>61.016666666666659</v>
      </c>
      <c r="K243" s="31">
        <v>59.65</v>
      </c>
      <c r="L243" s="31">
        <v>58.05</v>
      </c>
      <c r="M243" s="31">
        <v>108.79764</v>
      </c>
      <c r="N243" s="1"/>
      <c r="O243" s="1"/>
    </row>
    <row r="244" spans="1:15" ht="12.75" customHeight="1">
      <c r="A244" s="33">
        <v>234</v>
      </c>
      <c r="B244" s="53" t="s">
        <v>156</v>
      </c>
      <c r="C244" s="31">
        <v>934.75</v>
      </c>
      <c r="D244" s="36">
        <v>929.61666666666679</v>
      </c>
      <c r="E244" s="36">
        <v>915.3333333333336</v>
      </c>
      <c r="F244" s="36">
        <v>895.91666666666686</v>
      </c>
      <c r="G244" s="36">
        <v>881.63333333333367</v>
      </c>
      <c r="H244" s="36">
        <v>949.03333333333353</v>
      </c>
      <c r="I244" s="36">
        <v>963.31666666666683</v>
      </c>
      <c r="J244" s="36">
        <v>982.73333333333346</v>
      </c>
      <c r="K244" s="31">
        <v>943.9</v>
      </c>
      <c r="L244" s="31">
        <v>910.2</v>
      </c>
      <c r="M244" s="31">
        <v>36.880749999999999</v>
      </c>
      <c r="N244" s="1"/>
      <c r="O244" s="1"/>
    </row>
    <row r="245" spans="1:15" ht="12.75" customHeight="1">
      <c r="A245" s="33">
        <v>235</v>
      </c>
      <c r="B245" s="53" t="s">
        <v>414</v>
      </c>
      <c r="C245" s="31">
        <v>135.25</v>
      </c>
      <c r="D245" s="36">
        <v>135.9</v>
      </c>
      <c r="E245" s="36">
        <v>134.15</v>
      </c>
      <c r="F245" s="36">
        <v>133.05000000000001</v>
      </c>
      <c r="G245" s="36">
        <v>131.30000000000001</v>
      </c>
      <c r="H245" s="36">
        <v>137</v>
      </c>
      <c r="I245" s="36">
        <v>138.75</v>
      </c>
      <c r="J245" s="36">
        <v>139.85</v>
      </c>
      <c r="K245" s="31">
        <v>137.65</v>
      </c>
      <c r="L245" s="31">
        <v>134.80000000000001</v>
      </c>
      <c r="M245" s="31">
        <v>357.79581999999999</v>
      </c>
      <c r="N245" s="1"/>
      <c r="O245" s="1"/>
    </row>
    <row r="246" spans="1:15" ht="12.75" customHeight="1">
      <c r="A246" s="33">
        <v>236</v>
      </c>
      <c r="B246" s="53" t="s">
        <v>415</v>
      </c>
      <c r="C246" s="31">
        <v>1317.8</v>
      </c>
      <c r="D246" s="36">
        <v>1327.6000000000001</v>
      </c>
      <c r="E246" s="36">
        <v>1305.2000000000003</v>
      </c>
      <c r="F246" s="36">
        <v>1292.6000000000001</v>
      </c>
      <c r="G246" s="36">
        <v>1270.2000000000003</v>
      </c>
      <c r="H246" s="36">
        <v>1340.2000000000003</v>
      </c>
      <c r="I246" s="36">
        <v>1362.6000000000004</v>
      </c>
      <c r="J246" s="36">
        <v>1375.2000000000003</v>
      </c>
      <c r="K246" s="31">
        <v>1350</v>
      </c>
      <c r="L246" s="31">
        <v>1315</v>
      </c>
      <c r="M246" s="31">
        <v>0.40251999999999999</v>
      </c>
      <c r="N246" s="1"/>
      <c r="O246" s="1"/>
    </row>
    <row r="247" spans="1:15" ht="12.75" customHeight="1">
      <c r="A247" s="33">
        <v>237</v>
      </c>
      <c r="B247" s="53" t="s">
        <v>145</v>
      </c>
      <c r="C247" s="31">
        <v>412.75</v>
      </c>
      <c r="D247" s="36">
        <v>409.5333333333333</v>
      </c>
      <c r="E247" s="36">
        <v>405.31666666666661</v>
      </c>
      <c r="F247" s="36">
        <v>397.88333333333333</v>
      </c>
      <c r="G247" s="36">
        <v>393.66666666666663</v>
      </c>
      <c r="H247" s="36">
        <v>416.96666666666658</v>
      </c>
      <c r="I247" s="36">
        <v>421.18333333333328</v>
      </c>
      <c r="J247" s="36">
        <v>428.61666666666656</v>
      </c>
      <c r="K247" s="31">
        <v>413.75</v>
      </c>
      <c r="L247" s="31">
        <v>402.1</v>
      </c>
      <c r="M247" s="31">
        <v>23.573399999999999</v>
      </c>
      <c r="N247" s="1"/>
      <c r="O247" s="1"/>
    </row>
    <row r="248" spans="1:15" ht="12.75" customHeight="1">
      <c r="A248" s="33">
        <v>238</v>
      </c>
      <c r="B248" s="53" t="s">
        <v>151</v>
      </c>
      <c r="C248" s="31">
        <v>250.2</v>
      </c>
      <c r="D248" s="36">
        <v>251.45000000000002</v>
      </c>
      <c r="E248" s="36">
        <v>248.10000000000002</v>
      </c>
      <c r="F248" s="36">
        <v>246</v>
      </c>
      <c r="G248" s="36">
        <v>242.65</v>
      </c>
      <c r="H248" s="36">
        <v>253.55000000000004</v>
      </c>
      <c r="I248" s="36">
        <v>256.89999999999998</v>
      </c>
      <c r="J248" s="36">
        <v>259.00000000000006</v>
      </c>
      <c r="K248" s="31">
        <v>254.8</v>
      </c>
      <c r="L248" s="31">
        <v>249.35</v>
      </c>
      <c r="M248" s="31">
        <v>93.602069999999998</v>
      </c>
      <c r="N248" s="1"/>
      <c r="O248" s="1"/>
    </row>
    <row r="249" spans="1:15" ht="12.75" customHeight="1">
      <c r="A249" s="33">
        <v>239</v>
      </c>
      <c r="B249" s="53" t="s">
        <v>150</v>
      </c>
      <c r="C249" s="31">
        <v>1484.1</v>
      </c>
      <c r="D249" s="36">
        <v>1476.6666666666667</v>
      </c>
      <c r="E249" s="36">
        <v>1466.4333333333334</v>
      </c>
      <c r="F249" s="36">
        <v>1448.7666666666667</v>
      </c>
      <c r="G249" s="36">
        <v>1438.5333333333333</v>
      </c>
      <c r="H249" s="36">
        <v>1494.3333333333335</v>
      </c>
      <c r="I249" s="36">
        <v>1504.5666666666666</v>
      </c>
      <c r="J249" s="36">
        <v>1522.2333333333336</v>
      </c>
      <c r="K249" s="31">
        <v>1486.9</v>
      </c>
      <c r="L249" s="31">
        <v>1459</v>
      </c>
      <c r="M249" s="31">
        <v>38.705910000000003</v>
      </c>
      <c r="N249" s="1"/>
      <c r="O249" s="1"/>
    </row>
    <row r="250" spans="1:15" ht="12.75" customHeight="1">
      <c r="A250" s="33">
        <v>240</v>
      </c>
      <c r="B250" s="53" t="s">
        <v>416</v>
      </c>
      <c r="C250" s="31">
        <v>35.549999999999997</v>
      </c>
      <c r="D250" s="36">
        <v>35.983333333333334</v>
      </c>
      <c r="E250" s="36">
        <v>34.866666666666667</v>
      </c>
      <c r="F250" s="36">
        <v>34.18333333333333</v>
      </c>
      <c r="G250" s="36">
        <v>33.066666666666663</v>
      </c>
      <c r="H250" s="36">
        <v>36.666666666666671</v>
      </c>
      <c r="I250" s="36">
        <v>37.783333333333346</v>
      </c>
      <c r="J250" s="36">
        <v>38.466666666666676</v>
      </c>
      <c r="K250" s="31">
        <v>37.1</v>
      </c>
      <c r="L250" s="31">
        <v>35.299999999999997</v>
      </c>
      <c r="M250" s="31">
        <v>377.65982000000002</v>
      </c>
      <c r="N250" s="1"/>
      <c r="O250" s="1"/>
    </row>
    <row r="251" spans="1:15" ht="12.75" customHeight="1">
      <c r="A251" s="33">
        <v>241</v>
      </c>
      <c r="B251" s="53" t="s">
        <v>186</v>
      </c>
      <c r="C251" s="31">
        <v>5302.55</v>
      </c>
      <c r="D251" s="36">
        <v>5250.5</v>
      </c>
      <c r="E251" s="36">
        <v>5182.05</v>
      </c>
      <c r="F251" s="36">
        <v>5061.55</v>
      </c>
      <c r="G251" s="36">
        <v>4993.1000000000004</v>
      </c>
      <c r="H251" s="36">
        <v>5371</v>
      </c>
      <c r="I251" s="36">
        <v>5439.4500000000007</v>
      </c>
      <c r="J251" s="36">
        <v>5559.95</v>
      </c>
      <c r="K251" s="31">
        <v>5318.95</v>
      </c>
      <c r="L251" s="31">
        <v>5130</v>
      </c>
      <c r="M251" s="31">
        <v>2.97803</v>
      </c>
      <c r="N251" s="1"/>
      <c r="O251" s="1"/>
    </row>
    <row r="252" spans="1:15" ht="12.75" customHeight="1">
      <c r="A252" s="33">
        <v>242</v>
      </c>
      <c r="B252" s="53" t="s">
        <v>152</v>
      </c>
      <c r="C252" s="31">
        <v>1554.7</v>
      </c>
      <c r="D252" s="36">
        <v>1558.3500000000001</v>
      </c>
      <c r="E252" s="36">
        <v>1539.7500000000002</v>
      </c>
      <c r="F252" s="36">
        <v>1524.8000000000002</v>
      </c>
      <c r="G252" s="36">
        <v>1506.2000000000003</v>
      </c>
      <c r="H252" s="36">
        <v>1573.3000000000002</v>
      </c>
      <c r="I252" s="36">
        <v>1591.9</v>
      </c>
      <c r="J252" s="36">
        <v>1606.8500000000001</v>
      </c>
      <c r="K252" s="31">
        <v>1576.95</v>
      </c>
      <c r="L252" s="31">
        <v>1543.4</v>
      </c>
      <c r="M252" s="31">
        <v>110.62497</v>
      </c>
      <c r="N252" s="1"/>
      <c r="O252" s="1"/>
    </row>
    <row r="253" spans="1:15" ht="12.75" customHeight="1">
      <c r="A253" s="33">
        <v>243</v>
      </c>
      <c r="B253" s="53" t="s">
        <v>835</v>
      </c>
      <c r="C253" s="31">
        <v>3494.75</v>
      </c>
      <c r="D253" s="36">
        <v>3509.7166666666667</v>
      </c>
      <c r="E253" s="36">
        <v>3456.4333333333334</v>
      </c>
      <c r="F253" s="36">
        <v>3418.1166666666668</v>
      </c>
      <c r="G253" s="36">
        <v>3364.8333333333335</v>
      </c>
      <c r="H253" s="36">
        <v>3548.0333333333333</v>
      </c>
      <c r="I253" s="36">
        <v>3601.3166666666671</v>
      </c>
      <c r="J253" s="36">
        <v>3639.6333333333332</v>
      </c>
      <c r="K253" s="31">
        <v>3563</v>
      </c>
      <c r="L253" s="31">
        <v>3471.4</v>
      </c>
      <c r="M253" s="31">
        <v>0.14649999999999999</v>
      </c>
      <c r="N253" s="1"/>
      <c r="O253" s="1"/>
    </row>
    <row r="254" spans="1:15" ht="12.75" customHeight="1">
      <c r="A254" s="33">
        <v>244</v>
      </c>
      <c r="B254" s="53" t="s">
        <v>153</v>
      </c>
      <c r="C254" s="31">
        <v>1093.95</v>
      </c>
      <c r="D254" s="36">
        <v>1075.6499999999999</v>
      </c>
      <c r="E254" s="36">
        <v>1043.2999999999997</v>
      </c>
      <c r="F254" s="36">
        <v>992.64999999999986</v>
      </c>
      <c r="G254" s="36">
        <v>960.29999999999973</v>
      </c>
      <c r="H254" s="36">
        <v>1126.2999999999997</v>
      </c>
      <c r="I254" s="36">
        <v>1158.6499999999996</v>
      </c>
      <c r="J254" s="36">
        <v>1209.2999999999997</v>
      </c>
      <c r="K254" s="31">
        <v>1108</v>
      </c>
      <c r="L254" s="31">
        <v>1025</v>
      </c>
      <c r="M254" s="31">
        <v>20.39864</v>
      </c>
      <c r="N254" s="1"/>
      <c r="O254" s="1"/>
    </row>
    <row r="255" spans="1:15" ht="12.75" customHeight="1">
      <c r="A255" s="33">
        <v>245</v>
      </c>
      <c r="B255" s="53" t="s">
        <v>149</v>
      </c>
      <c r="C255" s="31">
        <v>3290.15</v>
      </c>
      <c r="D255" s="36">
        <v>3277.5166666666664</v>
      </c>
      <c r="E255" s="36">
        <v>3257.6333333333328</v>
      </c>
      <c r="F255" s="36">
        <v>3225.1166666666663</v>
      </c>
      <c r="G255" s="36">
        <v>3205.2333333333327</v>
      </c>
      <c r="H255" s="36">
        <v>3310.0333333333328</v>
      </c>
      <c r="I255" s="36">
        <v>3329.9166666666661</v>
      </c>
      <c r="J255" s="36">
        <v>3362.4333333333329</v>
      </c>
      <c r="K255" s="31">
        <v>3297.4</v>
      </c>
      <c r="L255" s="31">
        <v>3245</v>
      </c>
      <c r="M255" s="31">
        <v>7.2785200000000003</v>
      </c>
      <c r="N255" s="1"/>
      <c r="O255" s="1"/>
    </row>
    <row r="256" spans="1:15" ht="12.75" customHeight="1">
      <c r="A256" s="33">
        <v>246</v>
      </c>
      <c r="B256" s="53" t="s">
        <v>155</v>
      </c>
      <c r="C256" s="31">
        <v>1174.1500000000001</v>
      </c>
      <c r="D256" s="36">
        <v>1164.5833333333333</v>
      </c>
      <c r="E256" s="36">
        <v>1150.3666666666666</v>
      </c>
      <c r="F256" s="36">
        <v>1126.5833333333333</v>
      </c>
      <c r="G256" s="36">
        <v>1112.3666666666666</v>
      </c>
      <c r="H256" s="36">
        <v>1188.3666666666666</v>
      </c>
      <c r="I256" s="36">
        <v>1202.5833333333333</v>
      </c>
      <c r="J256" s="36">
        <v>1226.3666666666666</v>
      </c>
      <c r="K256" s="31">
        <v>1178.8</v>
      </c>
      <c r="L256" s="31">
        <v>1140.8</v>
      </c>
      <c r="M256" s="31">
        <v>3.0980799999999999</v>
      </c>
      <c r="N256" s="1"/>
      <c r="O256" s="1"/>
    </row>
    <row r="257" spans="1:15" ht="12.75" customHeight="1">
      <c r="A257" s="33">
        <v>247</v>
      </c>
      <c r="B257" s="53" t="s">
        <v>417</v>
      </c>
      <c r="C257" s="31">
        <v>1619.2</v>
      </c>
      <c r="D257" s="36">
        <v>1606.9333333333332</v>
      </c>
      <c r="E257" s="36">
        <v>1588.8666666666663</v>
      </c>
      <c r="F257" s="36">
        <v>1558.5333333333331</v>
      </c>
      <c r="G257" s="36">
        <v>1540.4666666666662</v>
      </c>
      <c r="H257" s="36">
        <v>1637.2666666666664</v>
      </c>
      <c r="I257" s="36">
        <v>1655.3333333333335</v>
      </c>
      <c r="J257" s="36">
        <v>1685.6666666666665</v>
      </c>
      <c r="K257" s="31">
        <v>1625</v>
      </c>
      <c r="L257" s="31">
        <v>1576.6</v>
      </c>
      <c r="M257" s="31">
        <v>1.6904699999999999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4107.25</v>
      </c>
      <c r="D258" s="36">
        <v>4074.4333333333329</v>
      </c>
      <c r="E258" s="36">
        <v>4033.8666666666659</v>
      </c>
      <c r="F258" s="36">
        <v>3960.4833333333331</v>
      </c>
      <c r="G258" s="36">
        <v>3919.9166666666661</v>
      </c>
      <c r="H258" s="36">
        <v>4147.8166666666657</v>
      </c>
      <c r="I258" s="36">
        <v>4188.3833333333323</v>
      </c>
      <c r="J258" s="36">
        <v>4261.7666666666655</v>
      </c>
      <c r="K258" s="31">
        <v>4115</v>
      </c>
      <c r="L258" s="31">
        <v>4001.05</v>
      </c>
      <c r="M258" s="31">
        <v>2.5252400000000002</v>
      </c>
      <c r="N258" s="1"/>
      <c r="O258" s="1"/>
    </row>
    <row r="259" spans="1:15" ht="12.75" customHeight="1">
      <c r="A259" s="33">
        <v>249</v>
      </c>
      <c r="B259" s="53" t="s">
        <v>418</v>
      </c>
      <c r="C259" s="31">
        <v>1869.25</v>
      </c>
      <c r="D259" s="36">
        <v>1900.3500000000001</v>
      </c>
      <c r="E259" s="36">
        <v>1830.9000000000003</v>
      </c>
      <c r="F259" s="36">
        <v>1792.5500000000002</v>
      </c>
      <c r="G259" s="36">
        <v>1723.1000000000004</v>
      </c>
      <c r="H259" s="36">
        <v>1938.7000000000003</v>
      </c>
      <c r="I259" s="36">
        <v>2008.15</v>
      </c>
      <c r="J259" s="36">
        <v>2046.5000000000002</v>
      </c>
      <c r="K259" s="31">
        <v>1969.8</v>
      </c>
      <c r="L259" s="31">
        <v>1862</v>
      </c>
      <c r="M259" s="31">
        <v>2.7356500000000001</v>
      </c>
      <c r="N259" s="1"/>
      <c r="O259" s="1"/>
    </row>
    <row r="260" spans="1:15" ht="12.75" customHeight="1">
      <c r="A260" s="33">
        <v>250</v>
      </c>
      <c r="B260" s="53" t="s">
        <v>419</v>
      </c>
      <c r="C260" s="31">
        <v>839.75</v>
      </c>
      <c r="D260" s="36">
        <v>833.91666666666663</v>
      </c>
      <c r="E260" s="36">
        <v>825.88333333333321</v>
      </c>
      <c r="F260" s="36">
        <v>812.01666666666654</v>
      </c>
      <c r="G260" s="36">
        <v>803.98333333333312</v>
      </c>
      <c r="H260" s="36">
        <v>847.7833333333333</v>
      </c>
      <c r="I260" s="36">
        <v>855.81666666666683</v>
      </c>
      <c r="J260" s="36">
        <v>869.68333333333339</v>
      </c>
      <c r="K260" s="31">
        <v>841.95</v>
      </c>
      <c r="L260" s="31">
        <v>820.05</v>
      </c>
      <c r="M260" s="31">
        <v>1.68455</v>
      </c>
      <c r="N260" s="1"/>
      <c r="O260" s="1"/>
    </row>
    <row r="261" spans="1:15" ht="12.75" customHeight="1">
      <c r="A261" s="33">
        <v>251</v>
      </c>
      <c r="B261" s="53" t="s">
        <v>420</v>
      </c>
      <c r="C261" s="31">
        <v>328.7</v>
      </c>
      <c r="D261" s="36">
        <v>331.2</v>
      </c>
      <c r="E261" s="36">
        <v>325.5</v>
      </c>
      <c r="F261" s="36">
        <v>322.3</v>
      </c>
      <c r="G261" s="36">
        <v>316.60000000000002</v>
      </c>
      <c r="H261" s="36">
        <v>334.4</v>
      </c>
      <c r="I261" s="36">
        <v>340.09999999999991</v>
      </c>
      <c r="J261" s="36">
        <v>343.29999999999995</v>
      </c>
      <c r="K261" s="31">
        <v>336.9</v>
      </c>
      <c r="L261" s="31">
        <v>328</v>
      </c>
      <c r="M261" s="31">
        <v>9.1722999999999999</v>
      </c>
      <c r="N261" s="1"/>
      <c r="O261" s="1"/>
    </row>
    <row r="262" spans="1:15" ht="12.75" customHeight="1">
      <c r="A262" s="33">
        <v>252</v>
      </c>
      <c r="B262" s="53" t="s">
        <v>421</v>
      </c>
      <c r="C262" s="31">
        <v>73.8</v>
      </c>
      <c r="D262" s="36">
        <v>73.966666666666654</v>
      </c>
      <c r="E262" s="36">
        <v>73.083333333333314</v>
      </c>
      <c r="F262" s="36">
        <v>72.36666666666666</v>
      </c>
      <c r="G262" s="36">
        <v>71.48333333333332</v>
      </c>
      <c r="H262" s="36">
        <v>74.683333333333309</v>
      </c>
      <c r="I262" s="36">
        <v>75.566666666666663</v>
      </c>
      <c r="J262" s="36">
        <v>76.283333333333303</v>
      </c>
      <c r="K262" s="31">
        <v>74.849999999999994</v>
      </c>
      <c r="L262" s="31">
        <v>73.25</v>
      </c>
      <c r="M262" s="31">
        <v>24.655010000000001</v>
      </c>
      <c r="N262" s="1"/>
      <c r="O262" s="1"/>
    </row>
    <row r="263" spans="1:15" ht="12.75" customHeight="1">
      <c r="A263" s="33">
        <v>253</v>
      </c>
      <c r="B263" s="53" t="s">
        <v>283</v>
      </c>
      <c r="C263" s="31">
        <v>504.55</v>
      </c>
      <c r="D263" s="36">
        <v>501.45</v>
      </c>
      <c r="E263" s="36">
        <v>495.9</v>
      </c>
      <c r="F263" s="36">
        <v>487.25</v>
      </c>
      <c r="G263" s="36">
        <v>481.7</v>
      </c>
      <c r="H263" s="36">
        <v>510.09999999999997</v>
      </c>
      <c r="I263" s="36">
        <v>515.65000000000009</v>
      </c>
      <c r="J263" s="36">
        <v>524.29999999999995</v>
      </c>
      <c r="K263" s="31">
        <v>507</v>
      </c>
      <c r="L263" s="31">
        <v>492.8</v>
      </c>
      <c r="M263" s="31">
        <v>24.594380000000001</v>
      </c>
      <c r="N263" s="1"/>
      <c r="O263" s="1"/>
    </row>
    <row r="264" spans="1:15" ht="12.75" customHeight="1">
      <c r="A264" s="33">
        <v>254</v>
      </c>
      <c r="B264" s="53" t="s">
        <v>160</v>
      </c>
      <c r="C264" s="31">
        <v>812.35</v>
      </c>
      <c r="D264" s="36">
        <v>811.63333333333333</v>
      </c>
      <c r="E264" s="36">
        <v>803.81666666666661</v>
      </c>
      <c r="F264" s="36">
        <v>795.2833333333333</v>
      </c>
      <c r="G264" s="36">
        <v>787.46666666666658</v>
      </c>
      <c r="H264" s="36">
        <v>820.16666666666663</v>
      </c>
      <c r="I264" s="36">
        <v>827.98333333333346</v>
      </c>
      <c r="J264" s="36">
        <v>836.51666666666665</v>
      </c>
      <c r="K264" s="31">
        <v>819.45</v>
      </c>
      <c r="L264" s="31">
        <v>803.1</v>
      </c>
      <c r="M264" s="31">
        <v>27.830670000000001</v>
      </c>
      <c r="N264" s="1"/>
      <c r="O264" s="1"/>
    </row>
    <row r="265" spans="1:15" ht="12.75" customHeight="1">
      <c r="A265" s="33">
        <v>255</v>
      </c>
      <c r="B265" s="53" t="s">
        <v>422</v>
      </c>
      <c r="C265" s="31">
        <v>127.3</v>
      </c>
      <c r="D265" s="36">
        <v>127.11666666666667</v>
      </c>
      <c r="E265" s="36">
        <v>125.43333333333334</v>
      </c>
      <c r="F265" s="36">
        <v>123.56666666666666</v>
      </c>
      <c r="G265" s="36">
        <v>121.88333333333333</v>
      </c>
      <c r="H265" s="36">
        <v>128.98333333333335</v>
      </c>
      <c r="I265" s="36">
        <v>130.66666666666669</v>
      </c>
      <c r="J265" s="36">
        <v>132.53333333333336</v>
      </c>
      <c r="K265" s="31">
        <v>128.80000000000001</v>
      </c>
      <c r="L265" s="31">
        <v>125.25</v>
      </c>
      <c r="M265" s="31">
        <v>71.717169999999996</v>
      </c>
      <c r="N265" s="1"/>
      <c r="O265" s="1"/>
    </row>
    <row r="266" spans="1:15" ht="12.75" customHeight="1">
      <c r="A266" s="33">
        <v>256</v>
      </c>
      <c r="B266" s="53" t="s">
        <v>889</v>
      </c>
      <c r="C266" s="31">
        <v>431.5</v>
      </c>
      <c r="D266" s="36">
        <v>425.38333333333338</v>
      </c>
      <c r="E266" s="36">
        <v>415.81666666666678</v>
      </c>
      <c r="F266" s="36">
        <v>400.13333333333338</v>
      </c>
      <c r="G266" s="36">
        <v>390.56666666666678</v>
      </c>
      <c r="H266" s="36">
        <v>441.06666666666678</v>
      </c>
      <c r="I266" s="36">
        <v>450.63333333333338</v>
      </c>
      <c r="J266" s="36">
        <v>466.31666666666678</v>
      </c>
      <c r="K266" s="31">
        <v>434.95</v>
      </c>
      <c r="L266" s="31">
        <v>409.7</v>
      </c>
      <c r="M266" s="31">
        <v>13.77291</v>
      </c>
      <c r="N266" s="1"/>
      <c r="O266" s="1"/>
    </row>
    <row r="267" spans="1:15" ht="12.75" customHeight="1">
      <c r="A267" s="33">
        <v>257</v>
      </c>
      <c r="B267" s="53" t="s">
        <v>423</v>
      </c>
      <c r="C267" s="31">
        <v>680.7</v>
      </c>
      <c r="D267" s="36">
        <v>677.55000000000007</v>
      </c>
      <c r="E267" s="36">
        <v>665.25000000000011</v>
      </c>
      <c r="F267" s="36">
        <v>649.80000000000007</v>
      </c>
      <c r="G267" s="36">
        <v>637.50000000000011</v>
      </c>
      <c r="H267" s="36">
        <v>693.00000000000011</v>
      </c>
      <c r="I267" s="36">
        <v>705.30000000000007</v>
      </c>
      <c r="J267" s="36">
        <v>720.75000000000011</v>
      </c>
      <c r="K267" s="31">
        <v>689.85</v>
      </c>
      <c r="L267" s="31">
        <v>662.1</v>
      </c>
      <c r="M267" s="31">
        <v>13.76605</v>
      </c>
      <c r="N267" s="1"/>
      <c r="O267" s="1"/>
    </row>
    <row r="268" spans="1:15" ht="12.75" customHeight="1">
      <c r="A268" s="33">
        <v>258</v>
      </c>
      <c r="B268" s="53" t="s">
        <v>158</v>
      </c>
      <c r="C268" s="31">
        <v>821.55</v>
      </c>
      <c r="D268" s="36">
        <v>807.68333333333328</v>
      </c>
      <c r="E268" s="36">
        <v>791.96666666666658</v>
      </c>
      <c r="F268" s="36">
        <v>762.38333333333333</v>
      </c>
      <c r="G268" s="36">
        <v>746.66666666666663</v>
      </c>
      <c r="H268" s="36">
        <v>837.26666666666654</v>
      </c>
      <c r="I268" s="36">
        <v>852.98333333333323</v>
      </c>
      <c r="J268" s="36">
        <v>882.56666666666649</v>
      </c>
      <c r="K268" s="31">
        <v>823.4</v>
      </c>
      <c r="L268" s="31">
        <v>778.1</v>
      </c>
      <c r="M268" s="31">
        <v>34.402790000000003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450.3</v>
      </c>
      <c r="D269" s="36">
        <v>448.40000000000003</v>
      </c>
      <c r="E269" s="36">
        <v>445.50000000000006</v>
      </c>
      <c r="F269" s="36">
        <v>440.70000000000005</v>
      </c>
      <c r="G269" s="36">
        <v>437.80000000000007</v>
      </c>
      <c r="H269" s="36">
        <v>453.20000000000005</v>
      </c>
      <c r="I269" s="36">
        <v>456.1</v>
      </c>
      <c r="J269" s="36">
        <v>460.90000000000003</v>
      </c>
      <c r="K269" s="31">
        <v>451.3</v>
      </c>
      <c r="L269" s="31">
        <v>443.6</v>
      </c>
      <c r="M269" s="31">
        <v>13.28375</v>
      </c>
      <c r="N269" s="1"/>
      <c r="O269" s="1"/>
    </row>
    <row r="270" spans="1:15" ht="12.75" customHeight="1">
      <c r="A270" s="33">
        <v>260</v>
      </c>
      <c r="B270" s="53" t="s">
        <v>424</v>
      </c>
      <c r="C270" s="31">
        <v>453.65</v>
      </c>
      <c r="D270" s="36">
        <v>450.98333333333335</v>
      </c>
      <c r="E270" s="36">
        <v>445.9666666666667</v>
      </c>
      <c r="F270" s="36">
        <v>438.28333333333336</v>
      </c>
      <c r="G270" s="36">
        <v>433.26666666666671</v>
      </c>
      <c r="H270" s="36">
        <v>458.66666666666669</v>
      </c>
      <c r="I270" s="36">
        <v>463.68333333333334</v>
      </c>
      <c r="J270" s="36">
        <v>471.36666666666667</v>
      </c>
      <c r="K270" s="31">
        <v>456</v>
      </c>
      <c r="L270" s="31">
        <v>443.3</v>
      </c>
      <c r="M270" s="31">
        <v>1.8926400000000001</v>
      </c>
      <c r="N270" s="1"/>
      <c r="O270" s="1"/>
    </row>
    <row r="271" spans="1:15" ht="12.75" customHeight="1">
      <c r="A271" s="33">
        <v>261</v>
      </c>
      <c r="B271" s="53" t="s">
        <v>425</v>
      </c>
      <c r="C271" s="31">
        <v>570.6</v>
      </c>
      <c r="D271" s="36">
        <v>571.4</v>
      </c>
      <c r="E271" s="36">
        <v>563.19999999999993</v>
      </c>
      <c r="F271" s="36">
        <v>555.79999999999995</v>
      </c>
      <c r="G271" s="36">
        <v>547.59999999999991</v>
      </c>
      <c r="H271" s="36">
        <v>578.79999999999995</v>
      </c>
      <c r="I271" s="36">
        <v>587</v>
      </c>
      <c r="J271" s="36">
        <v>594.4</v>
      </c>
      <c r="K271" s="31">
        <v>579.6</v>
      </c>
      <c r="L271" s="31">
        <v>564</v>
      </c>
      <c r="M271" s="31">
        <v>1.55342</v>
      </c>
      <c r="N271" s="1"/>
      <c r="O271" s="1"/>
    </row>
    <row r="272" spans="1:15" ht="12.75" customHeight="1">
      <c r="A272" s="33">
        <v>262</v>
      </c>
      <c r="B272" s="53" t="s">
        <v>426</v>
      </c>
      <c r="C272" s="31">
        <v>806.55</v>
      </c>
      <c r="D272" s="36">
        <v>806.25</v>
      </c>
      <c r="E272" s="36">
        <v>786.3</v>
      </c>
      <c r="F272" s="36">
        <v>766.05</v>
      </c>
      <c r="G272" s="36">
        <v>746.09999999999991</v>
      </c>
      <c r="H272" s="36">
        <v>826.5</v>
      </c>
      <c r="I272" s="36">
        <v>846.45</v>
      </c>
      <c r="J272" s="36">
        <v>866.7</v>
      </c>
      <c r="K272" s="31">
        <v>826.2</v>
      </c>
      <c r="L272" s="31">
        <v>786</v>
      </c>
      <c r="M272" s="31">
        <v>2.4813999999999998</v>
      </c>
      <c r="N272" s="1"/>
      <c r="O272" s="1"/>
    </row>
    <row r="273" spans="1:15" ht="12.75" customHeight="1">
      <c r="A273" s="33">
        <v>263</v>
      </c>
      <c r="B273" s="53" t="s">
        <v>427</v>
      </c>
      <c r="C273" s="31">
        <v>418.6</v>
      </c>
      <c r="D273" s="36">
        <v>419.95000000000005</v>
      </c>
      <c r="E273" s="36">
        <v>412.85000000000008</v>
      </c>
      <c r="F273" s="36">
        <v>407.1</v>
      </c>
      <c r="G273" s="36">
        <v>400.00000000000006</v>
      </c>
      <c r="H273" s="36">
        <v>425.7000000000001</v>
      </c>
      <c r="I273" s="36">
        <v>432.8</v>
      </c>
      <c r="J273" s="36">
        <v>438.55000000000013</v>
      </c>
      <c r="K273" s="31">
        <v>427.05</v>
      </c>
      <c r="L273" s="31">
        <v>414.2</v>
      </c>
      <c r="M273" s="31">
        <v>5.5585800000000001</v>
      </c>
      <c r="N273" s="1"/>
      <c r="O273" s="1"/>
    </row>
    <row r="274" spans="1:15" ht="12.75" customHeight="1">
      <c r="A274" s="33">
        <v>264</v>
      </c>
      <c r="B274" s="53" t="s">
        <v>428</v>
      </c>
      <c r="C274" s="31">
        <v>801.2</v>
      </c>
      <c r="D274" s="36">
        <v>798.18333333333339</v>
      </c>
      <c r="E274" s="36">
        <v>790.01666666666677</v>
      </c>
      <c r="F274" s="36">
        <v>778.83333333333337</v>
      </c>
      <c r="G274" s="36">
        <v>770.66666666666674</v>
      </c>
      <c r="H274" s="36">
        <v>809.36666666666679</v>
      </c>
      <c r="I274" s="36">
        <v>817.5333333333333</v>
      </c>
      <c r="J274" s="36">
        <v>828.71666666666681</v>
      </c>
      <c r="K274" s="31">
        <v>806.35</v>
      </c>
      <c r="L274" s="31">
        <v>787</v>
      </c>
      <c r="M274" s="31">
        <v>1.77772</v>
      </c>
      <c r="N274" s="1"/>
      <c r="O274" s="1"/>
    </row>
    <row r="275" spans="1:15" ht="12.75" customHeight="1">
      <c r="A275" s="33">
        <v>265</v>
      </c>
      <c r="B275" s="53" t="s">
        <v>429</v>
      </c>
      <c r="C275" s="31">
        <v>3405.1</v>
      </c>
      <c r="D275" s="36">
        <v>3403.4833333333331</v>
      </c>
      <c r="E275" s="36">
        <v>3342.0166666666664</v>
      </c>
      <c r="F275" s="36">
        <v>3278.9333333333334</v>
      </c>
      <c r="G275" s="36">
        <v>3217.4666666666667</v>
      </c>
      <c r="H275" s="36">
        <v>3466.5666666666662</v>
      </c>
      <c r="I275" s="36">
        <v>3528.0333333333324</v>
      </c>
      <c r="J275" s="36">
        <v>3591.1166666666659</v>
      </c>
      <c r="K275" s="31">
        <v>3464.95</v>
      </c>
      <c r="L275" s="31">
        <v>3340.4</v>
      </c>
      <c r="M275" s="31">
        <v>3.62859</v>
      </c>
      <c r="N275" s="1"/>
      <c r="O275" s="1"/>
    </row>
    <row r="276" spans="1:15" ht="12.75" customHeight="1">
      <c r="A276" s="33">
        <v>266</v>
      </c>
      <c r="B276" s="53" t="s">
        <v>430</v>
      </c>
      <c r="C276" s="31">
        <v>255.35</v>
      </c>
      <c r="D276" s="36">
        <v>254.56666666666669</v>
      </c>
      <c r="E276" s="36">
        <v>251.38333333333338</v>
      </c>
      <c r="F276" s="36">
        <v>247.41666666666669</v>
      </c>
      <c r="G276" s="36">
        <v>244.23333333333338</v>
      </c>
      <c r="H276" s="36">
        <v>258.53333333333342</v>
      </c>
      <c r="I276" s="36">
        <v>261.7166666666667</v>
      </c>
      <c r="J276" s="36">
        <v>265.68333333333339</v>
      </c>
      <c r="K276" s="31">
        <v>257.75</v>
      </c>
      <c r="L276" s="31">
        <v>250.6</v>
      </c>
      <c r="M276" s="31">
        <v>7.5123899999999999</v>
      </c>
      <c r="N276" s="1"/>
      <c r="O276" s="1"/>
    </row>
    <row r="277" spans="1:15" ht="12.75" customHeight="1">
      <c r="A277" s="33">
        <v>267</v>
      </c>
      <c r="B277" s="53" t="s">
        <v>431</v>
      </c>
      <c r="C277" s="31">
        <v>1358.2</v>
      </c>
      <c r="D277" s="36">
        <v>1354.2666666666667</v>
      </c>
      <c r="E277" s="36">
        <v>1334.0333333333333</v>
      </c>
      <c r="F277" s="36">
        <v>1309.8666666666666</v>
      </c>
      <c r="G277" s="36">
        <v>1289.6333333333332</v>
      </c>
      <c r="H277" s="36">
        <v>1378.4333333333334</v>
      </c>
      <c r="I277" s="36">
        <v>1398.6666666666665</v>
      </c>
      <c r="J277" s="36">
        <v>1422.8333333333335</v>
      </c>
      <c r="K277" s="31">
        <v>1374.5</v>
      </c>
      <c r="L277" s="31">
        <v>1330.1</v>
      </c>
      <c r="M277" s="31">
        <v>17.281369999999999</v>
      </c>
      <c r="N277" s="1"/>
      <c r="O277" s="1"/>
    </row>
    <row r="278" spans="1:15" ht="12.75" customHeight="1">
      <c r="A278" s="33">
        <v>268</v>
      </c>
      <c r="B278" s="53" t="s">
        <v>432</v>
      </c>
      <c r="C278" s="31">
        <v>291.45</v>
      </c>
      <c r="D278" s="36">
        <v>292.74999999999994</v>
      </c>
      <c r="E278" s="36">
        <v>288.84999999999991</v>
      </c>
      <c r="F278" s="36">
        <v>286.24999999999994</v>
      </c>
      <c r="G278" s="36">
        <v>282.34999999999991</v>
      </c>
      <c r="H278" s="36">
        <v>295.34999999999991</v>
      </c>
      <c r="I278" s="36">
        <v>299.24999999999989</v>
      </c>
      <c r="J278" s="36">
        <v>301.84999999999991</v>
      </c>
      <c r="K278" s="31">
        <v>296.64999999999998</v>
      </c>
      <c r="L278" s="31">
        <v>290.14999999999998</v>
      </c>
      <c r="M278" s="31">
        <v>3.0445799999999998</v>
      </c>
      <c r="N278" s="1"/>
      <c r="O278" s="1"/>
    </row>
    <row r="279" spans="1:15" ht="12.75" customHeight="1">
      <c r="A279" s="33">
        <v>269</v>
      </c>
      <c r="B279" s="53" t="s">
        <v>837</v>
      </c>
      <c r="C279" s="31">
        <v>3741.7</v>
      </c>
      <c r="D279" s="36">
        <v>3762.6833333333329</v>
      </c>
      <c r="E279" s="36">
        <v>3691.3666666666659</v>
      </c>
      <c r="F279" s="36">
        <v>3641.0333333333328</v>
      </c>
      <c r="G279" s="36">
        <v>3569.7166666666658</v>
      </c>
      <c r="H279" s="36">
        <v>3813.016666666666</v>
      </c>
      <c r="I279" s="36">
        <v>3884.3333333333326</v>
      </c>
      <c r="J279" s="36">
        <v>3934.6666666666661</v>
      </c>
      <c r="K279" s="31">
        <v>3834</v>
      </c>
      <c r="L279" s="31">
        <v>3712.35</v>
      </c>
      <c r="M279" s="31">
        <v>0.21467</v>
      </c>
      <c r="N279" s="1"/>
      <c r="O279" s="1"/>
    </row>
    <row r="280" spans="1:15" ht="12.75" customHeight="1">
      <c r="A280" s="33">
        <v>270</v>
      </c>
      <c r="B280" s="53" t="s">
        <v>433</v>
      </c>
      <c r="C280" s="31">
        <v>1194.45</v>
      </c>
      <c r="D280" s="36">
        <v>1193.3833333333334</v>
      </c>
      <c r="E280" s="36">
        <v>1182.0666666666668</v>
      </c>
      <c r="F280" s="36">
        <v>1169.6833333333334</v>
      </c>
      <c r="G280" s="36">
        <v>1158.3666666666668</v>
      </c>
      <c r="H280" s="36">
        <v>1205.7666666666669</v>
      </c>
      <c r="I280" s="36">
        <v>1217.0833333333335</v>
      </c>
      <c r="J280" s="36">
        <v>1229.4666666666669</v>
      </c>
      <c r="K280" s="31">
        <v>1204.7</v>
      </c>
      <c r="L280" s="31">
        <v>1181</v>
      </c>
      <c r="M280" s="31">
        <v>0.73343000000000003</v>
      </c>
      <c r="N280" s="1"/>
      <c r="O280" s="1"/>
    </row>
    <row r="281" spans="1:15" ht="12.75" customHeight="1">
      <c r="A281" s="33">
        <v>271</v>
      </c>
      <c r="B281" s="53" t="s">
        <v>824</v>
      </c>
      <c r="C281" s="31">
        <v>1084.3</v>
      </c>
      <c r="D281" s="36">
        <v>1089.1000000000001</v>
      </c>
      <c r="E281" s="36">
        <v>1049.2500000000002</v>
      </c>
      <c r="F281" s="36">
        <v>1014.2</v>
      </c>
      <c r="G281" s="36">
        <v>974.35000000000014</v>
      </c>
      <c r="H281" s="36">
        <v>1124.1500000000003</v>
      </c>
      <c r="I281" s="36">
        <v>1164.0000000000002</v>
      </c>
      <c r="J281" s="36">
        <v>1199.0500000000004</v>
      </c>
      <c r="K281" s="31">
        <v>1128.95</v>
      </c>
      <c r="L281" s="31">
        <v>1054.05</v>
      </c>
      <c r="M281" s="31">
        <v>6.9485999999999999</v>
      </c>
      <c r="N281" s="1"/>
      <c r="O281" s="1"/>
    </row>
    <row r="282" spans="1:15" ht="12.75" customHeight="1">
      <c r="A282" s="33">
        <v>272</v>
      </c>
      <c r="B282" s="53" t="s">
        <v>434</v>
      </c>
      <c r="C282" s="31">
        <v>378.25</v>
      </c>
      <c r="D282" s="36">
        <v>376.40000000000003</v>
      </c>
      <c r="E282" s="36">
        <v>372.80000000000007</v>
      </c>
      <c r="F282" s="36">
        <v>367.35</v>
      </c>
      <c r="G282" s="36">
        <v>363.75000000000006</v>
      </c>
      <c r="H282" s="36">
        <v>381.85000000000008</v>
      </c>
      <c r="I282" s="36">
        <v>385.4500000000001</v>
      </c>
      <c r="J282" s="36">
        <v>390.90000000000009</v>
      </c>
      <c r="K282" s="31">
        <v>380</v>
      </c>
      <c r="L282" s="31">
        <v>370.95</v>
      </c>
      <c r="M282" s="31">
        <v>9.0119399999999992</v>
      </c>
      <c r="N282" s="1"/>
      <c r="O282" s="1"/>
    </row>
    <row r="283" spans="1:15" ht="12.75" customHeight="1">
      <c r="A283" s="33">
        <v>273</v>
      </c>
      <c r="B283" s="53" t="s">
        <v>435</v>
      </c>
      <c r="C283" s="31">
        <v>267.85000000000002</v>
      </c>
      <c r="D283" s="36">
        <v>266.73333333333335</v>
      </c>
      <c r="E283" s="36">
        <v>263.4666666666667</v>
      </c>
      <c r="F283" s="36">
        <v>259.08333333333337</v>
      </c>
      <c r="G283" s="36">
        <v>255.81666666666672</v>
      </c>
      <c r="H283" s="36">
        <v>271.11666666666667</v>
      </c>
      <c r="I283" s="36">
        <v>274.38333333333333</v>
      </c>
      <c r="J283" s="36">
        <v>278.76666666666665</v>
      </c>
      <c r="K283" s="31">
        <v>270</v>
      </c>
      <c r="L283" s="31">
        <v>262.35000000000002</v>
      </c>
      <c r="M283" s="31">
        <v>5.9828999999999999</v>
      </c>
      <c r="N283" s="1"/>
      <c r="O283" s="1"/>
    </row>
    <row r="284" spans="1:15" ht="12.75" customHeight="1">
      <c r="A284" s="33">
        <v>274</v>
      </c>
      <c r="B284" s="53" t="s">
        <v>436</v>
      </c>
      <c r="C284" s="31">
        <v>176.05</v>
      </c>
      <c r="D284" s="36">
        <v>175.93333333333337</v>
      </c>
      <c r="E284" s="36">
        <v>174.46666666666673</v>
      </c>
      <c r="F284" s="36">
        <v>172.88333333333335</v>
      </c>
      <c r="G284" s="36">
        <v>171.41666666666671</v>
      </c>
      <c r="H284" s="36">
        <v>177.51666666666674</v>
      </c>
      <c r="I284" s="36">
        <v>178.98333333333338</v>
      </c>
      <c r="J284" s="36">
        <v>180.56666666666675</v>
      </c>
      <c r="K284" s="31">
        <v>177.4</v>
      </c>
      <c r="L284" s="31">
        <v>174.35</v>
      </c>
      <c r="M284" s="31">
        <v>14.100379999999999</v>
      </c>
      <c r="N284" s="1"/>
      <c r="O284" s="1"/>
    </row>
    <row r="285" spans="1:15" ht="12.75" customHeight="1">
      <c r="A285" s="33">
        <v>275</v>
      </c>
      <c r="B285" s="53" t="s">
        <v>890</v>
      </c>
      <c r="C285" s="31">
        <v>2712.2</v>
      </c>
      <c r="D285" s="36">
        <v>2676.5666666666666</v>
      </c>
      <c r="E285" s="36">
        <v>2628.1333333333332</v>
      </c>
      <c r="F285" s="36">
        <v>2544.0666666666666</v>
      </c>
      <c r="G285" s="36">
        <v>2495.6333333333332</v>
      </c>
      <c r="H285" s="36">
        <v>2760.6333333333332</v>
      </c>
      <c r="I285" s="36">
        <v>2809.0666666666666</v>
      </c>
      <c r="J285" s="36">
        <v>2893.1333333333332</v>
      </c>
      <c r="K285" s="31">
        <v>2725</v>
      </c>
      <c r="L285" s="31">
        <v>2592.5</v>
      </c>
      <c r="M285" s="31">
        <v>3.93059</v>
      </c>
      <c r="N285" s="1"/>
      <c r="O285" s="1"/>
    </row>
    <row r="286" spans="1:15" ht="12.75" customHeight="1">
      <c r="A286" s="33">
        <v>276</v>
      </c>
      <c r="B286" s="53" t="s">
        <v>437</v>
      </c>
      <c r="C286" s="31">
        <v>663.25</v>
      </c>
      <c r="D286" s="36">
        <v>663.83333333333337</v>
      </c>
      <c r="E286" s="36">
        <v>657.2166666666667</v>
      </c>
      <c r="F286" s="36">
        <v>651.18333333333328</v>
      </c>
      <c r="G286" s="36">
        <v>644.56666666666661</v>
      </c>
      <c r="H286" s="36">
        <v>669.86666666666679</v>
      </c>
      <c r="I286" s="36">
        <v>676.48333333333335</v>
      </c>
      <c r="J286" s="36">
        <v>682.51666666666688</v>
      </c>
      <c r="K286" s="31">
        <v>670.45</v>
      </c>
      <c r="L286" s="31">
        <v>657.8</v>
      </c>
      <c r="M286" s="31">
        <v>4.7838900000000004</v>
      </c>
      <c r="N286" s="1"/>
      <c r="O286" s="1"/>
    </row>
    <row r="287" spans="1:15" ht="12.75" customHeight="1">
      <c r="A287" s="33">
        <v>277</v>
      </c>
      <c r="B287" s="53" t="s">
        <v>836</v>
      </c>
      <c r="C287" s="31">
        <v>598.9</v>
      </c>
      <c r="D287" s="36">
        <v>595.08333333333337</v>
      </c>
      <c r="E287" s="36">
        <v>588.2166666666667</v>
      </c>
      <c r="F287" s="36">
        <v>577.5333333333333</v>
      </c>
      <c r="G287" s="36">
        <v>570.66666666666663</v>
      </c>
      <c r="H287" s="36">
        <v>605.76666666666677</v>
      </c>
      <c r="I287" s="36">
        <v>612.63333333333333</v>
      </c>
      <c r="J287" s="36">
        <v>623.31666666666683</v>
      </c>
      <c r="K287" s="31">
        <v>601.95000000000005</v>
      </c>
      <c r="L287" s="31">
        <v>584.4</v>
      </c>
      <c r="M287" s="31">
        <v>3.6717499999999998</v>
      </c>
      <c r="N287" s="1"/>
      <c r="O287" s="1"/>
    </row>
    <row r="288" spans="1:15" ht="12.75" customHeight="1">
      <c r="A288" s="33">
        <v>278</v>
      </c>
      <c r="B288" s="53" t="s">
        <v>162</v>
      </c>
      <c r="C288" s="31">
        <v>1772.15</v>
      </c>
      <c r="D288" s="36">
        <v>1775.7</v>
      </c>
      <c r="E288" s="36">
        <v>1760.75</v>
      </c>
      <c r="F288" s="36">
        <v>1749.35</v>
      </c>
      <c r="G288" s="36">
        <v>1734.3999999999999</v>
      </c>
      <c r="H288" s="36">
        <v>1787.1000000000001</v>
      </c>
      <c r="I288" s="36">
        <v>1802.0500000000004</v>
      </c>
      <c r="J288" s="36">
        <v>1813.4500000000003</v>
      </c>
      <c r="K288" s="31">
        <v>1790.65</v>
      </c>
      <c r="L288" s="31">
        <v>1764.3</v>
      </c>
      <c r="M288" s="31">
        <v>37.83681</v>
      </c>
      <c r="N288" s="1"/>
      <c r="O288" s="1"/>
    </row>
    <row r="289" spans="1:15" ht="12.75" customHeight="1">
      <c r="A289" s="33">
        <v>279</v>
      </c>
      <c r="B289" s="53" t="s">
        <v>438</v>
      </c>
      <c r="C289" s="31">
        <v>2002.75</v>
      </c>
      <c r="D289" s="36">
        <v>2008.5333333333335</v>
      </c>
      <c r="E289" s="36">
        <v>1983.116666666667</v>
      </c>
      <c r="F289" s="36">
        <v>1963.4833333333336</v>
      </c>
      <c r="G289" s="36">
        <v>1938.0666666666671</v>
      </c>
      <c r="H289" s="36">
        <v>2028.166666666667</v>
      </c>
      <c r="I289" s="36">
        <v>2053.5833333333335</v>
      </c>
      <c r="J289" s="36">
        <v>2073.2166666666672</v>
      </c>
      <c r="K289" s="31">
        <v>2033.95</v>
      </c>
      <c r="L289" s="31">
        <v>1988.9</v>
      </c>
      <c r="M289" s="31">
        <v>1.0506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156</v>
      </c>
      <c r="D290" s="36">
        <v>154.43333333333334</v>
      </c>
      <c r="E290" s="36">
        <v>151.86666666666667</v>
      </c>
      <c r="F290" s="36">
        <v>147.73333333333335</v>
      </c>
      <c r="G290" s="36">
        <v>145.16666666666669</v>
      </c>
      <c r="H290" s="36">
        <v>158.56666666666666</v>
      </c>
      <c r="I290" s="36">
        <v>161.13333333333333</v>
      </c>
      <c r="J290" s="36">
        <v>165.26666666666665</v>
      </c>
      <c r="K290" s="31">
        <v>157</v>
      </c>
      <c r="L290" s="31">
        <v>150.30000000000001</v>
      </c>
      <c r="M290" s="31">
        <v>74.246420000000001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5457.5</v>
      </c>
      <c r="D291" s="36">
        <v>5385.916666666667</v>
      </c>
      <c r="E291" s="36">
        <v>5303.8333333333339</v>
      </c>
      <c r="F291" s="36">
        <v>5150.166666666667</v>
      </c>
      <c r="G291" s="36">
        <v>5068.0833333333339</v>
      </c>
      <c r="H291" s="36">
        <v>5539.5833333333339</v>
      </c>
      <c r="I291" s="36">
        <v>5621.6666666666679</v>
      </c>
      <c r="J291" s="36">
        <v>5775.3333333333339</v>
      </c>
      <c r="K291" s="31">
        <v>5468</v>
      </c>
      <c r="L291" s="31">
        <v>5232.25</v>
      </c>
      <c r="M291" s="31">
        <v>2.1856</v>
      </c>
      <c r="N291" s="1"/>
      <c r="O291" s="1"/>
    </row>
    <row r="292" spans="1:15" ht="12.75" customHeight="1">
      <c r="A292" s="33">
        <v>282</v>
      </c>
      <c r="B292" s="53" t="s">
        <v>166</v>
      </c>
      <c r="C292" s="31">
        <v>591.35</v>
      </c>
      <c r="D292" s="36">
        <v>586.83333333333337</v>
      </c>
      <c r="E292" s="36">
        <v>579.66666666666674</v>
      </c>
      <c r="F292" s="36">
        <v>567.98333333333335</v>
      </c>
      <c r="G292" s="36">
        <v>560.81666666666672</v>
      </c>
      <c r="H292" s="36">
        <v>598.51666666666677</v>
      </c>
      <c r="I292" s="36">
        <v>605.68333333333351</v>
      </c>
      <c r="J292" s="36">
        <v>617.36666666666679</v>
      </c>
      <c r="K292" s="31">
        <v>594</v>
      </c>
      <c r="L292" s="31">
        <v>575.15</v>
      </c>
      <c r="M292" s="31">
        <v>16.97503</v>
      </c>
      <c r="N292" s="1"/>
      <c r="O292" s="1"/>
    </row>
    <row r="293" spans="1:15" ht="12.75" customHeight="1">
      <c r="A293" s="33">
        <v>283</v>
      </c>
      <c r="B293" s="53" t="s">
        <v>168</v>
      </c>
      <c r="C293" s="31">
        <v>5159.8999999999996</v>
      </c>
      <c r="D293" s="36">
        <v>5161.0666666666666</v>
      </c>
      <c r="E293" s="36">
        <v>5129.1333333333332</v>
      </c>
      <c r="F293" s="36">
        <v>5098.3666666666668</v>
      </c>
      <c r="G293" s="36">
        <v>5066.4333333333334</v>
      </c>
      <c r="H293" s="36">
        <v>5191.833333333333</v>
      </c>
      <c r="I293" s="36">
        <v>5223.7666666666655</v>
      </c>
      <c r="J293" s="36">
        <v>5254.5333333333328</v>
      </c>
      <c r="K293" s="31">
        <v>5193</v>
      </c>
      <c r="L293" s="31">
        <v>5130.3</v>
      </c>
      <c r="M293" s="31">
        <v>3.7402899999999999</v>
      </c>
      <c r="N293" s="1"/>
      <c r="O293" s="1"/>
    </row>
    <row r="294" spans="1:15" ht="12.75" customHeight="1">
      <c r="A294" s="33">
        <v>284</v>
      </c>
      <c r="B294" s="53" t="s">
        <v>439</v>
      </c>
      <c r="C294" s="31">
        <v>14371.2</v>
      </c>
      <c r="D294" s="36">
        <v>14307.15</v>
      </c>
      <c r="E294" s="36">
        <v>14173.3</v>
      </c>
      <c r="F294" s="36">
        <v>13975.4</v>
      </c>
      <c r="G294" s="36">
        <v>13841.55</v>
      </c>
      <c r="H294" s="36">
        <v>14505.05</v>
      </c>
      <c r="I294" s="36">
        <v>14638.900000000001</v>
      </c>
      <c r="J294" s="36">
        <v>14836.8</v>
      </c>
      <c r="K294" s="31">
        <v>14441</v>
      </c>
      <c r="L294" s="31">
        <v>14109.25</v>
      </c>
      <c r="M294" s="31">
        <v>2.6429999999999999E-2</v>
      </c>
      <c r="N294" s="1"/>
      <c r="O294" s="1"/>
    </row>
    <row r="295" spans="1:15" ht="12.75" customHeight="1">
      <c r="A295" s="33">
        <v>285</v>
      </c>
      <c r="B295" s="53" t="s">
        <v>167</v>
      </c>
      <c r="C295" s="31">
        <v>3560</v>
      </c>
      <c r="D295" s="36">
        <v>3560.3833333333332</v>
      </c>
      <c r="E295" s="36">
        <v>3524.7666666666664</v>
      </c>
      <c r="F295" s="36">
        <v>3489.5333333333333</v>
      </c>
      <c r="G295" s="36">
        <v>3453.9166666666665</v>
      </c>
      <c r="H295" s="36">
        <v>3595.6166666666663</v>
      </c>
      <c r="I295" s="36">
        <v>3631.2333333333331</v>
      </c>
      <c r="J295" s="36">
        <v>3666.4666666666662</v>
      </c>
      <c r="K295" s="31">
        <v>3596</v>
      </c>
      <c r="L295" s="31">
        <v>3525.15</v>
      </c>
      <c r="M295" s="31">
        <v>25.049620000000001</v>
      </c>
      <c r="N295" s="1"/>
      <c r="O295" s="1"/>
    </row>
    <row r="296" spans="1:15" ht="12.75" customHeight="1">
      <c r="A296" s="33">
        <v>286</v>
      </c>
      <c r="B296" s="53" t="s">
        <v>440</v>
      </c>
      <c r="C296" s="31">
        <v>465.25</v>
      </c>
      <c r="D296" s="36">
        <v>461.7</v>
      </c>
      <c r="E296" s="36">
        <v>455.54999999999995</v>
      </c>
      <c r="F296" s="36">
        <v>445.84999999999997</v>
      </c>
      <c r="G296" s="36">
        <v>439.69999999999993</v>
      </c>
      <c r="H296" s="36">
        <v>471.4</v>
      </c>
      <c r="I296" s="36">
        <v>477.54999999999995</v>
      </c>
      <c r="J296" s="36">
        <v>487.25</v>
      </c>
      <c r="K296" s="31">
        <v>467.85</v>
      </c>
      <c r="L296" s="31">
        <v>452</v>
      </c>
      <c r="M296" s="31">
        <v>7.37242</v>
      </c>
      <c r="N296" s="1"/>
      <c r="O296" s="1"/>
    </row>
    <row r="297" spans="1:15" ht="12.75" customHeight="1">
      <c r="A297" s="33">
        <v>287</v>
      </c>
      <c r="B297" s="53" t="s">
        <v>165</v>
      </c>
      <c r="C297" s="31">
        <v>383.9</v>
      </c>
      <c r="D297" s="36">
        <v>383.14999999999992</v>
      </c>
      <c r="E297" s="36">
        <v>380.39999999999986</v>
      </c>
      <c r="F297" s="36">
        <v>376.89999999999992</v>
      </c>
      <c r="G297" s="36">
        <v>374.14999999999986</v>
      </c>
      <c r="H297" s="36">
        <v>386.64999999999986</v>
      </c>
      <c r="I297" s="36">
        <v>389.4</v>
      </c>
      <c r="J297" s="36">
        <v>392.89999999999986</v>
      </c>
      <c r="K297" s="31">
        <v>385.9</v>
      </c>
      <c r="L297" s="31">
        <v>379.65</v>
      </c>
      <c r="M297" s="31">
        <v>37.293340000000001</v>
      </c>
      <c r="N297" s="1"/>
      <c r="O297" s="1"/>
    </row>
    <row r="298" spans="1:15" ht="12.75" customHeight="1">
      <c r="A298" s="33">
        <v>288</v>
      </c>
      <c r="B298" s="53" t="s">
        <v>441</v>
      </c>
      <c r="C298" s="31">
        <v>227.7</v>
      </c>
      <c r="D298" s="36">
        <v>226.96666666666667</v>
      </c>
      <c r="E298" s="36">
        <v>225.48333333333335</v>
      </c>
      <c r="F298" s="36">
        <v>223.26666666666668</v>
      </c>
      <c r="G298" s="36">
        <v>221.78333333333336</v>
      </c>
      <c r="H298" s="36">
        <v>229.18333333333334</v>
      </c>
      <c r="I298" s="36">
        <v>230.66666666666663</v>
      </c>
      <c r="J298" s="36">
        <v>232.88333333333333</v>
      </c>
      <c r="K298" s="31">
        <v>228.45</v>
      </c>
      <c r="L298" s="31">
        <v>224.75</v>
      </c>
      <c r="M298" s="31">
        <v>6.6432799999999999</v>
      </c>
      <c r="N298" s="1"/>
      <c r="O298" s="1"/>
    </row>
    <row r="299" spans="1:15" ht="12.75" customHeight="1">
      <c r="A299" s="33">
        <v>289</v>
      </c>
      <c r="B299" s="53" t="s">
        <v>442</v>
      </c>
      <c r="C299" s="31">
        <v>133.65</v>
      </c>
      <c r="D299" s="36">
        <v>132.56666666666666</v>
      </c>
      <c r="E299" s="36">
        <v>130.38333333333333</v>
      </c>
      <c r="F299" s="36">
        <v>127.11666666666667</v>
      </c>
      <c r="G299" s="36">
        <v>124.93333333333334</v>
      </c>
      <c r="H299" s="36">
        <v>135.83333333333331</v>
      </c>
      <c r="I299" s="36">
        <v>138.01666666666665</v>
      </c>
      <c r="J299" s="36">
        <v>141.2833333333333</v>
      </c>
      <c r="K299" s="31">
        <v>134.75</v>
      </c>
      <c r="L299" s="31">
        <v>129.30000000000001</v>
      </c>
      <c r="M299" s="31">
        <v>31.912759999999999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901.8</v>
      </c>
      <c r="D300" s="36">
        <v>896.2833333333333</v>
      </c>
      <c r="E300" s="36">
        <v>883.01666666666665</v>
      </c>
      <c r="F300" s="36">
        <v>864.23333333333335</v>
      </c>
      <c r="G300" s="36">
        <v>850.9666666666667</v>
      </c>
      <c r="H300" s="36">
        <v>915.06666666666661</v>
      </c>
      <c r="I300" s="36">
        <v>928.33333333333326</v>
      </c>
      <c r="J300" s="36">
        <v>947.11666666666656</v>
      </c>
      <c r="K300" s="31">
        <v>909.55</v>
      </c>
      <c r="L300" s="31">
        <v>877.5</v>
      </c>
      <c r="M300" s="31">
        <v>62.924950000000003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6517.6</v>
      </c>
      <c r="D301" s="36">
        <v>6511.083333333333</v>
      </c>
      <c r="E301" s="36">
        <v>6342.1666666666661</v>
      </c>
      <c r="F301" s="36">
        <v>6166.7333333333327</v>
      </c>
      <c r="G301" s="36">
        <v>5997.8166666666657</v>
      </c>
      <c r="H301" s="36">
        <v>6686.5166666666664</v>
      </c>
      <c r="I301" s="36">
        <v>6855.4333333333325</v>
      </c>
      <c r="J301" s="36">
        <v>7030.8666666666668</v>
      </c>
      <c r="K301" s="31">
        <v>6680</v>
      </c>
      <c r="L301" s="31">
        <v>6335.65</v>
      </c>
      <c r="M301" s="31">
        <v>2.1014699999999999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1611.65</v>
      </c>
      <c r="D302" s="36">
        <v>1599.6666666666667</v>
      </c>
      <c r="E302" s="36">
        <v>1583.0333333333335</v>
      </c>
      <c r="F302" s="36">
        <v>1554.4166666666667</v>
      </c>
      <c r="G302" s="36">
        <v>1537.7833333333335</v>
      </c>
      <c r="H302" s="36">
        <v>1628.2833333333335</v>
      </c>
      <c r="I302" s="36">
        <v>1644.9166666666667</v>
      </c>
      <c r="J302" s="36">
        <v>1673.5333333333335</v>
      </c>
      <c r="K302" s="31">
        <v>1616.3</v>
      </c>
      <c r="L302" s="31">
        <v>1571.05</v>
      </c>
      <c r="M302" s="31">
        <v>12.197419999999999</v>
      </c>
      <c r="N302" s="1"/>
      <c r="O302" s="1"/>
    </row>
    <row r="303" spans="1:15" ht="12.75" customHeight="1">
      <c r="A303" s="33">
        <v>293</v>
      </c>
      <c r="B303" s="53" t="s">
        <v>443</v>
      </c>
      <c r="C303" s="31">
        <v>1114.9000000000001</v>
      </c>
      <c r="D303" s="36">
        <v>1119.4166666666667</v>
      </c>
      <c r="E303" s="36">
        <v>1107.4833333333336</v>
      </c>
      <c r="F303" s="36">
        <v>1100.0666666666668</v>
      </c>
      <c r="G303" s="36">
        <v>1088.1333333333337</v>
      </c>
      <c r="H303" s="36">
        <v>1126.8333333333335</v>
      </c>
      <c r="I303" s="36">
        <v>1138.7666666666664</v>
      </c>
      <c r="J303" s="36">
        <v>1146.1833333333334</v>
      </c>
      <c r="K303" s="31">
        <v>1131.3499999999999</v>
      </c>
      <c r="L303" s="31">
        <v>1112</v>
      </c>
      <c r="M303" s="31">
        <v>0.34689999999999999</v>
      </c>
      <c r="N303" s="1"/>
      <c r="O303" s="1"/>
    </row>
    <row r="304" spans="1:15" ht="12.75" customHeight="1">
      <c r="A304" s="33">
        <v>294</v>
      </c>
      <c r="B304" s="53" t="s">
        <v>444</v>
      </c>
      <c r="C304" s="31">
        <v>66.05</v>
      </c>
      <c r="D304" s="36">
        <v>65.36666666666666</v>
      </c>
      <c r="E304" s="36">
        <v>64.683333333333323</v>
      </c>
      <c r="F304" s="36">
        <v>63.316666666666663</v>
      </c>
      <c r="G304" s="36">
        <v>62.633333333333326</v>
      </c>
      <c r="H304" s="36">
        <v>66.73333333333332</v>
      </c>
      <c r="I304" s="36">
        <v>67.416666666666657</v>
      </c>
      <c r="J304" s="36">
        <v>68.783333333333317</v>
      </c>
      <c r="K304" s="31">
        <v>66.05</v>
      </c>
      <c r="L304" s="31">
        <v>64</v>
      </c>
      <c r="M304" s="31">
        <v>24.62031</v>
      </c>
      <c r="N304" s="1"/>
      <c r="O304" s="1"/>
    </row>
    <row r="305" spans="1:15" ht="12.75" customHeight="1">
      <c r="A305" s="33">
        <v>295</v>
      </c>
      <c r="B305" s="53" t="s">
        <v>183</v>
      </c>
      <c r="C305" s="31">
        <v>131583.6</v>
      </c>
      <c r="D305" s="36">
        <v>131866.35</v>
      </c>
      <c r="E305" s="36">
        <v>130762.80000000002</v>
      </c>
      <c r="F305" s="36">
        <v>129942.00000000001</v>
      </c>
      <c r="G305" s="36">
        <v>128838.45000000003</v>
      </c>
      <c r="H305" s="36">
        <v>132687.15000000002</v>
      </c>
      <c r="I305" s="36">
        <v>133790.70000000001</v>
      </c>
      <c r="J305" s="36">
        <v>134611.5</v>
      </c>
      <c r="K305" s="31">
        <v>132969.9</v>
      </c>
      <c r="L305" s="31">
        <v>131045.55</v>
      </c>
      <c r="M305" s="31">
        <v>0.10316</v>
      </c>
      <c r="N305" s="1"/>
      <c r="O305" s="1"/>
    </row>
    <row r="306" spans="1:15" ht="12.75" customHeight="1">
      <c r="A306" s="33">
        <v>296</v>
      </c>
      <c r="B306" s="53" t="s">
        <v>445</v>
      </c>
      <c r="C306" s="31">
        <v>1697.2</v>
      </c>
      <c r="D306" s="36">
        <v>1704.7333333333333</v>
      </c>
      <c r="E306" s="36">
        <v>1682.4666666666667</v>
      </c>
      <c r="F306" s="36">
        <v>1667.7333333333333</v>
      </c>
      <c r="G306" s="36">
        <v>1645.4666666666667</v>
      </c>
      <c r="H306" s="36">
        <v>1719.4666666666667</v>
      </c>
      <c r="I306" s="36">
        <v>1741.7333333333336</v>
      </c>
      <c r="J306" s="36">
        <v>1756.4666666666667</v>
      </c>
      <c r="K306" s="31">
        <v>1727</v>
      </c>
      <c r="L306" s="31">
        <v>1690</v>
      </c>
      <c r="M306" s="31">
        <v>1.7939000000000001</v>
      </c>
      <c r="N306" s="1"/>
      <c r="O306" s="1"/>
    </row>
    <row r="307" spans="1:15" ht="12.75" customHeight="1">
      <c r="A307" s="33">
        <v>297</v>
      </c>
      <c r="B307" s="53" t="s">
        <v>446</v>
      </c>
      <c r="C307" s="31">
        <v>1130.5</v>
      </c>
      <c r="D307" s="36">
        <v>1125.3333333333333</v>
      </c>
      <c r="E307" s="36">
        <v>1111.6666666666665</v>
      </c>
      <c r="F307" s="36">
        <v>1092.8333333333333</v>
      </c>
      <c r="G307" s="36">
        <v>1079.1666666666665</v>
      </c>
      <c r="H307" s="36">
        <v>1144.1666666666665</v>
      </c>
      <c r="I307" s="36">
        <v>1157.833333333333</v>
      </c>
      <c r="J307" s="36">
        <v>1176.6666666666665</v>
      </c>
      <c r="K307" s="31">
        <v>1139</v>
      </c>
      <c r="L307" s="31">
        <v>1106.5</v>
      </c>
      <c r="M307" s="31">
        <v>4.96251</v>
      </c>
      <c r="N307" s="1"/>
      <c r="O307" s="1"/>
    </row>
    <row r="308" spans="1:15" ht="12.75" customHeight="1">
      <c r="A308" s="33">
        <v>298</v>
      </c>
      <c r="B308" s="53" t="s">
        <v>180</v>
      </c>
      <c r="C308" s="31">
        <v>1321.75</v>
      </c>
      <c r="D308" s="36">
        <v>1310.8166666666666</v>
      </c>
      <c r="E308" s="36">
        <v>1296.6333333333332</v>
      </c>
      <c r="F308" s="36">
        <v>1271.5166666666667</v>
      </c>
      <c r="G308" s="36">
        <v>1257.3333333333333</v>
      </c>
      <c r="H308" s="36">
        <v>1335.9333333333332</v>
      </c>
      <c r="I308" s="36">
        <v>1350.1166666666666</v>
      </c>
      <c r="J308" s="36">
        <v>1375.2333333333331</v>
      </c>
      <c r="K308" s="31">
        <v>1325</v>
      </c>
      <c r="L308" s="31">
        <v>1285.7</v>
      </c>
      <c r="M308" s="31">
        <v>4.59823</v>
      </c>
      <c r="N308" s="1"/>
      <c r="O308" s="1"/>
    </row>
    <row r="309" spans="1:15" ht="12.75" customHeight="1">
      <c r="A309" s="33">
        <v>299</v>
      </c>
      <c r="B309" s="53" t="s">
        <v>172</v>
      </c>
      <c r="C309" s="31">
        <v>268.2</v>
      </c>
      <c r="D309" s="36">
        <v>266.95</v>
      </c>
      <c r="E309" s="36">
        <v>264.5</v>
      </c>
      <c r="F309" s="36">
        <v>260.8</v>
      </c>
      <c r="G309" s="36">
        <v>258.35000000000002</v>
      </c>
      <c r="H309" s="36">
        <v>270.64999999999998</v>
      </c>
      <c r="I309" s="36">
        <v>273.09999999999991</v>
      </c>
      <c r="J309" s="36">
        <v>276.79999999999995</v>
      </c>
      <c r="K309" s="31">
        <v>269.39999999999998</v>
      </c>
      <c r="L309" s="31">
        <v>263.25</v>
      </c>
      <c r="M309" s="31">
        <v>18.920919999999999</v>
      </c>
      <c r="N309" s="1"/>
      <c r="O309" s="1"/>
    </row>
    <row r="310" spans="1:15" ht="12.75" customHeight="1">
      <c r="A310" s="33">
        <v>300</v>
      </c>
      <c r="B310" s="53" t="s">
        <v>171</v>
      </c>
      <c r="C310" s="31">
        <v>1865.85</v>
      </c>
      <c r="D310" s="36">
        <v>1861.95</v>
      </c>
      <c r="E310" s="36">
        <v>1848.9</v>
      </c>
      <c r="F310" s="36">
        <v>1831.95</v>
      </c>
      <c r="G310" s="36">
        <v>1818.9</v>
      </c>
      <c r="H310" s="36">
        <v>1878.9</v>
      </c>
      <c r="I310" s="36">
        <v>1891.9499999999998</v>
      </c>
      <c r="J310" s="36">
        <v>1908.9</v>
      </c>
      <c r="K310" s="31">
        <v>1875</v>
      </c>
      <c r="L310" s="31">
        <v>1845</v>
      </c>
      <c r="M310" s="31">
        <v>20.729600000000001</v>
      </c>
      <c r="N310" s="1"/>
      <c r="O310" s="1"/>
    </row>
    <row r="311" spans="1:15" ht="12.75" customHeight="1">
      <c r="A311" s="33">
        <v>301</v>
      </c>
      <c r="B311" s="53" t="s">
        <v>447</v>
      </c>
      <c r="C311" s="31">
        <v>393.95</v>
      </c>
      <c r="D311" s="36">
        <v>392.15000000000003</v>
      </c>
      <c r="E311" s="36">
        <v>387.00000000000006</v>
      </c>
      <c r="F311" s="36">
        <v>380.05</v>
      </c>
      <c r="G311" s="36">
        <v>374.90000000000003</v>
      </c>
      <c r="H311" s="36">
        <v>399.10000000000008</v>
      </c>
      <c r="I311" s="36">
        <v>404.25000000000006</v>
      </c>
      <c r="J311" s="36">
        <v>411.2000000000001</v>
      </c>
      <c r="K311" s="31">
        <v>397.3</v>
      </c>
      <c r="L311" s="31">
        <v>385.2</v>
      </c>
      <c r="M311" s="31">
        <v>1.9055500000000001</v>
      </c>
      <c r="N311" s="1"/>
      <c r="O311" s="1"/>
    </row>
    <row r="312" spans="1:15" ht="12.75" customHeight="1">
      <c r="A312" s="33">
        <v>302</v>
      </c>
      <c r="B312" s="53" t="s">
        <v>448</v>
      </c>
      <c r="C312" s="31">
        <v>543.65</v>
      </c>
      <c r="D312" s="36">
        <v>546.7166666666667</v>
      </c>
      <c r="E312" s="36">
        <v>538.53333333333342</v>
      </c>
      <c r="F312" s="36">
        <v>533.41666666666674</v>
      </c>
      <c r="G312" s="36">
        <v>525.23333333333346</v>
      </c>
      <c r="H312" s="36">
        <v>551.83333333333337</v>
      </c>
      <c r="I312" s="36">
        <v>560.01666666666677</v>
      </c>
      <c r="J312" s="36">
        <v>565.13333333333333</v>
      </c>
      <c r="K312" s="31">
        <v>554.9</v>
      </c>
      <c r="L312" s="31">
        <v>541.6</v>
      </c>
      <c r="M312" s="31">
        <v>7.0496100000000004</v>
      </c>
      <c r="N312" s="1"/>
      <c r="O312" s="1"/>
    </row>
    <row r="313" spans="1:15" ht="12.75" customHeight="1">
      <c r="A313" s="33">
        <v>303</v>
      </c>
      <c r="B313" s="53" t="s">
        <v>173</v>
      </c>
      <c r="C313" s="31">
        <v>172.6</v>
      </c>
      <c r="D313" s="36">
        <v>171.56666666666669</v>
      </c>
      <c r="E313" s="36">
        <v>170.03333333333339</v>
      </c>
      <c r="F313" s="36">
        <v>167.4666666666667</v>
      </c>
      <c r="G313" s="36">
        <v>165.93333333333339</v>
      </c>
      <c r="H313" s="36">
        <v>174.13333333333338</v>
      </c>
      <c r="I313" s="36">
        <v>175.66666666666669</v>
      </c>
      <c r="J313" s="36">
        <v>178.23333333333338</v>
      </c>
      <c r="K313" s="31">
        <v>173.1</v>
      </c>
      <c r="L313" s="31">
        <v>169</v>
      </c>
      <c r="M313" s="31">
        <v>57.642130000000002</v>
      </c>
      <c r="N313" s="1"/>
      <c r="O313" s="1"/>
    </row>
    <row r="314" spans="1:15" ht="12.75" customHeight="1">
      <c r="A314" s="33">
        <v>304</v>
      </c>
      <c r="B314" s="53" t="s">
        <v>449</v>
      </c>
      <c r="C314" s="31">
        <v>217.95</v>
      </c>
      <c r="D314" s="36">
        <v>220.08333333333334</v>
      </c>
      <c r="E314" s="36">
        <v>214.16666666666669</v>
      </c>
      <c r="F314" s="36">
        <v>210.38333333333335</v>
      </c>
      <c r="G314" s="36">
        <v>204.4666666666667</v>
      </c>
      <c r="H314" s="36">
        <v>223.86666666666667</v>
      </c>
      <c r="I314" s="36">
        <v>229.78333333333336</v>
      </c>
      <c r="J314" s="36">
        <v>233.56666666666666</v>
      </c>
      <c r="K314" s="31">
        <v>226</v>
      </c>
      <c r="L314" s="31">
        <v>216.3</v>
      </c>
      <c r="M314" s="31">
        <v>42.418289999999999</v>
      </c>
      <c r="N314" s="1"/>
      <c r="O314" s="1"/>
    </row>
    <row r="315" spans="1:15" ht="12.75" customHeight="1">
      <c r="A315" s="33">
        <v>305</v>
      </c>
      <c r="B315" s="53" t="s">
        <v>842</v>
      </c>
      <c r="C315" s="31">
        <v>2132.75</v>
      </c>
      <c r="D315" s="36">
        <v>2127.6666666666665</v>
      </c>
      <c r="E315" s="36">
        <v>2095.333333333333</v>
      </c>
      <c r="F315" s="36">
        <v>2057.9166666666665</v>
      </c>
      <c r="G315" s="36">
        <v>2025.583333333333</v>
      </c>
      <c r="H315" s="36">
        <v>2165.083333333333</v>
      </c>
      <c r="I315" s="36">
        <v>2197.4166666666661</v>
      </c>
      <c r="J315" s="36">
        <v>2234.833333333333</v>
      </c>
      <c r="K315" s="31">
        <v>2160</v>
      </c>
      <c r="L315" s="31">
        <v>2090.25</v>
      </c>
      <c r="M315" s="31">
        <v>1.4657899999999999</v>
      </c>
      <c r="N315" s="1"/>
      <c r="O315" s="1"/>
    </row>
    <row r="316" spans="1:15" ht="12.75" customHeight="1">
      <c r="A316" s="33">
        <v>306</v>
      </c>
      <c r="B316" s="53" t="s">
        <v>174</v>
      </c>
      <c r="C316" s="31">
        <v>500.7</v>
      </c>
      <c r="D316" s="36">
        <v>497.91666666666669</v>
      </c>
      <c r="E316" s="36">
        <v>494.33333333333337</v>
      </c>
      <c r="F316" s="36">
        <v>487.9666666666667</v>
      </c>
      <c r="G316" s="36">
        <v>484.38333333333338</v>
      </c>
      <c r="H316" s="36">
        <v>504.28333333333336</v>
      </c>
      <c r="I316" s="36">
        <v>507.86666666666673</v>
      </c>
      <c r="J316" s="36">
        <v>514.23333333333335</v>
      </c>
      <c r="K316" s="31">
        <v>501.5</v>
      </c>
      <c r="L316" s="31">
        <v>491.55</v>
      </c>
      <c r="M316" s="31">
        <v>14.725390000000001</v>
      </c>
      <c r="N316" s="1"/>
      <c r="O316" s="1"/>
    </row>
    <row r="317" spans="1:15" ht="12.75" customHeight="1">
      <c r="A317" s="33">
        <v>307</v>
      </c>
      <c r="B317" s="53" t="s">
        <v>175</v>
      </c>
      <c r="C317" s="31">
        <v>11908.15</v>
      </c>
      <c r="D317" s="36">
        <v>11911.166666666666</v>
      </c>
      <c r="E317" s="36">
        <v>11822.333333333332</v>
      </c>
      <c r="F317" s="36">
        <v>11736.516666666666</v>
      </c>
      <c r="G317" s="36">
        <v>11647.683333333332</v>
      </c>
      <c r="H317" s="36">
        <v>11996.983333333332</v>
      </c>
      <c r="I317" s="36">
        <v>12085.816666666664</v>
      </c>
      <c r="J317" s="36">
        <v>12171.633333333331</v>
      </c>
      <c r="K317" s="31">
        <v>12000</v>
      </c>
      <c r="L317" s="31">
        <v>11825.35</v>
      </c>
      <c r="M317" s="31">
        <v>5.4431099999999999</v>
      </c>
      <c r="N317" s="1"/>
      <c r="O317" s="1"/>
    </row>
    <row r="318" spans="1:15" ht="12.75" customHeight="1">
      <c r="A318" s="33">
        <v>308</v>
      </c>
      <c r="B318" s="53" t="s">
        <v>450</v>
      </c>
      <c r="C318" s="31">
        <v>2653.7</v>
      </c>
      <c r="D318" s="36">
        <v>2649.9</v>
      </c>
      <c r="E318" s="36">
        <v>2624.8</v>
      </c>
      <c r="F318" s="36">
        <v>2595.9</v>
      </c>
      <c r="G318" s="36">
        <v>2570.8000000000002</v>
      </c>
      <c r="H318" s="36">
        <v>2678.8</v>
      </c>
      <c r="I318" s="36">
        <v>2703.8999999999996</v>
      </c>
      <c r="J318" s="36">
        <v>2732.8</v>
      </c>
      <c r="K318" s="31">
        <v>2675</v>
      </c>
      <c r="L318" s="31">
        <v>2621</v>
      </c>
      <c r="M318" s="31">
        <v>0.18376999999999999</v>
      </c>
      <c r="N318" s="1"/>
      <c r="O318" s="1"/>
    </row>
    <row r="319" spans="1:15" ht="12.75" customHeight="1">
      <c r="A319" s="33">
        <v>309</v>
      </c>
      <c r="B319" s="53" t="s">
        <v>179</v>
      </c>
      <c r="C319" s="31">
        <v>952</v>
      </c>
      <c r="D319" s="36">
        <v>953.36666666666667</v>
      </c>
      <c r="E319" s="36">
        <v>941.73333333333335</v>
      </c>
      <c r="F319" s="36">
        <v>931.4666666666667</v>
      </c>
      <c r="G319" s="36">
        <v>919.83333333333337</v>
      </c>
      <c r="H319" s="36">
        <v>963.63333333333333</v>
      </c>
      <c r="I319" s="36">
        <v>975.26666666666677</v>
      </c>
      <c r="J319" s="36">
        <v>985.5333333333333</v>
      </c>
      <c r="K319" s="31">
        <v>965</v>
      </c>
      <c r="L319" s="31">
        <v>943.1</v>
      </c>
      <c r="M319" s="31">
        <v>12.447749999999999</v>
      </c>
      <c r="N319" s="1"/>
      <c r="O319" s="1"/>
    </row>
    <row r="320" spans="1:15" ht="12.75" customHeight="1">
      <c r="A320" s="33">
        <v>310</v>
      </c>
      <c r="B320" s="53" t="s">
        <v>286</v>
      </c>
      <c r="C320" s="31">
        <v>748.8</v>
      </c>
      <c r="D320" s="36">
        <v>754.26666666666677</v>
      </c>
      <c r="E320" s="36">
        <v>735.53333333333353</v>
      </c>
      <c r="F320" s="36">
        <v>722.26666666666677</v>
      </c>
      <c r="G320" s="36">
        <v>703.53333333333353</v>
      </c>
      <c r="H320" s="36">
        <v>767.53333333333353</v>
      </c>
      <c r="I320" s="36">
        <v>786.26666666666688</v>
      </c>
      <c r="J320" s="36">
        <v>799.53333333333353</v>
      </c>
      <c r="K320" s="31">
        <v>773</v>
      </c>
      <c r="L320" s="31">
        <v>741</v>
      </c>
      <c r="M320" s="31">
        <v>31.714690000000001</v>
      </c>
      <c r="N320" s="1"/>
      <c r="O320" s="1"/>
    </row>
    <row r="321" spans="1:15" ht="12.75" customHeight="1">
      <c r="A321" s="33">
        <v>311</v>
      </c>
      <c r="B321" s="53" t="s">
        <v>451</v>
      </c>
      <c r="C321" s="31">
        <v>1878.4</v>
      </c>
      <c r="D321" s="36">
        <v>1879.2333333333333</v>
      </c>
      <c r="E321" s="36">
        <v>1849.4666666666667</v>
      </c>
      <c r="F321" s="36">
        <v>1820.5333333333333</v>
      </c>
      <c r="G321" s="36">
        <v>1790.7666666666667</v>
      </c>
      <c r="H321" s="36">
        <v>1908.1666666666667</v>
      </c>
      <c r="I321" s="36">
        <v>1937.9333333333336</v>
      </c>
      <c r="J321" s="36">
        <v>1966.8666666666668</v>
      </c>
      <c r="K321" s="31">
        <v>1909</v>
      </c>
      <c r="L321" s="31">
        <v>1850.3</v>
      </c>
      <c r="M321" s="31">
        <v>6.1328899999999997</v>
      </c>
      <c r="N321" s="1"/>
      <c r="O321" s="1"/>
    </row>
    <row r="322" spans="1:15" ht="12.75" customHeight="1">
      <c r="A322" s="33">
        <v>312</v>
      </c>
      <c r="B322" s="53" t="s">
        <v>452</v>
      </c>
      <c r="C322" s="31">
        <v>682.95</v>
      </c>
      <c r="D322" s="36">
        <v>683.15</v>
      </c>
      <c r="E322" s="36">
        <v>676.9</v>
      </c>
      <c r="F322" s="36">
        <v>670.85</v>
      </c>
      <c r="G322" s="36">
        <v>664.6</v>
      </c>
      <c r="H322" s="36">
        <v>689.19999999999993</v>
      </c>
      <c r="I322" s="36">
        <v>695.44999999999993</v>
      </c>
      <c r="J322" s="36">
        <v>701.49999999999989</v>
      </c>
      <c r="K322" s="31">
        <v>689.4</v>
      </c>
      <c r="L322" s="31">
        <v>677.1</v>
      </c>
      <c r="M322" s="31">
        <v>0.34555000000000002</v>
      </c>
      <c r="N322" s="1"/>
      <c r="O322" s="1"/>
    </row>
    <row r="323" spans="1:15" ht="12.75" customHeight="1">
      <c r="A323" s="33">
        <v>313</v>
      </c>
      <c r="B323" s="53" t="s">
        <v>453</v>
      </c>
      <c r="C323" s="31">
        <v>1130.1500000000001</v>
      </c>
      <c r="D323" s="36">
        <v>1154.6499999999999</v>
      </c>
      <c r="E323" s="36">
        <v>1095.4999999999998</v>
      </c>
      <c r="F323" s="36">
        <v>1060.8499999999999</v>
      </c>
      <c r="G323" s="36">
        <v>1001.6999999999998</v>
      </c>
      <c r="H323" s="36">
        <v>1189.2999999999997</v>
      </c>
      <c r="I323" s="36">
        <v>1248.4499999999998</v>
      </c>
      <c r="J323" s="36">
        <v>1283.0999999999997</v>
      </c>
      <c r="K323" s="31">
        <v>1213.8</v>
      </c>
      <c r="L323" s="31">
        <v>1120</v>
      </c>
      <c r="M323" s="31">
        <v>15.754569999999999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1627.25</v>
      </c>
      <c r="D324" s="36">
        <v>1620.6166666666668</v>
      </c>
      <c r="E324" s="36">
        <v>1607.6333333333337</v>
      </c>
      <c r="F324" s="36">
        <v>1588.0166666666669</v>
      </c>
      <c r="G324" s="36">
        <v>1575.0333333333338</v>
      </c>
      <c r="H324" s="36">
        <v>1640.2333333333336</v>
      </c>
      <c r="I324" s="36">
        <v>1653.2166666666667</v>
      </c>
      <c r="J324" s="36">
        <v>1672.8333333333335</v>
      </c>
      <c r="K324" s="31">
        <v>1633.6</v>
      </c>
      <c r="L324" s="31">
        <v>1601</v>
      </c>
      <c r="M324" s="31">
        <v>1.62616</v>
      </c>
      <c r="N324" s="1"/>
      <c r="O324" s="1"/>
    </row>
    <row r="325" spans="1:15" ht="12.75" customHeight="1">
      <c r="A325" s="33">
        <v>315</v>
      </c>
      <c r="B325" s="53" t="s">
        <v>841</v>
      </c>
      <c r="C325" s="31">
        <v>401.5</v>
      </c>
      <c r="D325" s="36">
        <v>399.25</v>
      </c>
      <c r="E325" s="36">
        <v>395.35</v>
      </c>
      <c r="F325" s="36">
        <v>389.20000000000005</v>
      </c>
      <c r="G325" s="36">
        <v>385.30000000000007</v>
      </c>
      <c r="H325" s="36">
        <v>405.4</v>
      </c>
      <c r="I325" s="36">
        <v>409.29999999999995</v>
      </c>
      <c r="J325" s="36">
        <v>415.44999999999993</v>
      </c>
      <c r="K325" s="31">
        <v>403.15</v>
      </c>
      <c r="L325" s="31">
        <v>393.1</v>
      </c>
      <c r="M325" s="31">
        <v>2.1191499999999999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62.75</v>
      </c>
      <c r="D326" s="36">
        <v>62.633333333333333</v>
      </c>
      <c r="E326" s="36">
        <v>62.116666666666667</v>
      </c>
      <c r="F326" s="36">
        <v>61.483333333333334</v>
      </c>
      <c r="G326" s="36">
        <v>60.966666666666669</v>
      </c>
      <c r="H326" s="36">
        <v>63.266666666666666</v>
      </c>
      <c r="I326" s="36">
        <v>63.783333333333331</v>
      </c>
      <c r="J326" s="36">
        <v>64.416666666666657</v>
      </c>
      <c r="K326" s="31">
        <v>63.15</v>
      </c>
      <c r="L326" s="31">
        <v>62</v>
      </c>
      <c r="M326" s="31">
        <v>63.511710000000001</v>
      </c>
      <c r="N326" s="1"/>
      <c r="O326" s="1"/>
    </row>
    <row r="327" spans="1:15" ht="12.75" customHeight="1">
      <c r="A327" s="33">
        <v>317</v>
      </c>
      <c r="B327" s="53" t="s">
        <v>454</v>
      </c>
      <c r="C327" s="31">
        <v>1605.8</v>
      </c>
      <c r="D327" s="36">
        <v>1610.8999999999999</v>
      </c>
      <c r="E327" s="36">
        <v>1566.8999999999996</v>
      </c>
      <c r="F327" s="36">
        <v>1527.9999999999998</v>
      </c>
      <c r="G327" s="36">
        <v>1483.9999999999995</v>
      </c>
      <c r="H327" s="36">
        <v>1649.7999999999997</v>
      </c>
      <c r="I327" s="36">
        <v>1693.8000000000002</v>
      </c>
      <c r="J327" s="36">
        <v>1732.6999999999998</v>
      </c>
      <c r="K327" s="31">
        <v>1654.9</v>
      </c>
      <c r="L327" s="31">
        <v>1572</v>
      </c>
      <c r="M327" s="31">
        <v>1.87269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2436.85</v>
      </c>
      <c r="D328" s="36">
        <v>2430.4833333333331</v>
      </c>
      <c r="E328" s="36">
        <v>2406.6166666666663</v>
      </c>
      <c r="F328" s="36">
        <v>2376.3833333333332</v>
      </c>
      <c r="G328" s="36">
        <v>2352.5166666666664</v>
      </c>
      <c r="H328" s="36">
        <v>2460.7166666666662</v>
      </c>
      <c r="I328" s="36">
        <v>2484.583333333333</v>
      </c>
      <c r="J328" s="36">
        <v>2514.8166666666662</v>
      </c>
      <c r="K328" s="31">
        <v>2454.35</v>
      </c>
      <c r="L328" s="31">
        <v>2400.25</v>
      </c>
      <c r="M328" s="31">
        <v>3.32097</v>
      </c>
      <c r="N328" s="1"/>
      <c r="O328" s="1"/>
    </row>
    <row r="329" spans="1:15" ht="12.75" customHeight="1">
      <c r="A329" s="33">
        <v>319</v>
      </c>
      <c r="B329" s="53" t="s">
        <v>177</v>
      </c>
      <c r="C329" s="31">
        <v>3279.55</v>
      </c>
      <c r="D329" s="36">
        <v>3268.4333333333329</v>
      </c>
      <c r="E329" s="36">
        <v>3236.1666666666661</v>
      </c>
      <c r="F329" s="36">
        <v>3192.7833333333333</v>
      </c>
      <c r="G329" s="36">
        <v>3160.5166666666664</v>
      </c>
      <c r="H329" s="36">
        <v>3311.8166666666657</v>
      </c>
      <c r="I329" s="36">
        <v>3344.083333333333</v>
      </c>
      <c r="J329" s="36">
        <v>3387.4666666666653</v>
      </c>
      <c r="K329" s="31">
        <v>3300.7</v>
      </c>
      <c r="L329" s="31">
        <v>3225.05</v>
      </c>
      <c r="M329" s="31">
        <v>4.2178100000000001</v>
      </c>
      <c r="N329" s="1"/>
      <c r="O329" s="1"/>
    </row>
    <row r="330" spans="1:15" ht="12.75" customHeight="1">
      <c r="A330" s="33">
        <v>320</v>
      </c>
      <c r="B330" s="53" t="s">
        <v>184</v>
      </c>
      <c r="C330" s="31">
        <v>1434.45</v>
      </c>
      <c r="D330" s="36">
        <v>1409.45</v>
      </c>
      <c r="E330" s="36">
        <v>1375.9</v>
      </c>
      <c r="F330" s="36">
        <v>1317.3500000000001</v>
      </c>
      <c r="G330" s="36">
        <v>1283.8000000000002</v>
      </c>
      <c r="H330" s="36">
        <v>1468</v>
      </c>
      <c r="I330" s="36">
        <v>1501.5499999999997</v>
      </c>
      <c r="J330" s="36">
        <v>1560.1</v>
      </c>
      <c r="K330" s="31">
        <v>1443</v>
      </c>
      <c r="L330" s="31">
        <v>1350.9</v>
      </c>
      <c r="M330" s="31">
        <v>16.93364</v>
      </c>
      <c r="N330" s="1"/>
      <c r="O330" s="1"/>
    </row>
    <row r="331" spans="1:15" ht="12.75" customHeight="1">
      <c r="A331" s="33">
        <v>321</v>
      </c>
      <c r="B331" s="53" t="s">
        <v>455</v>
      </c>
      <c r="C331" s="31">
        <v>952.75</v>
      </c>
      <c r="D331" s="36">
        <v>960.1</v>
      </c>
      <c r="E331" s="36">
        <v>942.15000000000009</v>
      </c>
      <c r="F331" s="36">
        <v>931.55000000000007</v>
      </c>
      <c r="G331" s="36">
        <v>913.60000000000014</v>
      </c>
      <c r="H331" s="36">
        <v>970.7</v>
      </c>
      <c r="I331" s="36">
        <v>988.65000000000009</v>
      </c>
      <c r="J331" s="36">
        <v>999.25</v>
      </c>
      <c r="K331" s="31">
        <v>978.05</v>
      </c>
      <c r="L331" s="31">
        <v>949.5</v>
      </c>
      <c r="M331" s="31">
        <v>6.9656900000000004</v>
      </c>
      <c r="N331" s="1"/>
      <c r="O331" s="1"/>
    </row>
    <row r="332" spans="1:15" ht="12.75" customHeight="1">
      <c r="A332" s="33">
        <v>322</v>
      </c>
      <c r="B332" s="53" t="s">
        <v>456</v>
      </c>
      <c r="C332" s="31">
        <v>114.8</v>
      </c>
      <c r="D332" s="36">
        <v>113.7</v>
      </c>
      <c r="E332" s="36">
        <v>112.60000000000001</v>
      </c>
      <c r="F332" s="36">
        <v>110.4</v>
      </c>
      <c r="G332" s="36">
        <v>109.30000000000001</v>
      </c>
      <c r="H332" s="36">
        <v>115.9</v>
      </c>
      <c r="I332" s="36">
        <v>117</v>
      </c>
      <c r="J332" s="36">
        <v>119.2</v>
      </c>
      <c r="K332" s="31">
        <v>114.8</v>
      </c>
      <c r="L332" s="31">
        <v>111.5</v>
      </c>
      <c r="M332" s="31">
        <v>99.50958</v>
      </c>
      <c r="N332" s="1"/>
      <c r="O332" s="1"/>
    </row>
    <row r="333" spans="1:15" ht="12.75" customHeight="1">
      <c r="A333" s="33">
        <v>323</v>
      </c>
      <c r="B333" s="53" t="s">
        <v>457</v>
      </c>
      <c r="C333" s="31">
        <v>237.35</v>
      </c>
      <c r="D333" s="36">
        <v>233.46666666666667</v>
      </c>
      <c r="E333" s="36">
        <v>225.53333333333333</v>
      </c>
      <c r="F333" s="36">
        <v>213.71666666666667</v>
      </c>
      <c r="G333" s="36">
        <v>205.78333333333333</v>
      </c>
      <c r="H333" s="36">
        <v>245.28333333333333</v>
      </c>
      <c r="I333" s="36">
        <v>253.21666666666667</v>
      </c>
      <c r="J333" s="36">
        <v>265.0333333333333</v>
      </c>
      <c r="K333" s="31">
        <v>241.4</v>
      </c>
      <c r="L333" s="31">
        <v>221.65</v>
      </c>
      <c r="M333" s="31">
        <v>158.94109</v>
      </c>
      <c r="N333" s="1"/>
      <c r="O333" s="1"/>
    </row>
    <row r="334" spans="1:15" ht="12.75" customHeight="1">
      <c r="A334" s="33">
        <v>324</v>
      </c>
      <c r="B334" s="53" t="s">
        <v>458</v>
      </c>
      <c r="C334" s="31">
        <v>84.1</v>
      </c>
      <c r="D334" s="36">
        <v>84.283333333333331</v>
      </c>
      <c r="E334" s="36">
        <v>83.216666666666669</v>
      </c>
      <c r="F334" s="36">
        <v>82.333333333333343</v>
      </c>
      <c r="G334" s="36">
        <v>81.26666666666668</v>
      </c>
      <c r="H334" s="36">
        <v>85.166666666666657</v>
      </c>
      <c r="I334" s="36">
        <v>86.23333333333332</v>
      </c>
      <c r="J334" s="36">
        <v>87.116666666666646</v>
      </c>
      <c r="K334" s="31">
        <v>85.35</v>
      </c>
      <c r="L334" s="31">
        <v>83.4</v>
      </c>
      <c r="M334" s="31">
        <v>706.91447000000005</v>
      </c>
      <c r="N334" s="1"/>
      <c r="O334" s="1"/>
    </row>
    <row r="335" spans="1:15" ht="12.75" customHeight="1">
      <c r="A335" s="33">
        <v>325</v>
      </c>
      <c r="B335" s="53" t="s">
        <v>459</v>
      </c>
      <c r="C335" s="31">
        <v>212.3</v>
      </c>
      <c r="D335" s="36">
        <v>210.76666666666668</v>
      </c>
      <c r="E335" s="36">
        <v>208.13333333333335</v>
      </c>
      <c r="F335" s="36">
        <v>203.96666666666667</v>
      </c>
      <c r="G335" s="36">
        <v>201.33333333333334</v>
      </c>
      <c r="H335" s="36">
        <v>214.93333333333337</v>
      </c>
      <c r="I335" s="36">
        <v>217.56666666666669</v>
      </c>
      <c r="J335" s="36">
        <v>221.73333333333338</v>
      </c>
      <c r="K335" s="31">
        <v>213.4</v>
      </c>
      <c r="L335" s="31">
        <v>206.6</v>
      </c>
      <c r="M335" s="31">
        <v>51.370199999999997</v>
      </c>
      <c r="N335" s="1"/>
      <c r="O335" s="1"/>
    </row>
    <row r="336" spans="1:15" ht="12.75" customHeight="1">
      <c r="A336" s="33">
        <v>326</v>
      </c>
      <c r="B336" s="53" t="s">
        <v>189</v>
      </c>
      <c r="C336" s="31">
        <v>207.8</v>
      </c>
      <c r="D336" s="36">
        <v>207.23333333333335</v>
      </c>
      <c r="E336" s="36">
        <v>205.3666666666667</v>
      </c>
      <c r="F336" s="36">
        <v>202.93333333333337</v>
      </c>
      <c r="G336" s="36">
        <v>201.06666666666672</v>
      </c>
      <c r="H336" s="36">
        <v>209.66666666666669</v>
      </c>
      <c r="I336" s="36">
        <v>211.53333333333336</v>
      </c>
      <c r="J336" s="36">
        <v>213.96666666666667</v>
      </c>
      <c r="K336" s="31">
        <v>209.1</v>
      </c>
      <c r="L336" s="31">
        <v>204.8</v>
      </c>
      <c r="M336" s="31">
        <v>161.36822000000001</v>
      </c>
      <c r="N336" s="1"/>
      <c r="O336" s="1"/>
    </row>
    <row r="337" spans="1:15" ht="12.75" customHeight="1">
      <c r="A337" s="33">
        <v>327</v>
      </c>
      <c r="B337" s="53" t="s">
        <v>839</v>
      </c>
      <c r="C337" s="31">
        <v>55.2</v>
      </c>
      <c r="D337" s="36">
        <v>55.4</v>
      </c>
      <c r="E337" s="36">
        <v>54.599999999999994</v>
      </c>
      <c r="F337" s="36">
        <v>53.999999999999993</v>
      </c>
      <c r="G337" s="36">
        <v>53.199999999999989</v>
      </c>
      <c r="H337" s="36">
        <v>56</v>
      </c>
      <c r="I337" s="36">
        <v>56.8</v>
      </c>
      <c r="J337" s="36">
        <v>57.400000000000006</v>
      </c>
      <c r="K337" s="31">
        <v>56.2</v>
      </c>
      <c r="L337" s="31">
        <v>54.8</v>
      </c>
      <c r="M337" s="31">
        <v>104.11959</v>
      </c>
      <c r="N337" s="1"/>
      <c r="O337" s="1"/>
    </row>
    <row r="338" spans="1:15" ht="12.75" customHeight="1">
      <c r="A338" s="33">
        <v>328</v>
      </c>
      <c r="B338" s="53" t="s">
        <v>191</v>
      </c>
      <c r="C338" s="31">
        <v>325</v>
      </c>
      <c r="D338" s="36">
        <v>322.78333333333336</v>
      </c>
      <c r="E338" s="36">
        <v>319.2166666666667</v>
      </c>
      <c r="F338" s="36">
        <v>313.43333333333334</v>
      </c>
      <c r="G338" s="36">
        <v>309.86666666666667</v>
      </c>
      <c r="H338" s="36">
        <v>328.56666666666672</v>
      </c>
      <c r="I338" s="36">
        <v>332.13333333333344</v>
      </c>
      <c r="J338" s="36">
        <v>337.91666666666674</v>
      </c>
      <c r="K338" s="31">
        <v>326.35000000000002</v>
      </c>
      <c r="L338" s="31">
        <v>317</v>
      </c>
      <c r="M338" s="31">
        <v>233.70426</v>
      </c>
      <c r="N338" s="1"/>
      <c r="O338" s="1"/>
    </row>
    <row r="339" spans="1:15" ht="12.75" customHeight="1">
      <c r="A339" s="33">
        <v>329</v>
      </c>
      <c r="B339" s="53" t="s">
        <v>461</v>
      </c>
      <c r="C339" s="31">
        <v>1226.2</v>
      </c>
      <c r="D339" s="36">
        <v>1222.8666666666666</v>
      </c>
      <c r="E339" s="36">
        <v>1211.7333333333331</v>
      </c>
      <c r="F339" s="36">
        <v>1197.2666666666667</v>
      </c>
      <c r="G339" s="36">
        <v>1186.1333333333332</v>
      </c>
      <c r="H339" s="36">
        <v>1237.333333333333</v>
      </c>
      <c r="I339" s="36">
        <v>1248.4666666666667</v>
      </c>
      <c r="J339" s="36">
        <v>1262.9333333333329</v>
      </c>
      <c r="K339" s="31">
        <v>1234</v>
      </c>
      <c r="L339" s="31">
        <v>1208.4000000000001</v>
      </c>
      <c r="M339" s="31">
        <v>1.2260800000000001</v>
      </c>
      <c r="N339" s="1"/>
      <c r="O339" s="1"/>
    </row>
    <row r="340" spans="1:15" ht="12.75" customHeight="1">
      <c r="A340" s="33">
        <v>330</v>
      </c>
      <c r="B340" s="53" t="s">
        <v>185</v>
      </c>
      <c r="C340" s="31">
        <v>145.75</v>
      </c>
      <c r="D340" s="36">
        <v>144.46666666666667</v>
      </c>
      <c r="E340" s="36">
        <v>141.68333333333334</v>
      </c>
      <c r="F340" s="36">
        <v>137.61666666666667</v>
      </c>
      <c r="G340" s="36">
        <v>134.83333333333334</v>
      </c>
      <c r="H340" s="36">
        <v>148.53333333333333</v>
      </c>
      <c r="I340" s="36">
        <v>151.31666666666669</v>
      </c>
      <c r="J340" s="36">
        <v>155.38333333333333</v>
      </c>
      <c r="K340" s="31">
        <v>147.25</v>
      </c>
      <c r="L340" s="31">
        <v>140.4</v>
      </c>
      <c r="M340" s="31">
        <v>367.68461000000002</v>
      </c>
      <c r="N340" s="1"/>
      <c r="O340" s="1"/>
    </row>
    <row r="341" spans="1:15" ht="12.75" customHeight="1">
      <c r="A341" s="33">
        <v>331</v>
      </c>
      <c r="B341" s="53" t="s">
        <v>187</v>
      </c>
      <c r="C341" s="31">
        <v>3086.05</v>
      </c>
      <c r="D341" s="36">
        <v>3052.9</v>
      </c>
      <c r="E341" s="36">
        <v>3006.8</v>
      </c>
      <c r="F341" s="36">
        <v>2927.55</v>
      </c>
      <c r="G341" s="36">
        <v>2881.4500000000003</v>
      </c>
      <c r="H341" s="36">
        <v>3132.15</v>
      </c>
      <c r="I341" s="36">
        <v>3178.2499999999995</v>
      </c>
      <c r="J341" s="36">
        <v>3257.5</v>
      </c>
      <c r="K341" s="31">
        <v>3099</v>
      </c>
      <c r="L341" s="31">
        <v>2973.65</v>
      </c>
      <c r="M341" s="31">
        <v>1.6276900000000001</v>
      </c>
      <c r="N341" s="1"/>
      <c r="O341" s="1"/>
    </row>
    <row r="342" spans="1:15" ht="12.75" customHeight="1">
      <c r="A342" s="33">
        <v>332</v>
      </c>
      <c r="B342" s="53" t="s">
        <v>462</v>
      </c>
      <c r="C342" s="31">
        <v>686.7</v>
      </c>
      <c r="D342" s="36">
        <v>683.5333333333333</v>
      </c>
      <c r="E342" s="36">
        <v>677.16666666666663</v>
      </c>
      <c r="F342" s="36">
        <v>667.63333333333333</v>
      </c>
      <c r="G342" s="36">
        <v>661.26666666666665</v>
      </c>
      <c r="H342" s="36">
        <v>693.06666666666661</v>
      </c>
      <c r="I342" s="36">
        <v>699.43333333333339</v>
      </c>
      <c r="J342" s="36">
        <v>708.96666666666658</v>
      </c>
      <c r="K342" s="31">
        <v>689.9</v>
      </c>
      <c r="L342" s="31">
        <v>674</v>
      </c>
      <c r="M342" s="31">
        <v>1.8246800000000001</v>
      </c>
      <c r="N342" s="1"/>
      <c r="O342" s="1"/>
    </row>
    <row r="343" spans="1:15" ht="12.75" customHeight="1">
      <c r="A343" s="33">
        <v>333</v>
      </c>
      <c r="B343" s="53" t="s">
        <v>188</v>
      </c>
      <c r="C343" s="31">
        <v>2553.65</v>
      </c>
      <c r="D343" s="36">
        <v>2546.9500000000003</v>
      </c>
      <c r="E343" s="36">
        <v>2531.8500000000004</v>
      </c>
      <c r="F343" s="36">
        <v>2510.0500000000002</v>
      </c>
      <c r="G343" s="36">
        <v>2494.9500000000003</v>
      </c>
      <c r="H343" s="36">
        <v>2568.7500000000005</v>
      </c>
      <c r="I343" s="36">
        <v>2583.85</v>
      </c>
      <c r="J343" s="36">
        <v>2605.6500000000005</v>
      </c>
      <c r="K343" s="31">
        <v>2562.0500000000002</v>
      </c>
      <c r="L343" s="31">
        <v>2525.15</v>
      </c>
      <c r="M343" s="31">
        <v>9.0387699999999995</v>
      </c>
      <c r="N343" s="1"/>
      <c r="O343" s="1"/>
    </row>
    <row r="344" spans="1:15" ht="12.75" customHeight="1">
      <c r="A344" s="33">
        <v>334</v>
      </c>
      <c r="B344" s="53" t="s">
        <v>463</v>
      </c>
      <c r="C344" s="31">
        <v>87.05</v>
      </c>
      <c r="D344" s="36">
        <v>87.666666666666671</v>
      </c>
      <c r="E344" s="36">
        <v>85.833333333333343</v>
      </c>
      <c r="F344" s="36">
        <v>84.616666666666674</v>
      </c>
      <c r="G344" s="36">
        <v>82.783333333333346</v>
      </c>
      <c r="H344" s="36">
        <v>88.88333333333334</v>
      </c>
      <c r="I344" s="36">
        <v>90.716666666666683</v>
      </c>
      <c r="J344" s="36">
        <v>91.933333333333337</v>
      </c>
      <c r="K344" s="31">
        <v>89.5</v>
      </c>
      <c r="L344" s="31">
        <v>86.45</v>
      </c>
      <c r="M344" s="31">
        <v>7.9488500000000002</v>
      </c>
      <c r="N344" s="1"/>
      <c r="O344" s="1"/>
    </row>
    <row r="345" spans="1:15" ht="12.75" customHeight="1">
      <c r="A345" s="33">
        <v>335</v>
      </c>
      <c r="B345" s="53" t="s">
        <v>288</v>
      </c>
      <c r="C345" s="31">
        <v>446.05</v>
      </c>
      <c r="D345" s="36">
        <v>450.64999999999992</v>
      </c>
      <c r="E345" s="36">
        <v>440.29999999999984</v>
      </c>
      <c r="F345" s="36">
        <v>434.5499999999999</v>
      </c>
      <c r="G345" s="36">
        <v>424.19999999999982</v>
      </c>
      <c r="H345" s="36">
        <v>456.39999999999986</v>
      </c>
      <c r="I345" s="36">
        <v>466.74999999999989</v>
      </c>
      <c r="J345" s="36">
        <v>472.49999999999989</v>
      </c>
      <c r="K345" s="31">
        <v>461</v>
      </c>
      <c r="L345" s="31">
        <v>444.9</v>
      </c>
      <c r="M345" s="31">
        <v>7.3918699999999999</v>
      </c>
      <c r="N345" s="1"/>
      <c r="O345" s="1"/>
    </row>
    <row r="346" spans="1:15" ht="12.75" customHeight="1">
      <c r="A346" s="33">
        <v>336</v>
      </c>
      <c r="B346" s="53" t="s">
        <v>464</v>
      </c>
      <c r="C346" s="31">
        <v>310.64999999999998</v>
      </c>
      <c r="D346" s="36">
        <v>311.15000000000003</v>
      </c>
      <c r="E346" s="36">
        <v>302.50000000000006</v>
      </c>
      <c r="F346" s="36">
        <v>294.35000000000002</v>
      </c>
      <c r="G346" s="36">
        <v>285.70000000000005</v>
      </c>
      <c r="H346" s="36">
        <v>319.30000000000007</v>
      </c>
      <c r="I346" s="36">
        <v>327.95000000000005</v>
      </c>
      <c r="J346" s="36">
        <v>336.10000000000008</v>
      </c>
      <c r="K346" s="31">
        <v>319.8</v>
      </c>
      <c r="L346" s="31">
        <v>303</v>
      </c>
      <c r="M346" s="31">
        <v>8.5450300000000006</v>
      </c>
      <c r="N346" s="1"/>
      <c r="O346" s="1"/>
    </row>
    <row r="347" spans="1:15" ht="12.75" customHeight="1">
      <c r="A347" s="33">
        <v>337</v>
      </c>
      <c r="B347" s="53" t="s">
        <v>192</v>
      </c>
      <c r="C347" s="31">
        <v>1424.75</v>
      </c>
      <c r="D347" s="36">
        <v>1412.6333333333332</v>
      </c>
      <c r="E347" s="36">
        <v>1398.1166666666663</v>
      </c>
      <c r="F347" s="36">
        <v>1371.4833333333331</v>
      </c>
      <c r="G347" s="36">
        <v>1356.9666666666662</v>
      </c>
      <c r="H347" s="36">
        <v>1439.2666666666664</v>
      </c>
      <c r="I347" s="36">
        <v>1453.7833333333333</v>
      </c>
      <c r="J347" s="36">
        <v>1480.4166666666665</v>
      </c>
      <c r="K347" s="31">
        <v>1427.15</v>
      </c>
      <c r="L347" s="31">
        <v>1386</v>
      </c>
      <c r="M347" s="31">
        <v>9.2906300000000002</v>
      </c>
      <c r="N347" s="1"/>
      <c r="O347" s="1"/>
    </row>
    <row r="348" spans="1:15" ht="12.75" customHeight="1">
      <c r="A348" s="33">
        <v>338</v>
      </c>
      <c r="B348" s="53" t="s">
        <v>194</v>
      </c>
      <c r="C348" s="31">
        <v>262.95</v>
      </c>
      <c r="D348" s="36">
        <v>264.08333333333331</v>
      </c>
      <c r="E348" s="36">
        <v>261.21666666666664</v>
      </c>
      <c r="F348" s="36">
        <v>259.48333333333335</v>
      </c>
      <c r="G348" s="36">
        <v>256.61666666666667</v>
      </c>
      <c r="H348" s="36">
        <v>265.81666666666661</v>
      </c>
      <c r="I348" s="36">
        <v>268.68333333333328</v>
      </c>
      <c r="J348" s="36">
        <v>270.41666666666657</v>
      </c>
      <c r="K348" s="31">
        <v>266.95</v>
      </c>
      <c r="L348" s="31">
        <v>262.35000000000002</v>
      </c>
      <c r="M348" s="31">
        <v>121.63200000000001</v>
      </c>
      <c r="N348" s="1"/>
      <c r="O348" s="1"/>
    </row>
    <row r="349" spans="1:15" ht="12.75" customHeight="1">
      <c r="A349" s="33">
        <v>339</v>
      </c>
      <c r="B349" s="53" t="s">
        <v>289</v>
      </c>
      <c r="C349" s="31">
        <v>590.95000000000005</v>
      </c>
      <c r="D349" s="36">
        <v>585.35</v>
      </c>
      <c r="E349" s="36">
        <v>574.1</v>
      </c>
      <c r="F349" s="36">
        <v>557.25</v>
      </c>
      <c r="G349" s="36">
        <v>546</v>
      </c>
      <c r="H349" s="36">
        <v>602.20000000000005</v>
      </c>
      <c r="I349" s="36">
        <v>613.45000000000005</v>
      </c>
      <c r="J349" s="36">
        <v>630.30000000000007</v>
      </c>
      <c r="K349" s="31">
        <v>596.6</v>
      </c>
      <c r="L349" s="31">
        <v>568.5</v>
      </c>
      <c r="M349" s="31">
        <v>39.674190000000003</v>
      </c>
      <c r="N349" s="1"/>
      <c r="O349" s="1"/>
    </row>
    <row r="350" spans="1:15" ht="12.75" customHeight="1">
      <c r="A350" s="33">
        <v>340</v>
      </c>
      <c r="B350" s="53" t="s">
        <v>465</v>
      </c>
      <c r="C350" s="31">
        <v>1772</v>
      </c>
      <c r="D350" s="36">
        <v>1761.5166666666667</v>
      </c>
      <c r="E350" s="36">
        <v>1729.1333333333332</v>
      </c>
      <c r="F350" s="36">
        <v>1686.2666666666667</v>
      </c>
      <c r="G350" s="36">
        <v>1653.8833333333332</v>
      </c>
      <c r="H350" s="36">
        <v>1804.3833333333332</v>
      </c>
      <c r="I350" s="36">
        <v>1836.7666666666669</v>
      </c>
      <c r="J350" s="36">
        <v>1879.6333333333332</v>
      </c>
      <c r="K350" s="31">
        <v>1793.9</v>
      </c>
      <c r="L350" s="31">
        <v>1718.65</v>
      </c>
      <c r="M350" s="31">
        <v>19.398129999999998</v>
      </c>
      <c r="N350" s="1"/>
      <c r="O350" s="1"/>
    </row>
    <row r="351" spans="1:15" ht="12.75" customHeight="1">
      <c r="A351" s="33">
        <v>341</v>
      </c>
      <c r="B351" s="53" t="s">
        <v>290</v>
      </c>
      <c r="C351" s="31">
        <v>410.85</v>
      </c>
      <c r="D351" s="36">
        <v>417.75</v>
      </c>
      <c r="E351" s="36">
        <v>398.1</v>
      </c>
      <c r="F351" s="36">
        <v>385.35</v>
      </c>
      <c r="G351" s="36">
        <v>365.70000000000005</v>
      </c>
      <c r="H351" s="36">
        <v>430.5</v>
      </c>
      <c r="I351" s="36">
        <v>450.15</v>
      </c>
      <c r="J351" s="36">
        <v>462.9</v>
      </c>
      <c r="K351" s="31">
        <v>437.4</v>
      </c>
      <c r="L351" s="31">
        <v>405</v>
      </c>
      <c r="M351" s="31">
        <v>51.201599999999999</v>
      </c>
      <c r="N351" s="1"/>
      <c r="O351" s="1"/>
    </row>
    <row r="352" spans="1:15" ht="12.75" customHeight="1">
      <c r="A352" s="33">
        <v>342</v>
      </c>
      <c r="B352" s="53" t="s">
        <v>193</v>
      </c>
      <c r="C352" s="31">
        <v>8410.2000000000007</v>
      </c>
      <c r="D352" s="36">
        <v>8374.4333333333343</v>
      </c>
      <c r="E352" s="36">
        <v>8298.8666666666686</v>
      </c>
      <c r="F352" s="36">
        <v>8187.5333333333347</v>
      </c>
      <c r="G352" s="36">
        <v>8111.966666666669</v>
      </c>
      <c r="H352" s="36">
        <v>8485.7666666666682</v>
      </c>
      <c r="I352" s="36">
        <v>8561.3333333333339</v>
      </c>
      <c r="J352" s="36">
        <v>8672.6666666666679</v>
      </c>
      <c r="K352" s="31">
        <v>8450</v>
      </c>
      <c r="L352" s="31">
        <v>8263.1</v>
      </c>
      <c r="M352" s="31">
        <v>2.47898</v>
      </c>
      <c r="N352" s="1"/>
      <c r="O352" s="1"/>
    </row>
    <row r="353" spans="1:15" ht="12.75" customHeight="1">
      <c r="A353" s="33">
        <v>343</v>
      </c>
      <c r="B353" s="53" t="s">
        <v>466</v>
      </c>
      <c r="C353" s="31">
        <v>197.4</v>
      </c>
      <c r="D353" s="36">
        <v>197.4</v>
      </c>
      <c r="E353" s="36">
        <v>195.9</v>
      </c>
      <c r="F353" s="36">
        <v>194.4</v>
      </c>
      <c r="G353" s="36">
        <v>192.9</v>
      </c>
      <c r="H353" s="36">
        <v>198.9</v>
      </c>
      <c r="I353" s="36">
        <v>200.4</v>
      </c>
      <c r="J353" s="36">
        <v>201.9</v>
      </c>
      <c r="K353" s="31">
        <v>198.9</v>
      </c>
      <c r="L353" s="31">
        <v>195.9</v>
      </c>
      <c r="M353" s="31">
        <v>1.2548999999999999</v>
      </c>
      <c r="N353" s="1"/>
      <c r="O353" s="1"/>
    </row>
    <row r="354" spans="1:15" ht="12.75" customHeight="1">
      <c r="A354" s="33">
        <v>344</v>
      </c>
      <c r="B354" s="53" t="s">
        <v>291</v>
      </c>
      <c r="C354" s="31">
        <v>1139.4000000000001</v>
      </c>
      <c r="D354" s="36">
        <v>1137.1166666666668</v>
      </c>
      <c r="E354" s="36">
        <v>1123.2333333333336</v>
      </c>
      <c r="F354" s="36">
        <v>1107.0666666666668</v>
      </c>
      <c r="G354" s="36">
        <v>1093.1833333333336</v>
      </c>
      <c r="H354" s="36">
        <v>1153.2833333333335</v>
      </c>
      <c r="I354" s="36">
        <v>1167.1666666666667</v>
      </c>
      <c r="J354" s="36">
        <v>1183.3333333333335</v>
      </c>
      <c r="K354" s="31">
        <v>1151</v>
      </c>
      <c r="L354" s="31">
        <v>1120.95</v>
      </c>
      <c r="M354" s="31">
        <v>19.734220000000001</v>
      </c>
      <c r="N354" s="1"/>
      <c r="O354" s="1"/>
    </row>
    <row r="355" spans="1:15" ht="12.75" customHeight="1">
      <c r="A355" s="33">
        <v>345</v>
      </c>
      <c r="B355" s="53" t="s">
        <v>467</v>
      </c>
      <c r="C355" s="31">
        <v>249.95</v>
      </c>
      <c r="D355" s="36">
        <v>251.05000000000004</v>
      </c>
      <c r="E355" s="36">
        <v>247.20000000000007</v>
      </c>
      <c r="F355" s="36">
        <v>244.45000000000005</v>
      </c>
      <c r="G355" s="36">
        <v>240.60000000000008</v>
      </c>
      <c r="H355" s="36">
        <v>253.80000000000007</v>
      </c>
      <c r="I355" s="36">
        <v>257.65000000000003</v>
      </c>
      <c r="J355" s="36">
        <v>260.40000000000009</v>
      </c>
      <c r="K355" s="31">
        <v>254.9</v>
      </c>
      <c r="L355" s="31">
        <v>248.3</v>
      </c>
      <c r="M355" s="31">
        <v>18.89687</v>
      </c>
      <c r="N355" s="1"/>
      <c r="O355" s="1"/>
    </row>
    <row r="356" spans="1:15" ht="12.75" customHeight="1">
      <c r="A356" s="33">
        <v>346</v>
      </c>
      <c r="B356" s="53" t="s">
        <v>201</v>
      </c>
      <c r="C356" s="31">
        <v>3751.1</v>
      </c>
      <c r="D356" s="36">
        <v>3719.7666666666664</v>
      </c>
      <c r="E356" s="36">
        <v>3671.7333333333327</v>
      </c>
      <c r="F356" s="36">
        <v>3592.3666666666663</v>
      </c>
      <c r="G356" s="36">
        <v>3544.3333333333326</v>
      </c>
      <c r="H356" s="36">
        <v>3799.1333333333328</v>
      </c>
      <c r="I356" s="36">
        <v>3847.1666666666665</v>
      </c>
      <c r="J356" s="36">
        <v>3926.5333333333328</v>
      </c>
      <c r="K356" s="31">
        <v>3767.8</v>
      </c>
      <c r="L356" s="31">
        <v>3640.4</v>
      </c>
      <c r="M356" s="31">
        <v>3.1147300000000002</v>
      </c>
      <c r="N356" s="1"/>
      <c r="O356" s="1"/>
    </row>
    <row r="357" spans="1:15" ht="12.75" customHeight="1">
      <c r="A357" s="33">
        <v>347</v>
      </c>
      <c r="B357" s="53" t="s">
        <v>468</v>
      </c>
      <c r="C357" s="31">
        <v>642.5</v>
      </c>
      <c r="D357" s="36">
        <v>636.9666666666667</v>
      </c>
      <c r="E357" s="36">
        <v>628.53333333333342</v>
      </c>
      <c r="F357" s="36">
        <v>614.56666666666672</v>
      </c>
      <c r="G357" s="36">
        <v>606.13333333333344</v>
      </c>
      <c r="H357" s="36">
        <v>650.93333333333339</v>
      </c>
      <c r="I357" s="36">
        <v>659.36666666666679</v>
      </c>
      <c r="J357" s="36">
        <v>673.33333333333337</v>
      </c>
      <c r="K357" s="31">
        <v>645.4</v>
      </c>
      <c r="L357" s="31">
        <v>623</v>
      </c>
      <c r="M357" s="31">
        <v>3.5526800000000001</v>
      </c>
      <c r="N357" s="1"/>
      <c r="O357" s="1"/>
    </row>
    <row r="358" spans="1:15" ht="12.75" customHeight="1">
      <c r="A358" s="33">
        <v>348</v>
      </c>
      <c r="B358" s="53" t="s">
        <v>469</v>
      </c>
      <c r="C358" s="31">
        <v>424.2</v>
      </c>
      <c r="D358" s="36">
        <v>422</v>
      </c>
      <c r="E358" s="36">
        <v>414.2</v>
      </c>
      <c r="F358" s="36">
        <v>404.2</v>
      </c>
      <c r="G358" s="36">
        <v>396.4</v>
      </c>
      <c r="H358" s="36">
        <v>432</v>
      </c>
      <c r="I358" s="36">
        <v>439.79999999999995</v>
      </c>
      <c r="J358" s="36">
        <v>449.8</v>
      </c>
      <c r="K358" s="31">
        <v>429.8</v>
      </c>
      <c r="L358" s="31">
        <v>412</v>
      </c>
      <c r="M358" s="31">
        <v>4.3180500000000004</v>
      </c>
      <c r="N358" s="1"/>
      <c r="O358" s="1"/>
    </row>
    <row r="359" spans="1:15" ht="12.75" customHeight="1">
      <c r="A359" s="33">
        <v>349</v>
      </c>
      <c r="B359" s="53" t="s">
        <v>206</v>
      </c>
      <c r="C359" s="31">
        <v>1320.35</v>
      </c>
      <c r="D359" s="36">
        <v>1308.4833333333333</v>
      </c>
      <c r="E359" s="36">
        <v>1294.5166666666667</v>
      </c>
      <c r="F359" s="36">
        <v>1268.6833333333334</v>
      </c>
      <c r="G359" s="36">
        <v>1254.7166666666667</v>
      </c>
      <c r="H359" s="36">
        <v>1334.3166666666666</v>
      </c>
      <c r="I359" s="36">
        <v>1348.2833333333333</v>
      </c>
      <c r="J359" s="36">
        <v>1374.1166666666666</v>
      </c>
      <c r="K359" s="31">
        <v>1322.45</v>
      </c>
      <c r="L359" s="31">
        <v>1282.6500000000001</v>
      </c>
      <c r="M359" s="31">
        <v>5.0776199999999996</v>
      </c>
      <c r="N359" s="1"/>
      <c r="O359" s="1"/>
    </row>
    <row r="360" spans="1:15" ht="12.75" customHeight="1">
      <c r="A360" s="33">
        <v>350</v>
      </c>
      <c r="B360" s="53" t="s">
        <v>195</v>
      </c>
      <c r="C360" s="31">
        <v>34092.85</v>
      </c>
      <c r="D360" s="36">
        <v>33845.316666666673</v>
      </c>
      <c r="E360" s="36">
        <v>33520.633333333346</v>
      </c>
      <c r="F360" s="36">
        <v>32948.416666666672</v>
      </c>
      <c r="G360" s="36">
        <v>32623.733333333344</v>
      </c>
      <c r="H360" s="36">
        <v>34417.533333333347</v>
      </c>
      <c r="I360" s="36">
        <v>34742.216666666682</v>
      </c>
      <c r="J360" s="36">
        <v>35314.433333333349</v>
      </c>
      <c r="K360" s="31">
        <v>34170</v>
      </c>
      <c r="L360" s="31">
        <v>33273.1</v>
      </c>
      <c r="M360" s="31">
        <v>0.34651999999999999</v>
      </c>
      <c r="N360" s="1"/>
      <c r="O360" s="1"/>
    </row>
    <row r="361" spans="1:15" ht="12.75" customHeight="1">
      <c r="A361" s="33">
        <v>351</v>
      </c>
      <c r="B361" s="53" t="s">
        <v>292</v>
      </c>
      <c r="C361" s="31">
        <v>1369.85</v>
      </c>
      <c r="D361" s="36">
        <v>1367.2833333333335</v>
      </c>
      <c r="E361" s="36">
        <v>1355.616666666667</v>
      </c>
      <c r="F361" s="36">
        <v>1341.3833333333334</v>
      </c>
      <c r="G361" s="36">
        <v>1329.7166666666669</v>
      </c>
      <c r="H361" s="36">
        <v>1381.5166666666671</v>
      </c>
      <c r="I361" s="36">
        <v>1393.1833333333336</v>
      </c>
      <c r="J361" s="36">
        <v>1407.4166666666672</v>
      </c>
      <c r="K361" s="31">
        <v>1378.95</v>
      </c>
      <c r="L361" s="31">
        <v>1353.05</v>
      </c>
      <c r="M361" s="31">
        <v>6.0856000000000003</v>
      </c>
      <c r="N361" s="1"/>
      <c r="O361" s="1"/>
    </row>
    <row r="362" spans="1:15" ht="12.75" customHeight="1">
      <c r="A362" s="33">
        <v>352</v>
      </c>
      <c r="B362" s="53" t="s">
        <v>197</v>
      </c>
      <c r="C362" s="31">
        <v>8204.85</v>
      </c>
      <c r="D362" s="36">
        <v>8169.5000000000009</v>
      </c>
      <c r="E362" s="36">
        <v>8090.3000000000011</v>
      </c>
      <c r="F362" s="36">
        <v>7975.75</v>
      </c>
      <c r="G362" s="36">
        <v>7896.55</v>
      </c>
      <c r="H362" s="36">
        <v>8284.0500000000029</v>
      </c>
      <c r="I362" s="36">
        <v>8363.25</v>
      </c>
      <c r="J362" s="36">
        <v>8477.8000000000029</v>
      </c>
      <c r="K362" s="31">
        <v>8248.7000000000007</v>
      </c>
      <c r="L362" s="31">
        <v>8054.95</v>
      </c>
      <c r="M362" s="31">
        <v>2.7319</v>
      </c>
      <c r="N362" s="1"/>
      <c r="O362" s="1"/>
    </row>
    <row r="363" spans="1:15" ht="12.75" customHeight="1">
      <c r="A363" s="33">
        <v>353</v>
      </c>
      <c r="B363" s="53" t="s">
        <v>198</v>
      </c>
      <c r="C363" s="31">
        <v>258.64999999999998</v>
      </c>
      <c r="D363" s="36">
        <v>259.88333333333333</v>
      </c>
      <c r="E363" s="36">
        <v>256.11666666666667</v>
      </c>
      <c r="F363" s="36">
        <v>253.58333333333337</v>
      </c>
      <c r="G363" s="36">
        <v>249.81666666666672</v>
      </c>
      <c r="H363" s="36">
        <v>262.41666666666663</v>
      </c>
      <c r="I363" s="36">
        <v>266.18333333333328</v>
      </c>
      <c r="J363" s="36">
        <v>268.71666666666658</v>
      </c>
      <c r="K363" s="31">
        <v>263.64999999999998</v>
      </c>
      <c r="L363" s="31">
        <v>257.35000000000002</v>
      </c>
      <c r="M363" s="31">
        <v>51.924979999999998</v>
      </c>
      <c r="N363" s="1"/>
      <c r="O363" s="1"/>
    </row>
    <row r="364" spans="1:15" ht="12.75" customHeight="1">
      <c r="A364" s="33">
        <v>354</v>
      </c>
      <c r="B364" s="53" t="s">
        <v>470</v>
      </c>
      <c r="C364" s="31">
        <v>4346.6499999999996</v>
      </c>
      <c r="D364" s="36">
        <v>4365.5333333333328</v>
      </c>
      <c r="E364" s="36">
        <v>4281.1166666666659</v>
      </c>
      <c r="F364" s="36">
        <v>4215.583333333333</v>
      </c>
      <c r="G364" s="36">
        <v>4131.1666666666661</v>
      </c>
      <c r="H364" s="36">
        <v>4431.0666666666657</v>
      </c>
      <c r="I364" s="36">
        <v>4515.4833333333336</v>
      </c>
      <c r="J364" s="36">
        <v>4581.0166666666655</v>
      </c>
      <c r="K364" s="31">
        <v>4449.95</v>
      </c>
      <c r="L364" s="31">
        <v>4300</v>
      </c>
      <c r="M364" s="31">
        <v>7.8659999999999994E-2</v>
      </c>
      <c r="N364" s="1"/>
      <c r="O364" s="1"/>
    </row>
    <row r="365" spans="1:15" ht="12.75" customHeight="1">
      <c r="A365" s="33">
        <v>355</v>
      </c>
      <c r="B365" s="53" t="s">
        <v>471</v>
      </c>
      <c r="C365" s="31">
        <v>2558.1</v>
      </c>
      <c r="D365" s="36">
        <v>2561.1666666666665</v>
      </c>
      <c r="E365" s="36">
        <v>2527.1333333333332</v>
      </c>
      <c r="F365" s="36">
        <v>2496.1666666666665</v>
      </c>
      <c r="G365" s="36">
        <v>2462.1333333333332</v>
      </c>
      <c r="H365" s="36">
        <v>2592.1333333333332</v>
      </c>
      <c r="I365" s="36">
        <v>2626.166666666667</v>
      </c>
      <c r="J365" s="36">
        <v>2657.1333333333332</v>
      </c>
      <c r="K365" s="31">
        <v>2595.1999999999998</v>
      </c>
      <c r="L365" s="31">
        <v>2530.1999999999998</v>
      </c>
      <c r="M365" s="31">
        <v>4.0698400000000001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2901.4</v>
      </c>
      <c r="D366" s="36">
        <v>2888.9333333333329</v>
      </c>
      <c r="E366" s="36">
        <v>2869.4166666666661</v>
      </c>
      <c r="F366" s="36">
        <v>2837.4333333333329</v>
      </c>
      <c r="G366" s="36">
        <v>2817.9166666666661</v>
      </c>
      <c r="H366" s="36">
        <v>2920.9166666666661</v>
      </c>
      <c r="I366" s="36">
        <v>2940.4333333333334</v>
      </c>
      <c r="J366" s="36">
        <v>2972.4166666666661</v>
      </c>
      <c r="K366" s="31">
        <v>2908.45</v>
      </c>
      <c r="L366" s="31">
        <v>2856.95</v>
      </c>
      <c r="M366" s="31">
        <v>3.5427900000000001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841.6</v>
      </c>
      <c r="D367" s="36">
        <v>836.48333333333323</v>
      </c>
      <c r="E367" s="36">
        <v>822.16666666666652</v>
      </c>
      <c r="F367" s="36">
        <v>802.73333333333323</v>
      </c>
      <c r="G367" s="36">
        <v>788.41666666666652</v>
      </c>
      <c r="H367" s="36">
        <v>855.91666666666652</v>
      </c>
      <c r="I367" s="36">
        <v>870.23333333333335</v>
      </c>
      <c r="J367" s="36">
        <v>889.66666666666652</v>
      </c>
      <c r="K367" s="31">
        <v>850.8</v>
      </c>
      <c r="L367" s="31">
        <v>817.05</v>
      </c>
      <c r="M367" s="31">
        <v>9.8771599999999999</v>
      </c>
      <c r="N367" s="1"/>
      <c r="O367" s="1"/>
    </row>
    <row r="368" spans="1:15" ht="12.75" customHeight="1">
      <c r="A368" s="33">
        <v>358</v>
      </c>
      <c r="B368" s="53" t="s">
        <v>472</v>
      </c>
      <c r="C368" s="31">
        <v>123.5</v>
      </c>
      <c r="D368" s="36">
        <v>123.39999999999999</v>
      </c>
      <c r="E368" s="36">
        <v>120.79999999999998</v>
      </c>
      <c r="F368" s="36">
        <v>118.1</v>
      </c>
      <c r="G368" s="36">
        <v>115.49999999999999</v>
      </c>
      <c r="H368" s="36">
        <v>126.09999999999998</v>
      </c>
      <c r="I368" s="36">
        <v>128.69999999999999</v>
      </c>
      <c r="J368" s="36">
        <v>131.39999999999998</v>
      </c>
      <c r="K368" s="31">
        <v>126</v>
      </c>
      <c r="L368" s="31">
        <v>120.7</v>
      </c>
      <c r="M368" s="31">
        <v>65.45532</v>
      </c>
      <c r="N368" s="1"/>
      <c r="O368" s="1"/>
    </row>
    <row r="369" spans="1:15" ht="12.75" customHeight="1">
      <c r="A369" s="33">
        <v>359</v>
      </c>
      <c r="B369" s="53" t="s">
        <v>473</v>
      </c>
      <c r="C369" s="31">
        <v>1529.7</v>
      </c>
      <c r="D369" s="36">
        <v>1517.5166666666664</v>
      </c>
      <c r="E369" s="36">
        <v>1495.0333333333328</v>
      </c>
      <c r="F369" s="36">
        <v>1460.3666666666663</v>
      </c>
      <c r="G369" s="36">
        <v>1437.8833333333328</v>
      </c>
      <c r="H369" s="36">
        <v>1552.1833333333329</v>
      </c>
      <c r="I369" s="36">
        <v>1574.6666666666665</v>
      </c>
      <c r="J369" s="36">
        <v>1609.333333333333</v>
      </c>
      <c r="K369" s="31">
        <v>1540</v>
      </c>
      <c r="L369" s="31">
        <v>1482.85</v>
      </c>
      <c r="M369" s="31">
        <v>0.2399</v>
      </c>
      <c r="N369" s="1"/>
      <c r="O369" s="1"/>
    </row>
    <row r="370" spans="1:15" ht="12.75" customHeight="1">
      <c r="A370" s="33">
        <v>360</v>
      </c>
      <c r="B370" s="53" t="s">
        <v>203</v>
      </c>
      <c r="C370" s="31">
        <v>4986.55</v>
      </c>
      <c r="D370" s="36">
        <v>4927.3499999999995</v>
      </c>
      <c r="E370" s="36">
        <v>4829.1999999999989</v>
      </c>
      <c r="F370" s="36">
        <v>4671.8499999999995</v>
      </c>
      <c r="G370" s="36">
        <v>4573.6999999999989</v>
      </c>
      <c r="H370" s="36">
        <v>5084.6999999999989</v>
      </c>
      <c r="I370" s="36">
        <v>5182.8499999999985</v>
      </c>
      <c r="J370" s="36">
        <v>5340.1999999999989</v>
      </c>
      <c r="K370" s="31">
        <v>5025.5</v>
      </c>
      <c r="L370" s="31">
        <v>4770</v>
      </c>
      <c r="M370" s="31">
        <v>7.1277600000000003</v>
      </c>
      <c r="N370" s="1"/>
      <c r="O370" s="1"/>
    </row>
    <row r="371" spans="1:15" ht="12.75" customHeight="1">
      <c r="A371" s="33">
        <v>361</v>
      </c>
      <c r="B371" s="53" t="s">
        <v>474</v>
      </c>
      <c r="C371" s="31">
        <v>796.8</v>
      </c>
      <c r="D371" s="36">
        <v>802.58333333333337</v>
      </c>
      <c r="E371" s="36">
        <v>787.4666666666667</v>
      </c>
      <c r="F371" s="36">
        <v>778.13333333333333</v>
      </c>
      <c r="G371" s="36">
        <v>763.01666666666665</v>
      </c>
      <c r="H371" s="36">
        <v>811.91666666666674</v>
      </c>
      <c r="I371" s="36">
        <v>827.0333333333333</v>
      </c>
      <c r="J371" s="36">
        <v>836.36666666666679</v>
      </c>
      <c r="K371" s="31">
        <v>817.7</v>
      </c>
      <c r="L371" s="31">
        <v>793.25</v>
      </c>
      <c r="M371" s="31">
        <v>1.50796</v>
      </c>
      <c r="N371" s="1"/>
      <c r="O371" s="1"/>
    </row>
    <row r="372" spans="1:15" ht="12.75" customHeight="1">
      <c r="A372" s="33">
        <v>362</v>
      </c>
      <c r="B372" s="53" t="s">
        <v>293</v>
      </c>
      <c r="C372" s="31">
        <v>469.05</v>
      </c>
      <c r="D372" s="36">
        <v>471.18333333333334</v>
      </c>
      <c r="E372" s="36">
        <v>465.86666666666667</v>
      </c>
      <c r="F372" s="36">
        <v>462.68333333333334</v>
      </c>
      <c r="G372" s="36">
        <v>457.36666666666667</v>
      </c>
      <c r="H372" s="36">
        <v>474.36666666666667</v>
      </c>
      <c r="I372" s="36">
        <v>479.68333333333339</v>
      </c>
      <c r="J372" s="36">
        <v>482.86666666666667</v>
      </c>
      <c r="K372" s="31">
        <v>476.5</v>
      </c>
      <c r="L372" s="31">
        <v>468</v>
      </c>
      <c r="M372" s="31">
        <v>14.05954</v>
      </c>
      <c r="N372" s="1"/>
      <c r="O372" s="1"/>
    </row>
    <row r="373" spans="1:15" ht="12.75" customHeight="1">
      <c r="A373" s="33">
        <v>363</v>
      </c>
      <c r="B373" s="53" t="s">
        <v>199</v>
      </c>
      <c r="C373" s="31">
        <v>386.75</v>
      </c>
      <c r="D373" s="36">
        <v>381.08333333333331</v>
      </c>
      <c r="E373" s="36">
        <v>373.66666666666663</v>
      </c>
      <c r="F373" s="36">
        <v>360.58333333333331</v>
      </c>
      <c r="G373" s="36">
        <v>353.16666666666663</v>
      </c>
      <c r="H373" s="36">
        <v>394.16666666666663</v>
      </c>
      <c r="I373" s="36">
        <v>401.58333333333326</v>
      </c>
      <c r="J373" s="36">
        <v>414.66666666666663</v>
      </c>
      <c r="K373" s="31">
        <v>388.5</v>
      </c>
      <c r="L373" s="31">
        <v>368</v>
      </c>
      <c r="M373" s="31">
        <v>220.51087999999999</v>
      </c>
      <c r="N373" s="1"/>
      <c r="O373" s="1"/>
    </row>
    <row r="374" spans="1:15" ht="12.75" customHeight="1">
      <c r="A374" s="33">
        <v>364</v>
      </c>
      <c r="B374" s="53" t="s">
        <v>204</v>
      </c>
      <c r="C374" s="31">
        <v>273.75</v>
      </c>
      <c r="D374" s="36">
        <v>271.78333333333336</v>
      </c>
      <c r="E374" s="36">
        <v>269.06666666666672</v>
      </c>
      <c r="F374" s="36">
        <v>264.38333333333338</v>
      </c>
      <c r="G374" s="36">
        <v>261.66666666666674</v>
      </c>
      <c r="H374" s="36">
        <v>276.4666666666667</v>
      </c>
      <c r="I374" s="36">
        <v>279.18333333333328</v>
      </c>
      <c r="J374" s="36">
        <v>283.86666666666667</v>
      </c>
      <c r="K374" s="31">
        <v>274.5</v>
      </c>
      <c r="L374" s="31">
        <v>267.10000000000002</v>
      </c>
      <c r="M374" s="31">
        <v>235.59105</v>
      </c>
      <c r="N374" s="1"/>
      <c r="O374" s="1"/>
    </row>
    <row r="375" spans="1:15" ht="12.75" customHeight="1">
      <c r="A375" s="33">
        <v>365</v>
      </c>
      <c r="B375" s="53" t="s">
        <v>475</v>
      </c>
      <c r="C375" s="31">
        <v>527</v>
      </c>
      <c r="D375" s="36">
        <v>523.58333333333337</v>
      </c>
      <c r="E375" s="36">
        <v>512.36666666666679</v>
      </c>
      <c r="F375" s="36">
        <v>497.73333333333341</v>
      </c>
      <c r="G375" s="36">
        <v>486.51666666666682</v>
      </c>
      <c r="H375" s="36">
        <v>538.2166666666667</v>
      </c>
      <c r="I375" s="36">
        <v>549.43333333333317</v>
      </c>
      <c r="J375" s="36">
        <v>564.06666666666672</v>
      </c>
      <c r="K375" s="31">
        <v>534.79999999999995</v>
      </c>
      <c r="L375" s="31">
        <v>508.95</v>
      </c>
      <c r="M375" s="31">
        <v>37.914230000000003</v>
      </c>
      <c r="N375" s="1"/>
      <c r="O375" s="1"/>
    </row>
    <row r="376" spans="1:15" ht="12.75" customHeight="1">
      <c r="A376" s="33">
        <v>366</v>
      </c>
      <c r="B376" s="53" t="s">
        <v>294</v>
      </c>
      <c r="C376" s="31">
        <v>1048.6500000000001</v>
      </c>
      <c r="D376" s="36">
        <v>1041.6166666666668</v>
      </c>
      <c r="E376" s="36">
        <v>1014.2333333333336</v>
      </c>
      <c r="F376" s="36">
        <v>979.81666666666683</v>
      </c>
      <c r="G376" s="36">
        <v>952.43333333333362</v>
      </c>
      <c r="H376" s="36">
        <v>1076.0333333333335</v>
      </c>
      <c r="I376" s="36">
        <v>1103.4166666666667</v>
      </c>
      <c r="J376" s="36">
        <v>1137.8333333333335</v>
      </c>
      <c r="K376" s="31">
        <v>1069</v>
      </c>
      <c r="L376" s="31">
        <v>1007.2</v>
      </c>
      <c r="M376" s="31">
        <v>13.22879</v>
      </c>
      <c r="N376" s="1"/>
      <c r="O376" s="1"/>
    </row>
    <row r="377" spans="1:15" ht="12.75" customHeight="1">
      <c r="A377" s="33">
        <v>367</v>
      </c>
      <c r="B377" s="53" t="s">
        <v>476</v>
      </c>
      <c r="C377" s="31">
        <v>544.25</v>
      </c>
      <c r="D377" s="36">
        <v>543.86666666666667</v>
      </c>
      <c r="E377" s="36">
        <v>535.38333333333333</v>
      </c>
      <c r="F377" s="36">
        <v>526.51666666666665</v>
      </c>
      <c r="G377" s="36">
        <v>518.0333333333333</v>
      </c>
      <c r="H377" s="36">
        <v>552.73333333333335</v>
      </c>
      <c r="I377" s="36">
        <v>561.2166666666667</v>
      </c>
      <c r="J377" s="36">
        <v>570.08333333333337</v>
      </c>
      <c r="K377" s="31">
        <v>552.35</v>
      </c>
      <c r="L377" s="31">
        <v>535</v>
      </c>
      <c r="M377" s="31">
        <v>3.5194100000000001</v>
      </c>
      <c r="N377" s="1"/>
      <c r="O377" s="1"/>
    </row>
    <row r="378" spans="1:15" ht="12.75" customHeight="1">
      <c r="A378" s="33">
        <v>368</v>
      </c>
      <c r="B378" s="53" t="s">
        <v>477</v>
      </c>
      <c r="C378" s="31">
        <v>169.35</v>
      </c>
      <c r="D378" s="36">
        <v>169.71666666666667</v>
      </c>
      <c r="E378" s="36">
        <v>167.63333333333333</v>
      </c>
      <c r="F378" s="36">
        <v>165.91666666666666</v>
      </c>
      <c r="G378" s="36">
        <v>163.83333333333331</v>
      </c>
      <c r="H378" s="36">
        <v>171.43333333333334</v>
      </c>
      <c r="I378" s="36">
        <v>173.51666666666665</v>
      </c>
      <c r="J378" s="36">
        <v>175.23333333333335</v>
      </c>
      <c r="K378" s="31">
        <v>171.8</v>
      </c>
      <c r="L378" s="31">
        <v>168</v>
      </c>
      <c r="M378" s="31">
        <v>1.6317699999999999</v>
      </c>
      <c r="N378" s="1"/>
      <c r="O378" s="1"/>
    </row>
    <row r="379" spans="1:15" ht="12.75" customHeight="1">
      <c r="A379" s="33">
        <v>369</v>
      </c>
      <c r="B379" s="53" t="s">
        <v>891</v>
      </c>
      <c r="C379" s="31">
        <v>4872.7</v>
      </c>
      <c r="D379" s="36">
        <v>4860.8999999999996</v>
      </c>
      <c r="E379" s="36">
        <v>4831.8999999999996</v>
      </c>
      <c r="F379" s="36">
        <v>4791.1000000000004</v>
      </c>
      <c r="G379" s="36">
        <v>4762.1000000000004</v>
      </c>
      <c r="H379" s="36">
        <v>4901.6999999999989</v>
      </c>
      <c r="I379" s="36">
        <v>4930.6999999999989</v>
      </c>
      <c r="J379" s="36">
        <v>4971.4999999999982</v>
      </c>
      <c r="K379" s="31">
        <v>4889.8999999999996</v>
      </c>
      <c r="L379" s="31">
        <v>4820.1000000000004</v>
      </c>
      <c r="M379" s="31">
        <v>0.24962999999999999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16441.650000000001</v>
      </c>
      <c r="D380" s="36">
        <v>16450.166666666668</v>
      </c>
      <c r="E380" s="36">
        <v>16350.583333333336</v>
      </c>
      <c r="F380" s="36">
        <v>16259.516666666668</v>
      </c>
      <c r="G380" s="36">
        <v>16159.933333333336</v>
      </c>
      <c r="H380" s="36">
        <v>16541.233333333337</v>
      </c>
      <c r="I380" s="36">
        <v>16640.816666666673</v>
      </c>
      <c r="J380" s="36">
        <v>16731.883333333335</v>
      </c>
      <c r="K380" s="31">
        <v>16549.75</v>
      </c>
      <c r="L380" s="31">
        <v>16359.1</v>
      </c>
      <c r="M380" s="31">
        <v>3.0460000000000001E-2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121.05</v>
      </c>
      <c r="D381" s="36">
        <v>120.33333333333333</v>
      </c>
      <c r="E381" s="36">
        <v>119.11666666666666</v>
      </c>
      <c r="F381" s="36">
        <v>117.18333333333334</v>
      </c>
      <c r="G381" s="36">
        <v>115.96666666666667</v>
      </c>
      <c r="H381" s="36">
        <v>122.26666666666665</v>
      </c>
      <c r="I381" s="36">
        <v>123.48333333333332</v>
      </c>
      <c r="J381" s="36">
        <v>125.41666666666664</v>
      </c>
      <c r="K381" s="31">
        <v>121.55</v>
      </c>
      <c r="L381" s="31">
        <v>118.4</v>
      </c>
      <c r="M381" s="31">
        <v>380.9973</v>
      </c>
      <c r="N381" s="1"/>
      <c r="O381" s="1"/>
    </row>
    <row r="382" spans="1:15" ht="12.75" customHeight="1">
      <c r="A382" s="33">
        <v>372</v>
      </c>
      <c r="B382" s="53" t="s">
        <v>478</v>
      </c>
      <c r="C382" s="31">
        <v>500.35</v>
      </c>
      <c r="D382" s="36">
        <v>502.8</v>
      </c>
      <c r="E382" s="36">
        <v>495.6</v>
      </c>
      <c r="F382" s="36">
        <v>490.85</v>
      </c>
      <c r="G382" s="36">
        <v>483.65000000000003</v>
      </c>
      <c r="H382" s="36">
        <v>507.55</v>
      </c>
      <c r="I382" s="36">
        <v>514.75</v>
      </c>
      <c r="J382" s="36">
        <v>519.5</v>
      </c>
      <c r="K382" s="31">
        <v>510</v>
      </c>
      <c r="L382" s="31">
        <v>498.05</v>
      </c>
      <c r="M382" s="31">
        <v>4.3447500000000003</v>
      </c>
      <c r="N382" s="1"/>
      <c r="O382" s="1"/>
    </row>
    <row r="383" spans="1:15" ht="12.75" customHeight="1">
      <c r="A383" s="33">
        <v>373</v>
      </c>
      <c r="B383" s="53" t="s">
        <v>209</v>
      </c>
      <c r="C383" s="31">
        <v>242.5</v>
      </c>
      <c r="D383" s="36">
        <v>240.68333333333331</v>
      </c>
      <c r="E383" s="36">
        <v>237.66666666666663</v>
      </c>
      <c r="F383" s="36">
        <v>232.83333333333331</v>
      </c>
      <c r="G383" s="36">
        <v>229.81666666666663</v>
      </c>
      <c r="H383" s="36">
        <v>245.51666666666662</v>
      </c>
      <c r="I383" s="36">
        <v>248.53333333333333</v>
      </c>
      <c r="J383" s="36">
        <v>253.36666666666662</v>
      </c>
      <c r="K383" s="31">
        <v>243.7</v>
      </c>
      <c r="L383" s="31">
        <v>235.85</v>
      </c>
      <c r="M383" s="31">
        <v>60.611190000000001</v>
      </c>
      <c r="N383" s="1"/>
      <c r="O383" s="1"/>
    </row>
    <row r="384" spans="1:15" ht="12.75" customHeight="1">
      <c r="A384" s="33">
        <v>374</v>
      </c>
      <c r="B384" s="53" t="s">
        <v>210</v>
      </c>
      <c r="C384" s="31">
        <v>450.25</v>
      </c>
      <c r="D384" s="36">
        <v>444.23333333333335</v>
      </c>
      <c r="E384" s="36">
        <v>436.01666666666671</v>
      </c>
      <c r="F384" s="36">
        <v>421.78333333333336</v>
      </c>
      <c r="G384" s="36">
        <v>413.56666666666672</v>
      </c>
      <c r="H384" s="36">
        <v>458.4666666666667</v>
      </c>
      <c r="I384" s="36">
        <v>466.68333333333339</v>
      </c>
      <c r="J384" s="36">
        <v>480.91666666666669</v>
      </c>
      <c r="K384" s="31">
        <v>452.45</v>
      </c>
      <c r="L384" s="31">
        <v>430</v>
      </c>
      <c r="M384" s="31">
        <v>184.29232999999999</v>
      </c>
      <c r="N384" s="1"/>
      <c r="O384" s="1"/>
    </row>
    <row r="385" spans="1:15" ht="12.75" customHeight="1">
      <c r="A385" s="33">
        <v>375</v>
      </c>
      <c r="B385" s="53" t="s">
        <v>479</v>
      </c>
      <c r="C385" s="31">
        <v>555.04999999999995</v>
      </c>
      <c r="D385" s="36">
        <v>555.71666666666658</v>
      </c>
      <c r="E385" s="36">
        <v>546.63333333333321</v>
      </c>
      <c r="F385" s="36">
        <v>538.21666666666658</v>
      </c>
      <c r="G385" s="36">
        <v>529.13333333333321</v>
      </c>
      <c r="H385" s="36">
        <v>564.13333333333321</v>
      </c>
      <c r="I385" s="36">
        <v>573.21666666666647</v>
      </c>
      <c r="J385" s="36">
        <v>581.63333333333321</v>
      </c>
      <c r="K385" s="31">
        <v>564.79999999999995</v>
      </c>
      <c r="L385" s="31">
        <v>547.29999999999995</v>
      </c>
      <c r="M385" s="31">
        <v>2.4312999999999998</v>
      </c>
      <c r="N385" s="1"/>
      <c r="O385" s="1"/>
    </row>
    <row r="386" spans="1:15" ht="12.75" customHeight="1">
      <c r="A386" s="33">
        <v>376</v>
      </c>
      <c r="B386" s="53" t="s">
        <v>480</v>
      </c>
      <c r="C386" s="31">
        <v>643.15</v>
      </c>
      <c r="D386" s="36">
        <v>642.83333333333337</v>
      </c>
      <c r="E386" s="36">
        <v>634.41666666666674</v>
      </c>
      <c r="F386" s="36">
        <v>625.68333333333339</v>
      </c>
      <c r="G386" s="36">
        <v>617.26666666666677</v>
      </c>
      <c r="H386" s="36">
        <v>651.56666666666672</v>
      </c>
      <c r="I386" s="36">
        <v>659.98333333333346</v>
      </c>
      <c r="J386" s="36">
        <v>668.7166666666667</v>
      </c>
      <c r="K386" s="31">
        <v>651.25</v>
      </c>
      <c r="L386" s="31">
        <v>634.1</v>
      </c>
      <c r="M386" s="31">
        <v>20.270340000000001</v>
      </c>
      <c r="N386" s="1"/>
      <c r="O386" s="1"/>
    </row>
    <row r="387" spans="1:15" ht="12.75" customHeight="1">
      <c r="A387" s="33">
        <v>377</v>
      </c>
      <c r="B387" s="53" t="s">
        <v>481</v>
      </c>
      <c r="C387" s="31">
        <v>1610.65</v>
      </c>
      <c r="D387" s="36">
        <v>1619.2333333333333</v>
      </c>
      <c r="E387" s="36">
        <v>1591.4166666666667</v>
      </c>
      <c r="F387" s="36">
        <v>1572.1833333333334</v>
      </c>
      <c r="G387" s="36">
        <v>1544.3666666666668</v>
      </c>
      <c r="H387" s="36">
        <v>1638.4666666666667</v>
      </c>
      <c r="I387" s="36">
        <v>1666.2833333333333</v>
      </c>
      <c r="J387" s="36">
        <v>1685.5166666666667</v>
      </c>
      <c r="K387" s="31">
        <v>1647.05</v>
      </c>
      <c r="L387" s="31">
        <v>1600</v>
      </c>
      <c r="M387" s="31">
        <v>1.52006</v>
      </c>
      <c r="N387" s="1"/>
      <c r="O387" s="1"/>
    </row>
    <row r="388" spans="1:15" ht="12.75" customHeight="1">
      <c r="A388" s="33">
        <v>378</v>
      </c>
      <c r="B388" s="53" t="s">
        <v>482</v>
      </c>
      <c r="C388" s="31">
        <v>244.5</v>
      </c>
      <c r="D388" s="36">
        <v>245.93333333333331</v>
      </c>
      <c r="E388" s="36">
        <v>242.46666666666661</v>
      </c>
      <c r="F388" s="36">
        <v>240.43333333333331</v>
      </c>
      <c r="G388" s="36">
        <v>236.96666666666661</v>
      </c>
      <c r="H388" s="36">
        <v>247.96666666666661</v>
      </c>
      <c r="I388" s="36">
        <v>251.43333333333331</v>
      </c>
      <c r="J388" s="36">
        <v>253.46666666666661</v>
      </c>
      <c r="K388" s="31">
        <v>249.4</v>
      </c>
      <c r="L388" s="31">
        <v>243.9</v>
      </c>
      <c r="M388" s="31">
        <v>140.67406</v>
      </c>
      <c r="N388" s="1"/>
      <c r="O388" s="1"/>
    </row>
    <row r="389" spans="1:15" ht="12.75" customHeight="1">
      <c r="A389" s="33">
        <v>379</v>
      </c>
      <c r="B389" s="53" t="s">
        <v>207</v>
      </c>
      <c r="C389" s="31">
        <v>158.65</v>
      </c>
      <c r="D389" s="36">
        <v>159.03333333333333</v>
      </c>
      <c r="E389" s="36">
        <v>157.21666666666667</v>
      </c>
      <c r="F389" s="36">
        <v>155.78333333333333</v>
      </c>
      <c r="G389" s="36">
        <v>153.96666666666667</v>
      </c>
      <c r="H389" s="36">
        <v>160.46666666666667</v>
      </c>
      <c r="I389" s="36">
        <v>162.28333333333333</v>
      </c>
      <c r="J389" s="36">
        <v>163.71666666666667</v>
      </c>
      <c r="K389" s="31">
        <v>160.85</v>
      </c>
      <c r="L389" s="31">
        <v>157.6</v>
      </c>
      <c r="M389" s="31">
        <v>26.10575</v>
      </c>
      <c r="N389" s="1"/>
      <c r="O389" s="1"/>
    </row>
    <row r="390" spans="1:15" ht="12.75" customHeight="1">
      <c r="A390" s="33">
        <v>380</v>
      </c>
      <c r="B390" s="53" t="s">
        <v>483</v>
      </c>
      <c r="C390" s="31">
        <v>1241.6500000000001</v>
      </c>
      <c r="D390" s="36">
        <v>1249.5166666666667</v>
      </c>
      <c r="E390" s="36">
        <v>1220.0833333333333</v>
      </c>
      <c r="F390" s="36">
        <v>1198.5166666666667</v>
      </c>
      <c r="G390" s="36">
        <v>1169.0833333333333</v>
      </c>
      <c r="H390" s="36">
        <v>1271.0833333333333</v>
      </c>
      <c r="I390" s="36">
        <v>1300.5166666666667</v>
      </c>
      <c r="J390" s="36">
        <v>1322.0833333333333</v>
      </c>
      <c r="K390" s="31">
        <v>1278.95</v>
      </c>
      <c r="L390" s="31">
        <v>1227.95</v>
      </c>
      <c r="M390" s="31">
        <v>3.2907299999999999</v>
      </c>
      <c r="N390" s="1"/>
      <c r="O390" s="1"/>
    </row>
    <row r="391" spans="1:15" ht="12.75" customHeight="1">
      <c r="A391" s="33">
        <v>381</v>
      </c>
      <c r="B391" s="53" t="s">
        <v>484</v>
      </c>
      <c r="C391" s="31">
        <v>286.55</v>
      </c>
      <c r="D391" s="36">
        <v>287.55</v>
      </c>
      <c r="E391" s="36">
        <v>284.10000000000002</v>
      </c>
      <c r="F391" s="36">
        <v>281.65000000000003</v>
      </c>
      <c r="G391" s="36">
        <v>278.20000000000005</v>
      </c>
      <c r="H391" s="36">
        <v>290</v>
      </c>
      <c r="I391" s="36">
        <v>293.44999999999993</v>
      </c>
      <c r="J391" s="36">
        <v>295.89999999999998</v>
      </c>
      <c r="K391" s="31">
        <v>291</v>
      </c>
      <c r="L391" s="31">
        <v>285.10000000000002</v>
      </c>
      <c r="M391" s="31">
        <v>4.7780300000000002</v>
      </c>
      <c r="N391" s="1"/>
      <c r="O391" s="1"/>
    </row>
    <row r="392" spans="1:15" ht="12.75" customHeight="1">
      <c r="A392" s="33">
        <v>382</v>
      </c>
      <c r="B392" s="53" t="s">
        <v>485</v>
      </c>
      <c r="C392" s="31">
        <v>256</v>
      </c>
      <c r="D392" s="36">
        <v>255.41666666666666</v>
      </c>
      <c r="E392" s="36">
        <v>253.38333333333333</v>
      </c>
      <c r="F392" s="36">
        <v>250.76666666666668</v>
      </c>
      <c r="G392" s="36">
        <v>248.73333333333335</v>
      </c>
      <c r="H392" s="36">
        <v>258.0333333333333</v>
      </c>
      <c r="I392" s="36">
        <v>260.06666666666666</v>
      </c>
      <c r="J392" s="36">
        <v>262.68333333333328</v>
      </c>
      <c r="K392" s="31">
        <v>257.45</v>
      </c>
      <c r="L392" s="31">
        <v>252.8</v>
      </c>
      <c r="M392" s="31">
        <v>3.8012100000000002</v>
      </c>
      <c r="N392" s="1"/>
      <c r="O392" s="1"/>
    </row>
    <row r="393" spans="1:15" ht="12.75" customHeight="1">
      <c r="A393" s="33">
        <v>383</v>
      </c>
      <c r="B393" s="53" t="s">
        <v>486</v>
      </c>
      <c r="C393" s="31">
        <v>129.1</v>
      </c>
      <c r="D393" s="36">
        <v>128.83333333333334</v>
      </c>
      <c r="E393" s="36">
        <v>126.56666666666669</v>
      </c>
      <c r="F393" s="36">
        <v>124.03333333333335</v>
      </c>
      <c r="G393" s="36">
        <v>121.76666666666669</v>
      </c>
      <c r="H393" s="36">
        <v>131.36666666666667</v>
      </c>
      <c r="I393" s="36">
        <v>133.63333333333333</v>
      </c>
      <c r="J393" s="36">
        <v>136.16666666666669</v>
      </c>
      <c r="K393" s="31">
        <v>131.1</v>
      </c>
      <c r="L393" s="31">
        <v>126.3</v>
      </c>
      <c r="M393" s="31">
        <v>26.626930000000002</v>
      </c>
      <c r="N393" s="1"/>
      <c r="O393" s="1"/>
    </row>
    <row r="394" spans="1:15" ht="12.75" customHeight="1">
      <c r="A394" s="33">
        <v>384</v>
      </c>
      <c r="B394" s="53" t="s">
        <v>487</v>
      </c>
      <c r="C394" s="31">
        <v>2773.35</v>
      </c>
      <c r="D394" s="36">
        <v>2783.8333333333335</v>
      </c>
      <c r="E394" s="36">
        <v>2729.6166666666668</v>
      </c>
      <c r="F394" s="36">
        <v>2685.8833333333332</v>
      </c>
      <c r="G394" s="36">
        <v>2631.6666666666665</v>
      </c>
      <c r="H394" s="36">
        <v>2827.5666666666671</v>
      </c>
      <c r="I394" s="36">
        <v>2881.7833333333333</v>
      </c>
      <c r="J394" s="36">
        <v>2925.5166666666673</v>
      </c>
      <c r="K394" s="31">
        <v>2838.05</v>
      </c>
      <c r="L394" s="31">
        <v>2740.1</v>
      </c>
      <c r="M394" s="31">
        <v>0.27449000000000001</v>
      </c>
      <c r="N394" s="1"/>
      <c r="O394" s="1"/>
    </row>
    <row r="395" spans="1:15" ht="12.75" customHeight="1">
      <c r="A395" s="33">
        <v>385</v>
      </c>
      <c r="B395" s="53" t="s">
        <v>488</v>
      </c>
      <c r="C395" s="31">
        <v>69.400000000000006</v>
      </c>
      <c r="D395" s="36">
        <v>69.233333333333334</v>
      </c>
      <c r="E395" s="36">
        <v>68.116666666666674</v>
      </c>
      <c r="F395" s="36">
        <v>66.833333333333343</v>
      </c>
      <c r="G395" s="36">
        <v>65.716666666666683</v>
      </c>
      <c r="H395" s="36">
        <v>70.516666666666666</v>
      </c>
      <c r="I395" s="36">
        <v>71.633333333333312</v>
      </c>
      <c r="J395" s="36">
        <v>72.916666666666657</v>
      </c>
      <c r="K395" s="31">
        <v>70.349999999999994</v>
      </c>
      <c r="L395" s="31">
        <v>67.95</v>
      </c>
      <c r="M395" s="31">
        <v>22.789280000000002</v>
      </c>
      <c r="N395" s="1"/>
      <c r="O395" s="1"/>
    </row>
    <row r="396" spans="1:15" ht="12.75" customHeight="1">
      <c r="A396" s="33">
        <v>386</v>
      </c>
      <c r="B396" s="53" t="s">
        <v>489</v>
      </c>
      <c r="C396" s="31">
        <v>1779.05</v>
      </c>
      <c r="D396" s="36">
        <v>1767.3166666666666</v>
      </c>
      <c r="E396" s="36">
        <v>1752.1833333333332</v>
      </c>
      <c r="F396" s="36">
        <v>1725.3166666666666</v>
      </c>
      <c r="G396" s="36">
        <v>1710.1833333333332</v>
      </c>
      <c r="H396" s="36">
        <v>1794.1833333333332</v>
      </c>
      <c r="I396" s="36">
        <v>1809.3166666666664</v>
      </c>
      <c r="J396" s="36">
        <v>1836.1833333333332</v>
      </c>
      <c r="K396" s="31">
        <v>1782.45</v>
      </c>
      <c r="L396" s="31">
        <v>1740.45</v>
      </c>
      <c r="M396" s="31">
        <v>1.5810999999999999</v>
      </c>
      <c r="N396" s="1"/>
      <c r="O396" s="1"/>
    </row>
    <row r="397" spans="1:15" ht="12.75" customHeight="1">
      <c r="A397" s="33">
        <v>387</v>
      </c>
      <c r="B397" s="53" t="s">
        <v>490</v>
      </c>
      <c r="C397" s="31">
        <v>202.05</v>
      </c>
      <c r="D397" s="36">
        <v>202.61666666666667</v>
      </c>
      <c r="E397" s="36">
        <v>200.73333333333335</v>
      </c>
      <c r="F397" s="36">
        <v>199.41666666666669</v>
      </c>
      <c r="G397" s="36">
        <v>197.53333333333336</v>
      </c>
      <c r="H397" s="36">
        <v>203.93333333333334</v>
      </c>
      <c r="I397" s="36">
        <v>205.81666666666666</v>
      </c>
      <c r="J397" s="36">
        <v>207.13333333333333</v>
      </c>
      <c r="K397" s="31">
        <v>204.5</v>
      </c>
      <c r="L397" s="31">
        <v>201.3</v>
      </c>
      <c r="M397" s="31">
        <v>5.2433500000000004</v>
      </c>
      <c r="N397" s="1"/>
      <c r="O397" s="1"/>
    </row>
    <row r="398" spans="1:15" ht="12.75" customHeight="1">
      <c r="A398" s="33">
        <v>388</v>
      </c>
      <c r="B398" s="53" t="s">
        <v>491</v>
      </c>
      <c r="C398" s="31">
        <v>831.2</v>
      </c>
      <c r="D398" s="36">
        <v>831.51666666666677</v>
      </c>
      <c r="E398" s="36">
        <v>825.68333333333351</v>
      </c>
      <c r="F398" s="36">
        <v>820.16666666666674</v>
      </c>
      <c r="G398" s="36">
        <v>814.33333333333348</v>
      </c>
      <c r="H398" s="36">
        <v>837.03333333333353</v>
      </c>
      <c r="I398" s="36">
        <v>842.86666666666679</v>
      </c>
      <c r="J398" s="36">
        <v>848.38333333333355</v>
      </c>
      <c r="K398" s="31">
        <v>837.35</v>
      </c>
      <c r="L398" s="31">
        <v>826</v>
      </c>
      <c r="M398" s="31">
        <v>0.67173000000000005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2901.95</v>
      </c>
      <c r="D399" s="36">
        <v>2902.3666666666668</v>
      </c>
      <c r="E399" s="36">
        <v>2888.9333333333334</v>
      </c>
      <c r="F399" s="36">
        <v>2875.9166666666665</v>
      </c>
      <c r="G399" s="36">
        <v>2862.4833333333331</v>
      </c>
      <c r="H399" s="36">
        <v>2915.3833333333337</v>
      </c>
      <c r="I399" s="36">
        <v>2928.8166666666671</v>
      </c>
      <c r="J399" s="36">
        <v>2941.8333333333339</v>
      </c>
      <c r="K399" s="31">
        <v>2915.8</v>
      </c>
      <c r="L399" s="31">
        <v>2889.35</v>
      </c>
      <c r="M399" s="31">
        <v>65.034679999999994</v>
      </c>
      <c r="N399" s="1"/>
      <c r="O399" s="1"/>
    </row>
    <row r="400" spans="1:15" ht="12.75" customHeight="1">
      <c r="A400" s="33">
        <v>390</v>
      </c>
      <c r="B400" s="53" t="s">
        <v>492</v>
      </c>
      <c r="C400" s="31">
        <v>105.45</v>
      </c>
      <c r="D400" s="36">
        <v>105.98333333333333</v>
      </c>
      <c r="E400" s="36">
        <v>104.51666666666667</v>
      </c>
      <c r="F400" s="36">
        <v>103.58333333333333</v>
      </c>
      <c r="G400" s="36">
        <v>102.11666666666666</v>
      </c>
      <c r="H400" s="36">
        <v>106.91666666666667</v>
      </c>
      <c r="I400" s="36">
        <v>108.38333333333334</v>
      </c>
      <c r="J400" s="36">
        <v>109.31666666666668</v>
      </c>
      <c r="K400" s="31">
        <v>107.45</v>
      </c>
      <c r="L400" s="31">
        <v>105.05</v>
      </c>
      <c r="M400" s="31">
        <v>12.71482</v>
      </c>
      <c r="N400" s="1"/>
      <c r="O400" s="1"/>
    </row>
    <row r="401" spans="1:15" ht="12.75" customHeight="1">
      <c r="A401" s="33">
        <v>391</v>
      </c>
      <c r="B401" s="53" t="s">
        <v>493</v>
      </c>
      <c r="C401" s="31">
        <v>684.85</v>
      </c>
      <c r="D401" s="36">
        <v>688.23333333333323</v>
      </c>
      <c r="E401" s="36">
        <v>678.61666666666645</v>
      </c>
      <c r="F401" s="36">
        <v>672.38333333333321</v>
      </c>
      <c r="G401" s="36">
        <v>662.76666666666642</v>
      </c>
      <c r="H401" s="36">
        <v>694.46666666666647</v>
      </c>
      <c r="I401" s="36">
        <v>704.08333333333326</v>
      </c>
      <c r="J401" s="36">
        <v>710.31666666666649</v>
      </c>
      <c r="K401" s="31">
        <v>697.85</v>
      </c>
      <c r="L401" s="31">
        <v>682</v>
      </c>
      <c r="M401" s="31">
        <v>1.49126</v>
      </c>
      <c r="N401" s="1"/>
      <c r="O401" s="1"/>
    </row>
    <row r="402" spans="1:15" ht="12.75" customHeight="1">
      <c r="A402" s="33">
        <v>392</v>
      </c>
      <c r="B402" s="53" t="s">
        <v>494</v>
      </c>
      <c r="C402" s="31">
        <v>1603.45</v>
      </c>
      <c r="D402" s="36">
        <v>1607.1000000000001</v>
      </c>
      <c r="E402" s="36">
        <v>1596.3000000000002</v>
      </c>
      <c r="F402" s="36">
        <v>1589.15</v>
      </c>
      <c r="G402" s="36">
        <v>1578.3500000000001</v>
      </c>
      <c r="H402" s="36">
        <v>1614.2500000000002</v>
      </c>
      <c r="I402" s="36">
        <v>1625.05</v>
      </c>
      <c r="J402" s="36">
        <v>1632.2000000000003</v>
      </c>
      <c r="K402" s="31">
        <v>1617.9</v>
      </c>
      <c r="L402" s="31">
        <v>1599.95</v>
      </c>
      <c r="M402" s="31">
        <v>9.36416</v>
      </c>
      <c r="N402" s="1"/>
      <c r="O402" s="1"/>
    </row>
    <row r="403" spans="1:15" ht="12.75" customHeight="1">
      <c r="A403" s="33">
        <v>393</v>
      </c>
      <c r="B403" s="53" t="s">
        <v>213</v>
      </c>
      <c r="C403" s="31">
        <v>702.65</v>
      </c>
      <c r="D403" s="36">
        <v>700.69999999999993</v>
      </c>
      <c r="E403" s="36">
        <v>696.94999999999982</v>
      </c>
      <c r="F403" s="36">
        <v>691.24999999999989</v>
      </c>
      <c r="G403" s="36">
        <v>687.49999999999977</v>
      </c>
      <c r="H403" s="36">
        <v>706.39999999999986</v>
      </c>
      <c r="I403" s="36">
        <v>710.15000000000009</v>
      </c>
      <c r="J403" s="36">
        <v>715.84999999999991</v>
      </c>
      <c r="K403" s="31">
        <v>704.45</v>
      </c>
      <c r="L403" s="31">
        <v>695</v>
      </c>
      <c r="M403" s="31">
        <v>27.074010000000001</v>
      </c>
      <c r="N403" s="1"/>
      <c r="O403" s="1"/>
    </row>
    <row r="404" spans="1:15" ht="12.75" customHeight="1">
      <c r="A404" s="33">
        <v>394</v>
      </c>
      <c r="B404" s="53" t="s">
        <v>214</v>
      </c>
      <c r="C404" s="31">
        <v>1468.05</v>
      </c>
      <c r="D404" s="36">
        <v>1467.6833333333334</v>
      </c>
      <c r="E404" s="36">
        <v>1458.3666666666668</v>
      </c>
      <c r="F404" s="36">
        <v>1448.6833333333334</v>
      </c>
      <c r="G404" s="36">
        <v>1439.3666666666668</v>
      </c>
      <c r="H404" s="36">
        <v>1477.3666666666668</v>
      </c>
      <c r="I404" s="36">
        <v>1486.6833333333334</v>
      </c>
      <c r="J404" s="36">
        <v>1496.3666666666668</v>
      </c>
      <c r="K404" s="31">
        <v>1477</v>
      </c>
      <c r="L404" s="31">
        <v>1458</v>
      </c>
      <c r="M404" s="31">
        <v>9.5883400000000005</v>
      </c>
      <c r="N404" s="1"/>
      <c r="O404" s="1"/>
    </row>
    <row r="405" spans="1:15" ht="12.75" customHeight="1">
      <c r="A405" s="33">
        <v>395</v>
      </c>
      <c r="B405" s="53" t="s">
        <v>495</v>
      </c>
      <c r="C405" s="31">
        <v>120.7</v>
      </c>
      <c r="D405" s="36">
        <v>121.36666666666667</v>
      </c>
      <c r="E405" s="36">
        <v>118.48333333333335</v>
      </c>
      <c r="F405" s="36">
        <v>116.26666666666668</v>
      </c>
      <c r="G405" s="36">
        <v>113.38333333333335</v>
      </c>
      <c r="H405" s="36">
        <v>123.58333333333334</v>
      </c>
      <c r="I405" s="36">
        <v>126.46666666666667</v>
      </c>
      <c r="J405" s="36">
        <v>128.68333333333334</v>
      </c>
      <c r="K405" s="31">
        <v>124.25</v>
      </c>
      <c r="L405" s="31">
        <v>119.15</v>
      </c>
      <c r="M405" s="31">
        <v>303.05264</v>
      </c>
      <c r="N405" s="1"/>
      <c r="O405" s="1"/>
    </row>
    <row r="406" spans="1:15" ht="12.75" customHeight="1">
      <c r="A406" s="33">
        <v>396</v>
      </c>
      <c r="B406" s="53" t="s">
        <v>496</v>
      </c>
      <c r="C406" s="31">
        <v>4272.95</v>
      </c>
      <c r="D406" s="36">
        <v>4275.9833333333336</v>
      </c>
      <c r="E406" s="36">
        <v>4241.9666666666672</v>
      </c>
      <c r="F406" s="36">
        <v>4210.9833333333336</v>
      </c>
      <c r="G406" s="36">
        <v>4176.9666666666672</v>
      </c>
      <c r="H406" s="36">
        <v>4306.9666666666672</v>
      </c>
      <c r="I406" s="36">
        <v>4340.9833333333336</v>
      </c>
      <c r="J406" s="36">
        <v>4371.9666666666672</v>
      </c>
      <c r="K406" s="31">
        <v>4310</v>
      </c>
      <c r="L406" s="31">
        <v>4245</v>
      </c>
      <c r="M406" s="31">
        <v>0.84514999999999996</v>
      </c>
      <c r="N406" s="1"/>
      <c r="O406" s="1"/>
    </row>
    <row r="407" spans="1:15" ht="12.75" customHeight="1">
      <c r="A407" s="33">
        <v>397</v>
      </c>
      <c r="B407" s="53" t="s">
        <v>218</v>
      </c>
      <c r="C407" s="31">
        <v>2538.35</v>
      </c>
      <c r="D407" s="36">
        <v>2519.1</v>
      </c>
      <c r="E407" s="36">
        <v>2488.35</v>
      </c>
      <c r="F407" s="36">
        <v>2438.35</v>
      </c>
      <c r="G407" s="36">
        <v>2407.6</v>
      </c>
      <c r="H407" s="36">
        <v>2569.1</v>
      </c>
      <c r="I407" s="36">
        <v>2599.85</v>
      </c>
      <c r="J407" s="36">
        <v>2649.85</v>
      </c>
      <c r="K407" s="31">
        <v>2549.85</v>
      </c>
      <c r="L407" s="31">
        <v>2469.1</v>
      </c>
      <c r="M407" s="31">
        <v>13.160069999999999</v>
      </c>
      <c r="N407" s="1"/>
      <c r="O407" s="1"/>
    </row>
    <row r="408" spans="1:15" ht="12.75" customHeight="1">
      <c r="A408" s="33">
        <v>398</v>
      </c>
      <c r="B408" s="53" t="s">
        <v>892</v>
      </c>
      <c r="C408" s="31">
        <v>1777.65</v>
      </c>
      <c r="D408" s="36">
        <v>1769.5833333333333</v>
      </c>
      <c r="E408" s="36">
        <v>1749.3166666666666</v>
      </c>
      <c r="F408" s="36">
        <v>1720.9833333333333</v>
      </c>
      <c r="G408" s="36">
        <v>1700.7166666666667</v>
      </c>
      <c r="H408" s="36">
        <v>1797.9166666666665</v>
      </c>
      <c r="I408" s="36">
        <v>1818.1833333333334</v>
      </c>
      <c r="J408" s="36">
        <v>1846.5166666666664</v>
      </c>
      <c r="K408" s="31">
        <v>1789.85</v>
      </c>
      <c r="L408" s="31">
        <v>1741.25</v>
      </c>
      <c r="M408" s="31">
        <v>0.20655000000000001</v>
      </c>
      <c r="N408" s="1"/>
      <c r="O408" s="1"/>
    </row>
    <row r="409" spans="1:15" ht="12.75" customHeight="1">
      <c r="A409" s="33">
        <v>399</v>
      </c>
      <c r="B409" s="53" t="s">
        <v>181</v>
      </c>
      <c r="C409" s="31">
        <v>115.25</v>
      </c>
      <c r="D409" s="36">
        <v>114.8</v>
      </c>
      <c r="E409" s="36">
        <v>113.55</v>
      </c>
      <c r="F409" s="36">
        <v>111.85</v>
      </c>
      <c r="G409" s="36">
        <v>110.6</v>
      </c>
      <c r="H409" s="36">
        <v>116.5</v>
      </c>
      <c r="I409" s="36">
        <v>117.75</v>
      </c>
      <c r="J409" s="36">
        <v>119.45</v>
      </c>
      <c r="K409" s="31">
        <v>116.05</v>
      </c>
      <c r="L409" s="31">
        <v>113.1</v>
      </c>
      <c r="M409" s="31">
        <v>252.70563999999999</v>
      </c>
      <c r="N409" s="1"/>
      <c r="O409" s="1"/>
    </row>
    <row r="410" spans="1:15" ht="12.75" customHeight="1">
      <c r="A410" s="33">
        <v>400</v>
      </c>
      <c r="B410" s="53" t="s">
        <v>497</v>
      </c>
      <c r="C410" s="31">
        <v>7535.75</v>
      </c>
      <c r="D410" s="36">
        <v>7598.4666666666672</v>
      </c>
      <c r="E410" s="36">
        <v>7442.2833333333347</v>
      </c>
      <c r="F410" s="36">
        <v>7348.8166666666675</v>
      </c>
      <c r="G410" s="36">
        <v>7192.633333333335</v>
      </c>
      <c r="H410" s="36">
        <v>7691.9333333333343</v>
      </c>
      <c r="I410" s="36">
        <v>7848.1166666666668</v>
      </c>
      <c r="J410" s="36">
        <v>7941.5833333333339</v>
      </c>
      <c r="K410" s="31">
        <v>7754.65</v>
      </c>
      <c r="L410" s="31">
        <v>7505</v>
      </c>
      <c r="M410" s="31">
        <v>0.21406</v>
      </c>
      <c r="N410" s="1"/>
      <c r="O410" s="1"/>
    </row>
    <row r="411" spans="1:15" ht="12.75" customHeight="1">
      <c r="A411" s="33">
        <v>401</v>
      </c>
      <c r="B411" s="53" t="s">
        <v>498</v>
      </c>
      <c r="C411" s="31">
        <v>1583.2</v>
      </c>
      <c r="D411" s="36">
        <v>1586.1166666666668</v>
      </c>
      <c r="E411" s="36">
        <v>1557.2333333333336</v>
      </c>
      <c r="F411" s="36">
        <v>1531.2666666666669</v>
      </c>
      <c r="G411" s="36">
        <v>1502.3833333333337</v>
      </c>
      <c r="H411" s="36">
        <v>1612.0833333333335</v>
      </c>
      <c r="I411" s="36">
        <v>1640.9666666666667</v>
      </c>
      <c r="J411" s="36">
        <v>1666.9333333333334</v>
      </c>
      <c r="K411" s="31">
        <v>1615</v>
      </c>
      <c r="L411" s="31">
        <v>1560.15</v>
      </c>
      <c r="M411" s="31">
        <v>2.7675000000000001</v>
      </c>
      <c r="N411" s="1"/>
      <c r="O411" s="1"/>
    </row>
    <row r="412" spans="1:15" ht="12.75" customHeight="1">
      <c r="A412" s="33">
        <v>402</v>
      </c>
      <c r="B412" t="s">
        <v>893</v>
      </c>
      <c r="C412" s="31">
        <v>371.25</v>
      </c>
      <c r="D412" s="36">
        <v>373.81666666666666</v>
      </c>
      <c r="E412" s="36">
        <v>367.18333333333334</v>
      </c>
      <c r="F412" s="36">
        <v>363.11666666666667</v>
      </c>
      <c r="G412" s="36">
        <v>356.48333333333335</v>
      </c>
      <c r="H412" s="36">
        <v>377.88333333333333</v>
      </c>
      <c r="I412" s="36">
        <v>384.51666666666665</v>
      </c>
      <c r="J412" s="36">
        <v>388.58333333333331</v>
      </c>
      <c r="K412" s="31">
        <v>380.45</v>
      </c>
      <c r="L412" s="31">
        <v>369.75</v>
      </c>
      <c r="M412" s="31">
        <v>1.7277100000000001</v>
      </c>
      <c r="N412" s="1"/>
      <c r="O412" s="1"/>
    </row>
    <row r="413" spans="1:15" ht="12.75" customHeight="1">
      <c r="A413" s="33">
        <v>403</v>
      </c>
      <c r="B413" s="53" t="s">
        <v>499</v>
      </c>
      <c r="C413" s="31">
        <v>2960.6</v>
      </c>
      <c r="D413" s="36">
        <v>2947.2833333333333</v>
      </c>
      <c r="E413" s="36">
        <v>2908.5666666666666</v>
      </c>
      <c r="F413" s="36">
        <v>2856.5333333333333</v>
      </c>
      <c r="G413" s="36">
        <v>2817.8166666666666</v>
      </c>
      <c r="H413" s="36">
        <v>2999.3166666666666</v>
      </c>
      <c r="I413" s="36">
        <v>3038.0333333333328</v>
      </c>
      <c r="J413" s="36">
        <v>3090.0666666666666</v>
      </c>
      <c r="K413" s="31">
        <v>2986</v>
      </c>
      <c r="L413" s="31">
        <v>2895.25</v>
      </c>
      <c r="M413" s="31">
        <v>0.33959</v>
      </c>
      <c r="N413" s="1"/>
      <c r="O413" s="1"/>
    </row>
    <row r="414" spans="1:15" ht="12.75" customHeight="1">
      <c r="A414" s="33">
        <v>404</v>
      </c>
      <c r="B414" s="53" t="s">
        <v>500</v>
      </c>
      <c r="C414" s="31">
        <v>332.85</v>
      </c>
      <c r="D414" s="36">
        <v>334.43333333333334</v>
      </c>
      <c r="E414" s="36">
        <v>329.9666666666667</v>
      </c>
      <c r="F414" s="36">
        <v>327.08333333333337</v>
      </c>
      <c r="G414" s="36">
        <v>322.61666666666673</v>
      </c>
      <c r="H414" s="36">
        <v>337.31666666666666</v>
      </c>
      <c r="I414" s="36">
        <v>341.78333333333325</v>
      </c>
      <c r="J414" s="36">
        <v>344.66666666666663</v>
      </c>
      <c r="K414" s="31">
        <v>338.9</v>
      </c>
      <c r="L414" s="31">
        <v>331.55</v>
      </c>
      <c r="M414" s="31">
        <v>0.95123000000000002</v>
      </c>
      <c r="N414" s="1"/>
      <c r="O414" s="1"/>
    </row>
    <row r="415" spans="1:15" ht="12.75" customHeight="1">
      <c r="A415" s="33">
        <v>405</v>
      </c>
      <c r="B415" s="53" t="s">
        <v>894</v>
      </c>
      <c r="C415" s="31">
        <v>940.25</v>
      </c>
      <c r="D415" s="36">
        <v>939.06666666666661</v>
      </c>
      <c r="E415" s="36">
        <v>925.13333333333321</v>
      </c>
      <c r="F415" s="36">
        <v>910.01666666666665</v>
      </c>
      <c r="G415" s="36">
        <v>896.08333333333326</v>
      </c>
      <c r="H415" s="36">
        <v>954.18333333333317</v>
      </c>
      <c r="I415" s="36">
        <v>968.11666666666656</v>
      </c>
      <c r="J415" s="36">
        <v>983.23333333333312</v>
      </c>
      <c r="K415" s="31">
        <v>953</v>
      </c>
      <c r="L415" s="31">
        <v>923.95</v>
      </c>
      <c r="M415" s="31">
        <v>1.0697000000000001</v>
      </c>
      <c r="N415" s="1"/>
      <c r="O415" s="1"/>
    </row>
    <row r="416" spans="1:15" ht="12.75" customHeight="1">
      <c r="A416" s="33">
        <v>406</v>
      </c>
      <c r="B416" s="53" t="s">
        <v>501</v>
      </c>
      <c r="C416" s="31">
        <v>771.2</v>
      </c>
      <c r="D416" s="36">
        <v>773.16666666666663</v>
      </c>
      <c r="E416" s="36">
        <v>761.0333333333333</v>
      </c>
      <c r="F416" s="36">
        <v>750.86666666666667</v>
      </c>
      <c r="G416" s="36">
        <v>738.73333333333335</v>
      </c>
      <c r="H416" s="36">
        <v>783.33333333333326</v>
      </c>
      <c r="I416" s="36">
        <v>795.4666666666667</v>
      </c>
      <c r="J416" s="36">
        <v>805.63333333333321</v>
      </c>
      <c r="K416" s="31">
        <v>785.3</v>
      </c>
      <c r="L416" s="31">
        <v>763</v>
      </c>
      <c r="M416" s="31">
        <v>0.38474999999999998</v>
      </c>
      <c r="N416" s="1"/>
      <c r="O416" s="1"/>
    </row>
    <row r="417" spans="1:15" ht="12.75" customHeight="1">
      <c r="A417" s="33">
        <v>407</v>
      </c>
      <c r="B417" s="53" t="s">
        <v>216</v>
      </c>
      <c r="C417" s="31">
        <v>25361.4</v>
      </c>
      <c r="D417" s="36">
        <v>25229.649999999998</v>
      </c>
      <c r="E417" s="36">
        <v>25059.299999999996</v>
      </c>
      <c r="F417" s="36">
        <v>24757.199999999997</v>
      </c>
      <c r="G417" s="36">
        <v>24586.849999999995</v>
      </c>
      <c r="H417" s="36">
        <v>25531.749999999996</v>
      </c>
      <c r="I417" s="36">
        <v>25702.099999999995</v>
      </c>
      <c r="J417" s="36">
        <v>26004.199999999997</v>
      </c>
      <c r="K417" s="31">
        <v>25400</v>
      </c>
      <c r="L417" s="31">
        <v>24927.55</v>
      </c>
      <c r="M417" s="31">
        <v>0.17005999999999999</v>
      </c>
      <c r="N417" s="1"/>
      <c r="O417" s="1"/>
    </row>
    <row r="418" spans="1:15" ht="12.75" customHeight="1">
      <c r="A418" s="33">
        <v>408</v>
      </c>
      <c r="B418" s="53" t="s">
        <v>502</v>
      </c>
      <c r="C418" s="31">
        <v>41.05</v>
      </c>
      <c r="D418" s="36">
        <v>41.183333333333337</v>
      </c>
      <c r="E418" s="36">
        <v>40.766666666666673</v>
      </c>
      <c r="F418" s="36">
        <v>40.483333333333334</v>
      </c>
      <c r="G418" s="36">
        <v>40.06666666666667</v>
      </c>
      <c r="H418" s="36">
        <v>41.466666666666676</v>
      </c>
      <c r="I418" s="36">
        <v>41.883333333333333</v>
      </c>
      <c r="J418" s="36">
        <v>42.166666666666679</v>
      </c>
      <c r="K418" s="31">
        <v>41.6</v>
      </c>
      <c r="L418" s="31">
        <v>40.9</v>
      </c>
      <c r="M418" s="31">
        <v>46.540660000000003</v>
      </c>
      <c r="N418" s="1"/>
      <c r="O418" s="1"/>
    </row>
    <row r="419" spans="1:15" ht="12.75" customHeight="1">
      <c r="A419" s="33">
        <v>409</v>
      </c>
      <c r="B419" s="53" t="s">
        <v>219</v>
      </c>
      <c r="C419" s="31">
        <v>2310.8000000000002</v>
      </c>
      <c r="D419" s="36">
        <v>2318.5833333333335</v>
      </c>
      <c r="E419" s="36">
        <v>2282.2166666666672</v>
      </c>
      <c r="F419" s="36">
        <v>2253.6333333333337</v>
      </c>
      <c r="G419" s="36">
        <v>2217.2666666666673</v>
      </c>
      <c r="H419" s="36">
        <v>2347.166666666667</v>
      </c>
      <c r="I419" s="36">
        <v>2383.5333333333328</v>
      </c>
      <c r="J419" s="36">
        <v>2412.1166666666668</v>
      </c>
      <c r="K419" s="31">
        <v>2354.9499999999998</v>
      </c>
      <c r="L419" s="31">
        <v>2290</v>
      </c>
      <c r="M419" s="31">
        <v>17.39724</v>
      </c>
      <c r="N419" s="1"/>
      <c r="O419" s="1"/>
    </row>
    <row r="420" spans="1:15" ht="12.75" customHeight="1">
      <c r="A420" s="33">
        <v>410</v>
      </c>
      <c r="B420" s="53" t="s">
        <v>503</v>
      </c>
      <c r="C420" s="31">
        <v>589.25</v>
      </c>
      <c r="D420" s="36">
        <v>586.86666666666667</v>
      </c>
      <c r="E420" s="36">
        <v>573.73333333333335</v>
      </c>
      <c r="F420" s="36">
        <v>558.2166666666667</v>
      </c>
      <c r="G420" s="36">
        <v>545.08333333333337</v>
      </c>
      <c r="H420" s="36">
        <v>602.38333333333333</v>
      </c>
      <c r="I420" s="36">
        <v>615.51666666666677</v>
      </c>
      <c r="J420" s="36">
        <v>631.0333333333333</v>
      </c>
      <c r="K420" s="31">
        <v>600</v>
      </c>
      <c r="L420" s="31">
        <v>571.35</v>
      </c>
      <c r="M420" s="31">
        <v>12.73409</v>
      </c>
      <c r="N420" s="1"/>
      <c r="O420" s="1"/>
    </row>
    <row r="421" spans="1:15" ht="12.75" customHeight="1">
      <c r="A421" s="33">
        <v>411</v>
      </c>
      <c r="B421" s="53" t="s">
        <v>217</v>
      </c>
      <c r="C421" s="31">
        <v>4942.3500000000004</v>
      </c>
      <c r="D421" s="36">
        <v>4879.3</v>
      </c>
      <c r="E421" s="36">
        <v>4804.6000000000004</v>
      </c>
      <c r="F421" s="36">
        <v>4666.8500000000004</v>
      </c>
      <c r="G421" s="36">
        <v>4592.1500000000005</v>
      </c>
      <c r="H421" s="36">
        <v>5017.05</v>
      </c>
      <c r="I421" s="36">
        <v>5091.7499999999991</v>
      </c>
      <c r="J421" s="36">
        <v>5229.5</v>
      </c>
      <c r="K421" s="31">
        <v>4954</v>
      </c>
      <c r="L421" s="31">
        <v>4741.55</v>
      </c>
      <c r="M421" s="31">
        <v>4.6162000000000001</v>
      </c>
      <c r="N421" s="1"/>
      <c r="O421" s="1"/>
    </row>
    <row r="422" spans="1:15" ht="12.75" customHeight="1">
      <c r="A422" s="33">
        <v>412</v>
      </c>
      <c r="B422" s="53" t="s">
        <v>504</v>
      </c>
      <c r="C422" s="31">
        <v>1402.05</v>
      </c>
      <c r="D422" s="36">
        <v>1358.2</v>
      </c>
      <c r="E422" s="36">
        <v>1300.45</v>
      </c>
      <c r="F422" s="36">
        <v>1198.8499999999999</v>
      </c>
      <c r="G422" s="36">
        <v>1141.0999999999999</v>
      </c>
      <c r="H422" s="36">
        <v>1459.8000000000002</v>
      </c>
      <c r="I422" s="36">
        <v>1517.5500000000002</v>
      </c>
      <c r="J422" s="36">
        <v>1619.1500000000003</v>
      </c>
      <c r="K422" s="31">
        <v>1415.95</v>
      </c>
      <c r="L422" s="31">
        <v>1256.5999999999999</v>
      </c>
      <c r="M422" s="31">
        <v>11.410220000000001</v>
      </c>
      <c r="N422" s="1"/>
      <c r="O422" s="1"/>
    </row>
    <row r="423" spans="1:15" ht="12.75" customHeight="1">
      <c r="A423" s="33">
        <v>413</v>
      </c>
      <c r="B423" s="53" t="s">
        <v>505</v>
      </c>
      <c r="C423" s="31">
        <v>8898.75</v>
      </c>
      <c r="D423" s="36">
        <v>8809.9166666666661</v>
      </c>
      <c r="E423" s="36">
        <v>8650.8333333333321</v>
      </c>
      <c r="F423" s="36">
        <v>8402.9166666666661</v>
      </c>
      <c r="G423" s="36">
        <v>8243.8333333333321</v>
      </c>
      <c r="H423" s="36">
        <v>9057.8333333333321</v>
      </c>
      <c r="I423" s="36">
        <v>9216.9166666666642</v>
      </c>
      <c r="J423" s="36">
        <v>9464.8333333333321</v>
      </c>
      <c r="K423" s="31">
        <v>8969</v>
      </c>
      <c r="L423" s="31">
        <v>8562</v>
      </c>
      <c r="M423" s="31">
        <v>3.0619499999999999</v>
      </c>
      <c r="N423" s="1"/>
      <c r="O423" s="1"/>
    </row>
    <row r="424" spans="1:15" ht="12.75" customHeight="1">
      <c r="A424" s="33">
        <v>414</v>
      </c>
      <c r="B424" s="53" t="s">
        <v>296</v>
      </c>
      <c r="C424" s="31">
        <v>678.9</v>
      </c>
      <c r="D424" s="36">
        <v>670.4</v>
      </c>
      <c r="E424" s="36">
        <v>653.09999999999991</v>
      </c>
      <c r="F424" s="36">
        <v>627.29999999999995</v>
      </c>
      <c r="G424" s="36">
        <v>609.99999999999989</v>
      </c>
      <c r="H424" s="36">
        <v>696.19999999999993</v>
      </c>
      <c r="I424" s="36">
        <v>713.49999999999989</v>
      </c>
      <c r="J424" s="36">
        <v>739.3</v>
      </c>
      <c r="K424" s="31">
        <v>687.7</v>
      </c>
      <c r="L424" s="31">
        <v>644.6</v>
      </c>
      <c r="M424" s="31">
        <v>30.737210000000001</v>
      </c>
      <c r="N424" s="1"/>
      <c r="O424" s="1"/>
    </row>
    <row r="425" spans="1:15" ht="12.75" customHeight="1">
      <c r="A425" s="33">
        <v>415</v>
      </c>
      <c r="B425" s="53" t="s">
        <v>506</v>
      </c>
      <c r="C425" s="31">
        <v>749.05</v>
      </c>
      <c r="D425" s="36">
        <v>744.68333333333339</v>
      </c>
      <c r="E425" s="36">
        <v>726.36666666666679</v>
      </c>
      <c r="F425" s="36">
        <v>703.68333333333339</v>
      </c>
      <c r="G425" s="36">
        <v>685.36666666666679</v>
      </c>
      <c r="H425" s="36">
        <v>767.36666666666679</v>
      </c>
      <c r="I425" s="36">
        <v>785.68333333333339</v>
      </c>
      <c r="J425" s="36">
        <v>808.36666666666679</v>
      </c>
      <c r="K425" s="31">
        <v>763</v>
      </c>
      <c r="L425" s="31">
        <v>722</v>
      </c>
      <c r="M425" s="31">
        <v>7.7407599999999999</v>
      </c>
      <c r="N425" s="1"/>
      <c r="O425" s="1"/>
    </row>
    <row r="426" spans="1:15" ht="12.75" customHeight="1">
      <c r="A426" s="33">
        <v>416</v>
      </c>
      <c r="B426" s="53" t="s">
        <v>507</v>
      </c>
      <c r="C426" s="31">
        <v>540.25</v>
      </c>
      <c r="D426" s="36">
        <v>541.80000000000007</v>
      </c>
      <c r="E426" s="36">
        <v>535.65000000000009</v>
      </c>
      <c r="F426" s="36">
        <v>531.05000000000007</v>
      </c>
      <c r="G426" s="36">
        <v>524.90000000000009</v>
      </c>
      <c r="H426" s="36">
        <v>546.40000000000009</v>
      </c>
      <c r="I426" s="36">
        <v>552.54999999999995</v>
      </c>
      <c r="J426" s="36">
        <v>557.15000000000009</v>
      </c>
      <c r="K426" s="31">
        <v>547.95000000000005</v>
      </c>
      <c r="L426" s="31">
        <v>537.20000000000005</v>
      </c>
      <c r="M426" s="31">
        <v>2.2814399999999999</v>
      </c>
      <c r="N426" s="1"/>
      <c r="O426" s="1"/>
    </row>
    <row r="427" spans="1:15" ht="12.75" customHeight="1">
      <c r="A427" s="33">
        <v>417</v>
      </c>
      <c r="B427" s="53" t="s">
        <v>215</v>
      </c>
      <c r="C427" s="31">
        <v>744.3</v>
      </c>
      <c r="D427" s="36">
        <v>745.15</v>
      </c>
      <c r="E427" s="36">
        <v>739.69999999999993</v>
      </c>
      <c r="F427" s="36">
        <v>735.09999999999991</v>
      </c>
      <c r="G427" s="36">
        <v>729.64999999999986</v>
      </c>
      <c r="H427" s="36">
        <v>749.75</v>
      </c>
      <c r="I427" s="36">
        <v>755.2</v>
      </c>
      <c r="J427" s="36">
        <v>759.80000000000007</v>
      </c>
      <c r="K427" s="31">
        <v>750.6</v>
      </c>
      <c r="L427" s="31">
        <v>740.55</v>
      </c>
      <c r="M427" s="31">
        <v>151.61161000000001</v>
      </c>
      <c r="N427" s="1"/>
      <c r="O427" s="1"/>
    </row>
    <row r="428" spans="1:15" ht="12.75" customHeight="1">
      <c r="A428" s="33">
        <v>418</v>
      </c>
      <c r="B428" s="53" t="s">
        <v>212</v>
      </c>
      <c r="C428" s="31">
        <v>129</v>
      </c>
      <c r="D428" s="36">
        <v>129.36666666666667</v>
      </c>
      <c r="E428" s="36">
        <v>126.63333333333335</v>
      </c>
      <c r="F428" s="36">
        <v>124.26666666666668</v>
      </c>
      <c r="G428" s="36">
        <v>121.53333333333336</v>
      </c>
      <c r="H428" s="36">
        <v>131.73333333333335</v>
      </c>
      <c r="I428" s="36">
        <v>134.4666666666667</v>
      </c>
      <c r="J428" s="36">
        <v>136.83333333333334</v>
      </c>
      <c r="K428" s="31">
        <v>132.1</v>
      </c>
      <c r="L428" s="31">
        <v>127</v>
      </c>
      <c r="M428" s="31">
        <v>823.18813</v>
      </c>
      <c r="N428" s="1"/>
      <c r="O428" s="1"/>
    </row>
    <row r="429" spans="1:15" ht="12.75" customHeight="1">
      <c r="A429" s="33">
        <v>419</v>
      </c>
      <c r="B429" s="53" t="s">
        <v>508</v>
      </c>
      <c r="C429" s="31">
        <v>491.85</v>
      </c>
      <c r="D429" s="36">
        <v>486.90000000000003</v>
      </c>
      <c r="E429" s="36">
        <v>481.95000000000005</v>
      </c>
      <c r="F429" s="36">
        <v>472.05</v>
      </c>
      <c r="G429" s="36">
        <v>467.1</v>
      </c>
      <c r="H429" s="36">
        <v>496.80000000000007</v>
      </c>
      <c r="I429" s="36">
        <v>501.75</v>
      </c>
      <c r="J429" s="36">
        <v>511.65000000000009</v>
      </c>
      <c r="K429" s="31">
        <v>491.85</v>
      </c>
      <c r="L429" s="31">
        <v>477</v>
      </c>
      <c r="M429" s="31">
        <v>4.2625599999999997</v>
      </c>
      <c r="N429" s="1"/>
      <c r="O429" s="1"/>
    </row>
    <row r="430" spans="1:15" ht="12.75" customHeight="1">
      <c r="A430" s="33">
        <v>420</v>
      </c>
      <c r="B430" s="53" t="s">
        <v>509</v>
      </c>
      <c r="C430" s="31">
        <v>117.5</v>
      </c>
      <c r="D430" s="36">
        <v>117.98333333333333</v>
      </c>
      <c r="E430" s="36">
        <v>116.01666666666667</v>
      </c>
      <c r="F430" s="36">
        <v>114.53333333333333</v>
      </c>
      <c r="G430" s="36">
        <v>112.56666666666666</v>
      </c>
      <c r="H430" s="36">
        <v>119.46666666666667</v>
      </c>
      <c r="I430" s="36">
        <v>121.43333333333334</v>
      </c>
      <c r="J430" s="36">
        <v>122.91666666666667</v>
      </c>
      <c r="K430" s="31">
        <v>119.95</v>
      </c>
      <c r="L430" s="31">
        <v>116.5</v>
      </c>
      <c r="M430" s="31">
        <v>21.330819999999999</v>
      </c>
      <c r="N430" s="1"/>
      <c r="O430" s="1"/>
    </row>
    <row r="431" spans="1:15" ht="12.75" customHeight="1">
      <c r="A431" s="33">
        <v>421</v>
      </c>
      <c r="B431" s="53" t="s">
        <v>510</v>
      </c>
      <c r="C431" s="31">
        <v>346.2</v>
      </c>
      <c r="D431" s="36">
        <v>347.83333333333331</v>
      </c>
      <c r="E431" s="36">
        <v>344.36666666666662</v>
      </c>
      <c r="F431" s="36">
        <v>342.5333333333333</v>
      </c>
      <c r="G431" s="36">
        <v>339.06666666666661</v>
      </c>
      <c r="H431" s="36">
        <v>349.66666666666663</v>
      </c>
      <c r="I431" s="36">
        <v>353.13333333333333</v>
      </c>
      <c r="J431" s="36">
        <v>354.96666666666664</v>
      </c>
      <c r="K431" s="31">
        <v>351.3</v>
      </c>
      <c r="L431" s="31">
        <v>346</v>
      </c>
      <c r="M431" s="31">
        <v>1.6954100000000001</v>
      </c>
      <c r="N431" s="1"/>
      <c r="O431" s="1"/>
    </row>
    <row r="432" spans="1:15" ht="12.75" customHeight="1">
      <c r="A432" s="33">
        <v>422</v>
      </c>
      <c r="B432" s="53" t="s">
        <v>511</v>
      </c>
      <c r="C432" s="31">
        <v>367.25</v>
      </c>
      <c r="D432" s="36">
        <v>364.13333333333338</v>
      </c>
      <c r="E432" s="36">
        <v>359.96666666666675</v>
      </c>
      <c r="F432" s="36">
        <v>352.68333333333339</v>
      </c>
      <c r="G432" s="36">
        <v>348.51666666666677</v>
      </c>
      <c r="H432" s="36">
        <v>371.41666666666674</v>
      </c>
      <c r="I432" s="36">
        <v>375.58333333333337</v>
      </c>
      <c r="J432" s="36">
        <v>382.86666666666673</v>
      </c>
      <c r="K432" s="31">
        <v>368.3</v>
      </c>
      <c r="L432" s="31">
        <v>356.85</v>
      </c>
      <c r="M432" s="31">
        <v>1.52651</v>
      </c>
      <c r="N432" s="1"/>
      <c r="O432" s="1"/>
    </row>
    <row r="433" spans="1:15" ht="12.75" customHeight="1">
      <c r="A433" s="33">
        <v>423</v>
      </c>
      <c r="B433" s="53" t="s">
        <v>220</v>
      </c>
      <c r="C433" s="31">
        <v>1565.2</v>
      </c>
      <c r="D433" s="36">
        <v>1559.5333333333335</v>
      </c>
      <c r="E433" s="36">
        <v>1548.2166666666672</v>
      </c>
      <c r="F433" s="36">
        <v>1531.2333333333336</v>
      </c>
      <c r="G433" s="36">
        <v>1519.9166666666672</v>
      </c>
      <c r="H433" s="36">
        <v>1576.5166666666671</v>
      </c>
      <c r="I433" s="36">
        <v>1587.8333333333333</v>
      </c>
      <c r="J433" s="36">
        <v>1604.8166666666671</v>
      </c>
      <c r="K433" s="31">
        <v>1570.85</v>
      </c>
      <c r="L433" s="31">
        <v>1542.55</v>
      </c>
      <c r="M433" s="31">
        <v>25.679749999999999</v>
      </c>
      <c r="N433" s="1"/>
      <c r="O433" s="1"/>
    </row>
    <row r="434" spans="1:15" ht="12.75" customHeight="1">
      <c r="A434" s="33">
        <v>424</v>
      </c>
      <c r="B434" s="53" t="s">
        <v>221</v>
      </c>
      <c r="C434" s="31">
        <v>593.45000000000005</v>
      </c>
      <c r="D434" s="36">
        <v>590.11666666666667</v>
      </c>
      <c r="E434" s="36">
        <v>584.23333333333335</v>
      </c>
      <c r="F434" s="36">
        <v>575.01666666666665</v>
      </c>
      <c r="G434" s="36">
        <v>569.13333333333333</v>
      </c>
      <c r="H434" s="36">
        <v>599.33333333333337</v>
      </c>
      <c r="I434" s="36">
        <v>605.21666666666681</v>
      </c>
      <c r="J434" s="36">
        <v>614.43333333333339</v>
      </c>
      <c r="K434" s="31">
        <v>596</v>
      </c>
      <c r="L434" s="31">
        <v>580.9</v>
      </c>
      <c r="M434" s="31">
        <v>4.7101499999999996</v>
      </c>
      <c r="N434" s="1"/>
      <c r="O434" s="1"/>
    </row>
    <row r="435" spans="1:15" ht="12.75" customHeight="1">
      <c r="A435" s="33">
        <v>425</v>
      </c>
      <c r="B435" s="53" t="s">
        <v>512</v>
      </c>
      <c r="C435" s="31">
        <v>4027.5</v>
      </c>
      <c r="D435" s="36">
        <v>4021.7333333333336</v>
      </c>
      <c r="E435" s="36">
        <v>3973.4666666666672</v>
      </c>
      <c r="F435" s="36">
        <v>3919.4333333333334</v>
      </c>
      <c r="G435" s="36">
        <v>3871.166666666667</v>
      </c>
      <c r="H435" s="36">
        <v>4075.7666666666673</v>
      </c>
      <c r="I435" s="36">
        <v>4124.0333333333338</v>
      </c>
      <c r="J435" s="36">
        <v>4178.0666666666675</v>
      </c>
      <c r="K435" s="31">
        <v>4070</v>
      </c>
      <c r="L435" s="31">
        <v>3967.7</v>
      </c>
      <c r="M435" s="31">
        <v>1.67361</v>
      </c>
      <c r="N435" s="1"/>
      <c r="O435" s="1"/>
    </row>
    <row r="436" spans="1:15" ht="12.75" customHeight="1">
      <c r="A436" s="33">
        <v>426</v>
      </c>
      <c r="B436" s="53" t="s">
        <v>513</v>
      </c>
      <c r="C436" s="31">
        <v>1025.9000000000001</v>
      </c>
      <c r="D436" s="36">
        <v>1024.4166666666667</v>
      </c>
      <c r="E436" s="36">
        <v>1018.6833333333334</v>
      </c>
      <c r="F436" s="36">
        <v>1011.4666666666667</v>
      </c>
      <c r="G436" s="36">
        <v>1005.7333333333333</v>
      </c>
      <c r="H436" s="36">
        <v>1031.6333333333334</v>
      </c>
      <c r="I436" s="36">
        <v>1037.3666666666666</v>
      </c>
      <c r="J436" s="36">
        <v>1044.5833333333335</v>
      </c>
      <c r="K436" s="31">
        <v>1030.1500000000001</v>
      </c>
      <c r="L436" s="31">
        <v>1017.2</v>
      </c>
      <c r="M436" s="31">
        <v>1.2184699999999999</v>
      </c>
      <c r="N436" s="1"/>
      <c r="O436" s="1"/>
    </row>
    <row r="437" spans="1:15" ht="12.75" customHeight="1">
      <c r="A437" s="33">
        <v>427</v>
      </c>
      <c r="B437" s="53" t="s">
        <v>514</v>
      </c>
      <c r="C437" s="31">
        <v>390.45</v>
      </c>
      <c r="D437" s="36">
        <v>389.84999999999997</v>
      </c>
      <c r="E437" s="36">
        <v>385.74999999999994</v>
      </c>
      <c r="F437" s="36">
        <v>381.04999999999995</v>
      </c>
      <c r="G437" s="36">
        <v>376.94999999999993</v>
      </c>
      <c r="H437" s="36">
        <v>394.54999999999995</v>
      </c>
      <c r="I437" s="36">
        <v>398.65</v>
      </c>
      <c r="J437" s="36">
        <v>403.34999999999997</v>
      </c>
      <c r="K437" s="31">
        <v>393.95</v>
      </c>
      <c r="L437" s="31">
        <v>385.15</v>
      </c>
      <c r="M437" s="31">
        <v>2.8187199999999999</v>
      </c>
      <c r="N437" s="1"/>
      <c r="O437" s="1"/>
    </row>
    <row r="438" spans="1:15" ht="12.75" customHeight="1">
      <c r="A438" s="33">
        <v>428</v>
      </c>
      <c r="B438" s="53" t="s">
        <v>515</v>
      </c>
      <c r="C438" s="31">
        <v>404.1</v>
      </c>
      <c r="D438" s="36">
        <v>402.7</v>
      </c>
      <c r="E438" s="36">
        <v>399.65</v>
      </c>
      <c r="F438" s="36">
        <v>395.2</v>
      </c>
      <c r="G438" s="36">
        <v>392.15</v>
      </c>
      <c r="H438" s="36">
        <v>407.15</v>
      </c>
      <c r="I438" s="36">
        <v>410.20000000000005</v>
      </c>
      <c r="J438" s="36">
        <v>414.65</v>
      </c>
      <c r="K438" s="31">
        <v>405.75</v>
      </c>
      <c r="L438" s="31">
        <v>398.25</v>
      </c>
      <c r="M438" s="31">
        <v>1.19441</v>
      </c>
      <c r="N438" s="1"/>
      <c r="O438" s="1"/>
    </row>
    <row r="439" spans="1:15" ht="12.75" customHeight="1">
      <c r="A439" s="33">
        <v>429</v>
      </c>
      <c r="B439" s="53" t="s">
        <v>516</v>
      </c>
      <c r="C439" s="31">
        <v>3957.85</v>
      </c>
      <c r="D439" s="36">
        <v>3941.75</v>
      </c>
      <c r="E439" s="36">
        <v>3859.1</v>
      </c>
      <c r="F439" s="36">
        <v>3760.35</v>
      </c>
      <c r="G439" s="36">
        <v>3677.7</v>
      </c>
      <c r="H439" s="36">
        <v>4040.5</v>
      </c>
      <c r="I439" s="36">
        <v>4123.1499999999996</v>
      </c>
      <c r="J439" s="36">
        <v>4221.8999999999996</v>
      </c>
      <c r="K439" s="31">
        <v>4024.4</v>
      </c>
      <c r="L439" s="31">
        <v>3843</v>
      </c>
      <c r="M439" s="31">
        <v>1.52508</v>
      </c>
      <c r="N439" s="1"/>
      <c r="O439" s="1"/>
    </row>
    <row r="440" spans="1:15" ht="12.75" customHeight="1">
      <c r="A440" s="33">
        <v>430</v>
      </c>
      <c r="B440" s="53" t="s">
        <v>517</v>
      </c>
      <c r="C440" s="31">
        <v>630.79999999999995</v>
      </c>
      <c r="D440" s="36">
        <v>627.85</v>
      </c>
      <c r="E440" s="36">
        <v>616.85</v>
      </c>
      <c r="F440" s="36">
        <v>602.9</v>
      </c>
      <c r="G440" s="36">
        <v>591.9</v>
      </c>
      <c r="H440" s="36">
        <v>641.80000000000007</v>
      </c>
      <c r="I440" s="36">
        <v>652.80000000000007</v>
      </c>
      <c r="J440" s="36">
        <v>666.75000000000011</v>
      </c>
      <c r="K440" s="31">
        <v>638.85</v>
      </c>
      <c r="L440" s="31">
        <v>613.9</v>
      </c>
      <c r="M440" s="31">
        <v>4.3912699999999996</v>
      </c>
      <c r="N440" s="1"/>
      <c r="O440" s="1"/>
    </row>
    <row r="441" spans="1:15" ht="12.75" customHeight="1">
      <c r="A441" s="33">
        <v>431</v>
      </c>
      <c r="B441" s="53" t="s">
        <v>518</v>
      </c>
      <c r="C441" s="31">
        <v>37.299999999999997</v>
      </c>
      <c r="D441" s="36">
        <v>37.300000000000004</v>
      </c>
      <c r="E441" s="36">
        <v>36.500000000000007</v>
      </c>
      <c r="F441" s="36">
        <v>35.700000000000003</v>
      </c>
      <c r="G441" s="36">
        <v>34.900000000000006</v>
      </c>
      <c r="H441" s="36">
        <v>38.100000000000009</v>
      </c>
      <c r="I441" s="36">
        <v>38.900000000000006</v>
      </c>
      <c r="J441" s="36">
        <v>39.70000000000001</v>
      </c>
      <c r="K441" s="31">
        <v>38.1</v>
      </c>
      <c r="L441" s="31">
        <v>36.5</v>
      </c>
      <c r="M441" s="31">
        <v>549.16534000000001</v>
      </c>
      <c r="N441" s="1"/>
      <c r="O441" s="1"/>
    </row>
    <row r="442" spans="1:15" ht="12.75" customHeight="1">
      <c r="A442" s="33">
        <v>432</v>
      </c>
      <c r="B442" s="53" t="s">
        <v>519</v>
      </c>
      <c r="C442" s="31">
        <v>621.9</v>
      </c>
      <c r="D442" s="36">
        <v>616.30000000000007</v>
      </c>
      <c r="E442" s="36">
        <v>603.70000000000016</v>
      </c>
      <c r="F442" s="36">
        <v>585.50000000000011</v>
      </c>
      <c r="G442" s="36">
        <v>572.9000000000002</v>
      </c>
      <c r="H442" s="36">
        <v>634.50000000000011</v>
      </c>
      <c r="I442" s="36">
        <v>647.1</v>
      </c>
      <c r="J442" s="36">
        <v>665.30000000000007</v>
      </c>
      <c r="K442" s="31">
        <v>628.9</v>
      </c>
      <c r="L442" s="31">
        <v>598.1</v>
      </c>
      <c r="M442" s="31">
        <v>27.188549999999999</v>
      </c>
      <c r="N442" s="1"/>
      <c r="O442" s="1"/>
    </row>
    <row r="443" spans="1:15" ht="12.75" customHeight="1">
      <c r="A443" s="33">
        <v>433</v>
      </c>
      <c r="B443" s="53" t="s">
        <v>895</v>
      </c>
      <c r="C443" s="31">
        <v>826.1</v>
      </c>
      <c r="D443" s="36">
        <v>826.93333333333339</v>
      </c>
      <c r="E443" s="36">
        <v>821.91666666666674</v>
      </c>
      <c r="F443" s="36">
        <v>817.73333333333335</v>
      </c>
      <c r="G443" s="36">
        <v>812.7166666666667</v>
      </c>
      <c r="H443" s="36">
        <v>831.11666666666679</v>
      </c>
      <c r="I443" s="36">
        <v>836.13333333333344</v>
      </c>
      <c r="J443" s="36">
        <v>840.31666666666683</v>
      </c>
      <c r="K443" s="31">
        <v>831.95</v>
      </c>
      <c r="L443" s="31">
        <v>822.75</v>
      </c>
      <c r="M443" s="31">
        <v>0.38118000000000002</v>
      </c>
      <c r="N443" s="1"/>
      <c r="O443" s="1"/>
    </row>
    <row r="444" spans="1:15" ht="12.75" customHeight="1">
      <c r="A444" s="33">
        <v>434</v>
      </c>
      <c r="B444" s="53" t="s">
        <v>222</v>
      </c>
      <c r="C444" s="31">
        <v>685.25</v>
      </c>
      <c r="D444" s="36">
        <v>685.18333333333339</v>
      </c>
      <c r="E444" s="36">
        <v>677.41666666666674</v>
      </c>
      <c r="F444" s="36">
        <v>669.58333333333337</v>
      </c>
      <c r="G444" s="36">
        <v>661.81666666666672</v>
      </c>
      <c r="H444" s="36">
        <v>693.01666666666677</v>
      </c>
      <c r="I444" s="36">
        <v>700.78333333333342</v>
      </c>
      <c r="J444" s="36">
        <v>708.61666666666679</v>
      </c>
      <c r="K444" s="31">
        <v>692.95</v>
      </c>
      <c r="L444" s="31">
        <v>677.35</v>
      </c>
      <c r="M444" s="31">
        <v>8.8914299999999997</v>
      </c>
      <c r="N444" s="1"/>
      <c r="O444" s="1"/>
    </row>
    <row r="445" spans="1:15" ht="12.75" customHeight="1">
      <c r="A445" s="33">
        <v>435</v>
      </c>
      <c r="B445" s="53" t="s">
        <v>896</v>
      </c>
      <c r="C445" s="31">
        <v>482.9</v>
      </c>
      <c r="D445" s="36">
        <v>485.7</v>
      </c>
      <c r="E445" s="36">
        <v>477.4</v>
      </c>
      <c r="F445" s="36">
        <v>471.9</v>
      </c>
      <c r="G445" s="36">
        <v>463.59999999999997</v>
      </c>
      <c r="H445" s="36">
        <v>491.2</v>
      </c>
      <c r="I445" s="36">
        <v>499.50000000000006</v>
      </c>
      <c r="J445" s="36">
        <v>505</v>
      </c>
      <c r="K445" s="31">
        <v>494</v>
      </c>
      <c r="L445" s="31">
        <v>480.2</v>
      </c>
      <c r="M445" s="31">
        <v>4.5993300000000001</v>
      </c>
      <c r="N445" s="1"/>
      <c r="O445" s="1"/>
    </row>
    <row r="446" spans="1:15" ht="12.75" customHeight="1">
      <c r="A446" s="33">
        <v>436</v>
      </c>
      <c r="B446" s="53" t="s">
        <v>520</v>
      </c>
      <c r="C446" s="31">
        <v>702.95</v>
      </c>
      <c r="D446" s="36">
        <v>701.01666666666677</v>
      </c>
      <c r="E446" s="36">
        <v>695.03333333333353</v>
      </c>
      <c r="F446" s="36">
        <v>687.11666666666679</v>
      </c>
      <c r="G446" s="36">
        <v>681.13333333333355</v>
      </c>
      <c r="H446" s="36">
        <v>708.93333333333351</v>
      </c>
      <c r="I446" s="36">
        <v>714.91666666666686</v>
      </c>
      <c r="J446" s="36">
        <v>722.83333333333348</v>
      </c>
      <c r="K446" s="31">
        <v>707</v>
      </c>
      <c r="L446" s="31">
        <v>693.1</v>
      </c>
      <c r="M446" s="31">
        <v>0.26639000000000002</v>
      </c>
      <c r="N446" s="1"/>
      <c r="O446" s="1"/>
    </row>
    <row r="447" spans="1:15" ht="12.75" customHeight="1">
      <c r="A447" s="33">
        <v>437</v>
      </c>
      <c r="B447" s="53" t="s">
        <v>521</v>
      </c>
      <c r="C447" s="31">
        <v>48</v>
      </c>
      <c r="D447" s="36">
        <v>48.216666666666669</v>
      </c>
      <c r="E447" s="36">
        <v>47.433333333333337</v>
      </c>
      <c r="F447" s="36">
        <v>46.866666666666667</v>
      </c>
      <c r="G447" s="36">
        <v>46.083333333333336</v>
      </c>
      <c r="H447" s="36">
        <v>48.783333333333339</v>
      </c>
      <c r="I447" s="36">
        <v>49.56666666666667</v>
      </c>
      <c r="J447" s="36">
        <v>50.13333333333334</v>
      </c>
      <c r="K447" s="31">
        <v>49</v>
      </c>
      <c r="L447" s="31">
        <v>47.65</v>
      </c>
      <c r="M447" s="31">
        <v>27.925750000000001</v>
      </c>
      <c r="N447" s="1"/>
      <c r="O447" s="1"/>
    </row>
    <row r="448" spans="1:15" ht="12.75" customHeight="1">
      <c r="A448" s="33">
        <v>438</v>
      </c>
      <c r="B448" s="53" t="s">
        <v>234</v>
      </c>
      <c r="C448" s="31">
        <v>2055.0500000000002</v>
      </c>
      <c r="D448" s="36">
        <v>2053.1</v>
      </c>
      <c r="E448" s="36">
        <v>2025.25</v>
      </c>
      <c r="F448" s="36">
        <v>1995.45</v>
      </c>
      <c r="G448" s="36">
        <v>1967.6000000000001</v>
      </c>
      <c r="H448" s="36">
        <v>2082.8999999999996</v>
      </c>
      <c r="I448" s="36">
        <v>2110.7499999999991</v>
      </c>
      <c r="J448" s="36">
        <v>2140.5499999999997</v>
      </c>
      <c r="K448" s="31">
        <v>2080.9499999999998</v>
      </c>
      <c r="L448" s="31">
        <v>2023.3</v>
      </c>
      <c r="M448" s="31">
        <v>10.87462</v>
      </c>
      <c r="N448" s="1"/>
      <c r="O448" s="1"/>
    </row>
    <row r="449" spans="1:15" ht="12.75" customHeight="1">
      <c r="A449" s="33">
        <v>439</v>
      </c>
      <c r="B449" s="53" t="s">
        <v>522</v>
      </c>
      <c r="C449" s="31">
        <v>838.4</v>
      </c>
      <c r="D449" s="36">
        <v>835.79999999999984</v>
      </c>
      <c r="E449" s="36">
        <v>826.64999999999964</v>
      </c>
      <c r="F449" s="36">
        <v>814.89999999999975</v>
      </c>
      <c r="G449" s="36">
        <v>805.74999999999955</v>
      </c>
      <c r="H449" s="36">
        <v>847.54999999999973</v>
      </c>
      <c r="I449" s="36">
        <v>856.7</v>
      </c>
      <c r="J449" s="36">
        <v>868.44999999999982</v>
      </c>
      <c r="K449" s="31">
        <v>844.95</v>
      </c>
      <c r="L449" s="31">
        <v>824.05</v>
      </c>
      <c r="M449" s="31">
        <v>4.0265000000000004</v>
      </c>
      <c r="N449" s="1"/>
      <c r="O449" s="1"/>
    </row>
    <row r="450" spans="1:15" ht="12.75" customHeight="1">
      <c r="A450" s="33">
        <v>440</v>
      </c>
      <c r="B450" s="53" t="s">
        <v>223</v>
      </c>
      <c r="C450" s="31">
        <v>1034.9000000000001</v>
      </c>
      <c r="D450" s="36">
        <v>1040.1333333333334</v>
      </c>
      <c r="E450" s="36">
        <v>1025.2666666666669</v>
      </c>
      <c r="F450" s="36">
        <v>1015.6333333333334</v>
      </c>
      <c r="G450" s="36">
        <v>1000.7666666666669</v>
      </c>
      <c r="H450" s="36">
        <v>1049.7666666666669</v>
      </c>
      <c r="I450" s="36">
        <v>1064.6333333333332</v>
      </c>
      <c r="J450" s="36">
        <v>1074.2666666666669</v>
      </c>
      <c r="K450" s="31">
        <v>1055</v>
      </c>
      <c r="L450" s="31">
        <v>1030.5</v>
      </c>
      <c r="M450" s="31">
        <v>17.364889999999999</v>
      </c>
      <c r="N450" s="1"/>
      <c r="O450" s="1"/>
    </row>
    <row r="451" spans="1:15" ht="12.75" customHeight="1">
      <c r="A451" s="33">
        <v>441</v>
      </c>
      <c r="B451" s="53" t="s">
        <v>224</v>
      </c>
      <c r="C451" s="31">
        <v>1908.2</v>
      </c>
      <c r="D451" s="36">
        <v>1901.05</v>
      </c>
      <c r="E451" s="36">
        <v>1882.8</v>
      </c>
      <c r="F451" s="36">
        <v>1857.4</v>
      </c>
      <c r="G451" s="36">
        <v>1839.15</v>
      </c>
      <c r="H451" s="36">
        <v>1926.4499999999998</v>
      </c>
      <c r="I451" s="36">
        <v>1944.6999999999998</v>
      </c>
      <c r="J451" s="36">
        <v>1970.0999999999997</v>
      </c>
      <c r="K451" s="31">
        <v>1919.3</v>
      </c>
      <c r="L451" s="31">
        <v>1875.65</v>
      </c>
      <c r="M451" s="31">
        <v>4.4032099999999996</v>
      </c>
      <c r="N451" s="1"/>
      <c r="O451" s="1"/>
    </row>
    <row r="452" spans="1:15" ht="12.75" customHeight="1">
      <c r="A452" s="33">
        <v>442</v>
      </c>
      <c r="B452" s="53" t="s">
        <v>229</v>
      </c>
      <c r="C452" s="31">
        <v>3972.95</v>
      </c>
      <c r="D452" s="36">
        <v>3976.4500000000003</v>
      </c>
      <c r="E452" s="36">
        <v>3944.5000000000005</v>
      </c>
      <c r="F452" s="36">
        <v>3916.05</v>
      </c>
      <c r="G452" s="36">
        <v>3884.1000000000004</v>
      </c>
      <c r="H452" s="36">
        <v>4004.9000000000005</v>
      </c>
      <c r="I452" s="36">
        <v>4036.8500000000004</v>
      </c>
      <c r="J452" s="36">
        <v>4065.3000000000006</v>
      </c>
      <c r="K452" s="31">
        <v>4008.4</v>
      </c>
      <c r="L452" s="31">
        <v>3948</v>
      </c>
      <c r="M452" s="31">
        <v>38.295819999999999</v>
      </c>
      <c r="N452" s="1"/>
      <c r="O452" s="1"/>
    </row>
    <row r="453" spans="1:15" ht="12.75" customHeight="1">
      <c r="A453" s="33">
        <v>443</v>
      </c>
      <c r="B453" s="53" t="s">
        <v>225</v>
      </c>
      <c r="C453" s="31">
        <v>1133.95</v>
      </c>
      <c r="D453" s="36">
        <v>1131.4666666666667</v>
      </c>
      <c r="E453" s="36">
        <v>1123.9833333333333</v>
      </c>
      <c r="F453" s="36">
        <v>1114.0166666666667</v>
      </c>
      <c r="G453" s="36">
        <v>1106.5333333333333</v>
      </c>
      <c r="H453" s="36">
        <v>1141.4333333333334</v>
      </c>
      <c r="I453" s="36">
        <v>1148.916666666667</v>
      </c>
      <c r="J453" s="36">
        <v>1158.8833333333334</v>
      </c>
      <c r="K453" s="31">
        <v>1138.95</v>
      </c>
      <c r="L453" s="31">
        <v>1121.5</v>
      </c>
      <c r="M453" s="31">
        <v>19.010339999999999</v>
      </c>
      <c r="N453" s="1"/>
      <c r="O453" s="1"/>
    </row>
    <row r="454" spans="1:15" ht="12.75" customHeight="1">
      <c r="A454" s="33">
        <v>444</v>
      </c>
      <c r="B454" s="53" t="s">
        <v>297</v>
      </c>
      <c r="C454" s="31">
        <v>7704.75</v>
      </c>
      <c r="D454" s="36">
        <v>7671.2166666666672</v>
      </c>
      <c r="E454" s="36">
        <v>7622.4833333333345</v>
      </c>
      <c r="F454" s="36">
        <v>7540.2166666666672</v>
      </c>
      <c r="G454" s="36">
        <v>7491.4833333333345</v>
      </c>
      <c r="H454" s="36">
        <v>7753.4833333333345</v>
      </c>
      <c r="I454" s="36">
        <v>7802.2166666666681</v>
      </c>
      <c r="J454" s="36">
        <v>7884.4833333333345</v>
      </c>
      <c r="K454" s="31">
        <v>7719.95</v>
      </c>
      <c r="L454" s="31">
        <v>7588.95</v>
      </c>
      <c r="M454" s="31">
        <v>0.79905999999999999</v>
      </c>
      <c r="N454" s="1"/>
      <c r="O454" s="1"/>
    </row>
    <row r="455" spans="1:15" ht="12.75" customHeight="1">
      <c r="A455" s="33">
        <v>445</v>
      </c>
      <c r="B455" s="53" t="s">
        <v>523</v>
      </c>
      <c r="C455" s="31">
        <v>6275.3</v>
      </c>
      <c r="D455" s="36">
        <v>6407.1000000000013</v>
      </c>
      <c r="E455" s="36">
        <v>6017.5500000000029</v>
      </c>
      <c r="F455" s="36">
        <v>5759.800000000002</v>
      </c>
      <c r="G455" s="36">
        <v>5370.2500000000036</v>
      </c>
      <c r="H455" s="36">
        <v>6664.8500000000022</v>
      </c>
      <c r="I455" s="36">
        <v>7054.4</v>
      </c>
      <c r="J455" s="36">
        <v>7312.1500000000015</v>
      </c>
      <c r="K455" s="31">
        <v>6796.65</v>
      </c>
      <c r="L455" s="31">
        <v>6149.35</v>
      </c>
      <c r="M455" s="31">
        <v>2.4828899999999998</v>
      </c>
      <c r="N455" s="1"/>
      <c r="O455" s="1"/>
    </row>
    <row r="456" spans="1:15" ht="12.75" customHeight="1">
      <c r="A456" s="33">
        <v>446</v>
      </c>
      <c r="B456" s="53" t="s">
        <v>524</v>
      </c>
      <c r="C456" s="31">
        <v>637.75</v>
      </c>
      <c r="D456" s="36">
        <v>633.6</v>
      </c>
      <c r="E456" s="36">
        <v>627.40000000000009</v>
      </c>
      <c r="F456" s="36">
        <v>617.05000000000007</v>
      </c>
      <c r="G456" s="36">
        <v>610.85000000000014</v>
      </c>
      <c r="H456" s="36">
        <v>643.95000000000005</v>
      </c>
      <c r="I456" s="36">
        <v>650.15000000000009</v>
      </c>
      <c r="J456" s="36">
        <v>660.5</v>
      </c>
      <c r="K456" s="31">
        <v>639.79999999999995</v>
      </c>
      <c r="L456" s="31">
        <v>623.25</v>
      </c>
      <c r="M456" s="31">
        <v>14.92238</v>
      </c>
      <c r="N456" s="1"/>
      <c r="O456" s="1"/>
    </row>
    <row r="457" spans="1:15" ht="12.75" customHeight="1">
      <c r="A457" s="33">
        <v>447</v>
      </c>
      <c r="B457" s="53" t="s">
        <v>226</v>
      </c>
      <c r="C457" s="31">
        <v>964.9</v>
      </c>
      <c r="D457" s="36">
        <v>960.05000000000007</v>
      </c>
      <c r="E457" s="36">
        <v>950.85000000000014</v>
      </c>
      <c r="F457" s="36">
        <v>936.80000000000007</v>
      </c>
      <c r="G457" s="36">
        <v>927.60000000000014</v>
      </c>
      <c r="H457" s="36">
        <v>974.10000000000014</v>
      </c>
      <c r="I457" s="36">
        <v>983.30000000000018</v>
      </c>
      <c r="J457" s="36">
        <v>997.35000000000014</v>
      </c>
      <c r="K457" s="31">
        <v>969.25</v>
      </c>
      <c r="L457" s="31">
        <v>946</v>
      </c>
      <c r="M457" s="31">
        <v>110.74207</v>
      </c>
      <c r="N457" s="1"/>
      <c r="O457" s="1"/>
    </row>
    <row r="458" spans="1:15" ht="12.75" customHeight="1">
      <c r="A458" s="33">
        <v>448</v>
      </c>
      <c r="B458" s="53" t="s">
        <v>227</v>
      </c>
      <c r="C458" s="31">
        <v>392.15</v>
      </c>
      <c r="D458" s="36">
        <v>390.16666666666669</v>
      </c>
      <c r="E458" s="36">
        <v>385.98333333333335</v>
      </c>
      <c r="F458" s="36">
        <v>379.81666666666666</v>
      </c>
      <c r="G458" s="36">
        <v>375.63333333333333</v>
      </c>
      <c r="H458" s="36">
        <v>396.33333333333337</v>
      </c>
      <c r="I458" s="36">
        <v>400.51666666666665</v>
      </c>
      <c r="J458" s="36">
        <v>406.68333333333339</v>
      </c>
      <c r="K458" s="31">
        <v>394.35</v>
      </c>
      <c r="L458" s="31">
        <v>384</v>
      </c>
      <c r="M458" s="31">
        <v>169.08086</v>
      </c>
      <c r="N458" s="1"/>
      <c r="O458" s="1"/>
    </row>
    <row r="459" spans="1:15" ht="12.75" customHeight="1">
      <c r="A459" s="33">
        <v>449</v>
      </c>
      <c r="B459" s="53" t="s">
        <v>228</v>
      </c>
      <c r="C459" s="31">
        <v>150.1</v>
      </c>
      <c r="D459" s="36">
        <v>149.69999999999999</v>
      </c>
      <c r="E459" s="36">
        <v>148.19999999999999</v>
      </c>
      <c r="F459" s="36">
        <v>146.30000000000001</v>
      </c>
      <c r="G459" s="36">
        <v>144.80000000000001</v>
      </c>
      <c r="H459" s="36">
        <v>151.59999999999997</v>
      </c>
      <c r="I459" s="36">
        <v>153.09999999999997</v>
      </c>
      <c r="J459" s="36">
        <v>154.99999999999994</v>
      </c>
      <c r="K459" s="31">
        <v>151.19999999999999</v>
      </c>
      <c r="L459" s="31">
        <v>147.80000000000001</v>
      </c>
      <c r="M459" s="31">
        <v>842.25737000000004</v>
      </c>
      <c r="N459" s="1"/>
      <c r="O459" s="1"/>
    </row>
    <row r="460" spans="1:15" ht="12.75" customHeight="1">
      <c r="A460" s="33">
        <v>450</v>
      </c>
      <c r="B460" s="53" t="s">
        <v>298</v>
      </c>
      <c r="C460" s="31">
        <v>78.25</v>
      </c>
      <c r="D460" s="36">
        <v>78.933333333333323</v>
      </c>
      <c r="E460" s="36">
        <v>77.166666666666643</v>
      </c>
      <c r="F460" s="36">
        <v>76.083333333333314</v>
      </c>
      <c r="G460" s="36">
        <v>74.316666666666634</v>
      </c>
      <c r="H460" s="36">
        <v>80.016666666666652</v>
      </c>
      <c r="I460" s="36">
        <v>81.783333333333331</v>
      </c>
      <c r="J460" s="36">
        <v>82.86666666666666</v>
      </c>
      <c r="K460" s="31">
        <v>80.7</v>
      </c>
      <c r="L460" s="31">
        <v>77.849999999999994</v>
      </c>
      <c r="M460" s="31">
        <v>31.41215</v>
      </c>
      <c r="N460" s="1"/>
      <c r="O460" s="1"/>
    </row>
    <row r="461" spans="1:15" ht="12.75" customHeight="1">
      <c r="A461" s="33">
        <v>451</v>
      </c>
      <c r="B461" s="53" t="s">
        <v>525</v>
      </c>
      <c r="C461" s="31">
        <v>2797.6</v>
      </c>
      <c r="D461" s="36">
        <v>2786.4833333333336</v>
      </c>
      <c r="E461" s="36">
        <v>2725.1166666666672</v>
      </c>
      <c r="F461" s="36">
        <v>2652.6333333333337</v>
      </c>
      <c r="G461" s="36">
        <v>2591.2666666666673</v>
      </c>
      <c r="H461" s="36">
        <v>2858.9666666666672</v>
      </c>
      <c r="I461" s="36">
        <v>2920.3333333333339</v>
      </c>
      <c r="J461" s="36">
        <v>2992.8166666666671</v>
      </c>
      <c r="K461" s="31">
        <v>2847.85</v>
      </c>
      <c r="L461" s="31">
        <v>2714</v>
      </c>
      <c r="M461" s="31">
        <v>0.24854000000000001</v>
      </c>
      <c r="N461" s="1"/>
      <c r="O461" s="1"/>
    </row>
    <row r="462" spans="1:15" ht="12.75" customHeight="1">
      <c r="A462" s="33">
        <v>452</v>
      </c>
      <c r="B462" s="53" t="s">
        <v>230</v>
      </c>
      <c r="C462" s="31">
        <v>1282.75</v>
      </c>
      <c r="D462" s="36">
        <v>1280.2833333333333</v>
      </c>
      <c r="E462" s="36">
        <v>1273.1166666666666</v>
      </c>
      <c r="F462" s="36">
        <v>1263.4833333333333</v>
      </c>
      <c r="G462" s="36">
        <v>1256.3166666666666</v>
      </c>
      <c r="H462" s="36">
        <v>1289.9166666666665</v>
      </c>
      <c r="I462" s="36">
        <v>1297.0833333333335</v>
      </c>
      <c r="J462" s="36">
        <v>1306.7166666666665</v>
      </c>
      <c r="K462" s="31">
        <v>1287.45</v>
      </c>
      <c r="L462" s="31">
        <v>1270.6500000000001</v>
      </c>
      <c r="M462" s="31">
        <v>14.20041</v>
      </c>
      <c r="N462" s="1"/>
      <c r="O462" s="1"/>
    </row>
    <row r="463" spans="1:15" ht="12.75" customHeight="1">
      <c r="A463" s="33">
        <v>453</v>
      </c>
      <c r="B463" s="53" t="s">
        <v>526</v>
      </c>
      <c r="C463" s="31">
        <v>692.75</v>
      </c>
      <c r="D463" s="36">
        <v>693.75</v>
      </c>
      <c r="E463" s="36">
        <v>687</v>
      </c>
      <c r="F463" s="36">
        <v>681.25</v>
      </c>
      <c r="G463" s="36">
        <v>674.5</v>
      </c>
      <c r="H463" s="36">
        <v>699.5</v>
      </c>
      <c r="I463" s="36">
        <v>706.25</v>
      </c>
      <c r="J463" s="36">
        <v>712</v>
      </c>
      <c r="K463" s="31">
        <v>700.5</v>
      </c>
      <c r="L463" s="31">
        <v>688</v>
      </c>
      <c r="M463" s="31">
        <v>2.1858</v>
      </c>
      <c r="N463" s="1"/>
      <c r="O463" s="1"/>
    </row>
    <row r="464" spans="1:15" ht="12.75" customHeight="1">
      <c r="A464" s="33">
        <v>454</v>
      </c>
      <c r="B464" s="53" t="s">
        <v>527</v>
      </c>
      <c r="C464" s="31">
        <v>229.8</v>
      </c>
      <c r="D464" s="36">
        <v>230.45000000000002</v>
      </c>
      <c r="E464" s="36">
        <v>227.15000000000003</v>
      </c>
      <c r="F464" s="36">
        <v>224.50000000000003</v>
      </c>
      <c r="G464" s="36">
        <v>221.20000000000005</v>
      </c>
      <c r="H464" s="36">
        <v>233.10000000000002</v>
      </c>
      <c r="I464" s="36">
        <v>236.40000000000003</v>
      </c>
      <c r="J464" s="36">
        <v>239.05</v>
      </c>
      <c r="K464" s="31">
        <v>233.75</v>
      </c>
      <c r="L464" s="31">
        <v>227.8</v>
      </c>
      <c r="M464" s="31">
        <v>13.410629999999999</v>
      </c>
      <c r="N464" s="1"/>
      <c r="O464" s="1"/>
    </row>
    <row r="465" spans="1:15" ht="12.75" customHeight="1">
      <c r="A465" s="33">
        <v>455</v>
      </c>
      <c r="B465" s="53" t="s">
        <v>208</v>
      </c>
      <c r="C465" s="31">
        <v>813.85</v>
      </c>
      <c r="D465" s="36">
        <v>810.5</v>
      </c>
      <c r="E465" s="36">
        <v>805.05</v>
      </c>
      <c r="F465" s="36">
        <v>796.25</v>
      </c>
      <c r="G465" s="36">
        <v>790.8</v>
      </c>
      <c r="H465" s="36">
        <v>819.3</v>
      </c>
      <c r="I465" s="36">
        <v>824.75</v>
      </c>
      <c r="J465" s="36">
        <v>833.55</v>
      </c>
      <c r="K465" s="31">
        <v>815.95</v>
      </c>
      <c r="L465" s="31">
        <v>801.7</v>
      </c>
      <c r="M465" s="31">
        <v>5.8990099999999996</v>
      </c>
      <c r="N465" s="1"/>
      <c r="O465" s="1"/>
    </row>
    <row r="466" spans="1:15" ht="12.75" customHeight="1">
      <c r="A466" s="33">
        <v>456</v>
      </c>
      <c r="B466" s="53" t="s">
        <v>528</v>
      </c>
      <c r="C466" s="31">
        <v>3859.85</v>
      </c>
      <c r="D466" s="36">
        <v>3837.1</v>
      </c>
      <c r="E466" s="36">
        <v>3689.2</v>
      </c>
      <c r="F466" s="36">
        <v>3518.5499999999997</v>
      </c>
      <c r="G466" s="36">
        <v>3370.6499999999996</v>
      </c>
      <c r="H466" s="36">
        <v>4007.75</v>
      </c>
      <c r="I466" s="36">
        <v>4155.6500000000005</v>
      </c>
      <c r="J466" s="36">
        <v>4326.3</v>
      </c>
      <c r="K466" s="31">
        <v>3985</v>
      </c>
      <c r="L466" s="31">
        <v>3666.45</v>
      </c>
      <c r="M466" s="31">
        <v>2.6034700000000002</v>
      </c>
      <c r="N466" s="1"/>
      <c r="O466" s="1"/>
    </row>
    <row r="467" spans="1:15" ht="12.75" customHeight="1">
      <c r="A467" s="33">
        <v>457</v>
      </c>
      <c r="B467" s="53" t="s">
        <v>529</v>
      </c>
      <c r="C467" s="31">
        <v>2850.1</v>
      </c>
      <c r="D467" s="36">
        <v>2834.0333333333333</v>
      </c>
      <c r="E467" s="36">
        <v>2803.0666666666666</v>
      </c>
      <c r="F467" s="36">
        <v>2756.0333333333333</v>
      </c>
      <c r="G467" s="36">
        <v>2725.0666666666666</v>
      </c>
      <c r="H467" s="36">
        <v>2881.0666666666666</v>
      </c>
      <c r="I467" s="36">
        <v>2912.0333333333328</v>
      </c>
      <c r="J467" s="36">
        <v>2959.0666666666666</v>
      </c>
      <c r="K467" s="31">
        <v>2865</v>
      </c>
      <c r="L467" s="31">
        <v>2787</v>
      </c>
      <c r="M467" s="31">
        <v>0.38027</v>
      </c>
      <c r="N467" s="1"/>
      <c r="O467" s="1"/>
    </row>
    <row r="468" spans="1:15" ht="12.75" customHeight="1">
      <c r="A468" s="33">
        <v>458</v>
      </c>
      <c r="B468" s="53" t="s">
        <v>231</v>
      </c>
      <c r="C468" s="31">
        <v>3627.55</v>
      </c>
      <c r="D468" s="36">
        <v>3618.2000000000003</v>
      </c>
      <c r="E468" s="36">
        <v>3599.4000000000005</v>
      </c>
      <c r="F468" s="36">
        <v>3571.2500000000005</v>
      </c>
      <c r="G468" s="36">
        <v>3552.4500000000007</v>
      </c>
      <c r="H468" s="36">
        <v>3646.3500000000004</v>
      </c>
      <c r="I468" s="36">
        <v>3665.1500000000005</v>
      </c>
      <c r="J468" s="36">
        <v>3693.3</v>
      </c>
      <c r="K468" s="31">
        <v>3637</v>
      </c>
      <c r="L468" s="31">
        <v>3590.05</v>
      </c>
      <c r="M468" s="31">
        <v>7.6790500000000002</v>
      </c>
      <c r="N468" s="1"/>
      <c r="O468" s="1"/>
    </row>
    <row r="469" spans="1:15" ht="12.75" customHeight="1">
      <c r="A469" s="33">
        <v>459</v>
      </c>
      <c r="B469" s="53" t="s">
        <v>232</v>
      </c>
      <c r="C469" s="31">
        <v>2554.4</v>
      </c>
      <c r="D469" s="36">
        <v>2538.7333333333336</v>
      </c>
      <c r="E469" s="36">
        <v>2516.166666666667</v>
      </c>
      <c r="F469" s="36">
        <v>2477.9333333333334</v>
      </c>
      <c r="G469" s="36">
        <v>2455.3666666666668</v>
      </c>
      <c r="H469" s="36">
        <v>2576.9666666666672</v>
      </c>
      <c r="I469" s="36">
        <v>2599.5333333333338</v>
      </c>
      <c r="J469" s="36">
        <v>2637.7666666666673</v>
      </c>
      <c r="K469" s="31">
        <v>2561.3000000000002</v>
      </c>
      <c r="L469" s="31">
        <v>2500.5</v>
      </c>
      <c r="M469" s="31">
        <v>1.7609399999999999</v>
      </c>
      <c r="N469" s="1"/>
      <c r="O469" s="1"/>
    </row>
    <row r="470" spans="1:15" ht="12.75" customHeight="1">
      <c r="A470" s="33">
        <v>460</v>
      </c>
      <c r="B470" s="53" t="s">
        <v>299</v>
      </c>
      <c r="C470" s="31">
        <v>1244.45</v>
      </c>
      <c r="D470" s="36">
        <v>1239.1666666666667</v>
      </c>
      <c r="E470" s="36">
        <v>1222.3333333333335</v>
      </c>
      <c r="F470" s="36">
        <v>1200.2166666666667</v>
      </c>
      <c r="G470" s="36">
        <v>1183.3833333333334</v>
      </c>
      <c r="H470" s="36">
        <v>1261.2833333333335</v>
      </c>
      <c r="I470" s="36">
        <v>1278.116666666667</v>
      </c>
      <c r="J470" s="36">
        <v>1300.2333333333336</v>
      </c>
      <c r="K470" s="31">
        <v>1256</v>
      </c>
      <c r="L470" s="31">
        <v>1217.05</v>
      </c>
      <c r="M470" s="31">
        <v>9.4430300000000003</v>
      </c>
      <c r="N470" s="1"/>
      <c r="O470" s="1"/>
    </row>
    <row r="471" spans="1:15" ht="12.75" customHeight="1">
      <c r="A471" s="33">
        <v>461</v>
      </c>
      <c r="B471" s="53" t="s">
        <v>233</v>
      </c>
      <c r="C471" s="31">
        <v>4001.85</v>
      </c>
      <c r="D471" s="36">
        <v>3991.75</v>
      </c>
      <c r="E471" s="36">
        <v>3967.8</v>
      </c>
      <c r="F471" s="36">
        <v>3933.75</v>
      </c>
      <c r="G471" s="36">
        <v>3909.8</v>
      </c>
      <c r="H471" s="36">
        <v>4025.8</v>
      </c>
      <c r="I471" s="36">
        <v>4049.75</v>
      </c>
      <c r="J471" s="36">
        <v>4083.8</v>
      </c>
      <c r="K471" s="31">
        <v>4015.7</v>
      </c>
      <c r="L471" s="31">
        <v>3957.7</v>
      </c>
      <c r="M471" s="31">
        <v>6.22994</v>
      </c>
      <c r="N471" s="1"/>
      <c r="O471" s="1"/>
    </row>
    <row r="472" spans="1:15" ht="12.75" customHeight="1">
      <c r="A472" s="33">
        <v>462</v>
      </c>
      <c r="B472" s="53" t="s">
        <v>300</v>
      </c>
      <c r="C472" s="31">
        <v>37</v>
      </c>
      <c r="D472" s="36">
        <v>37.133333333333333</v>
      </c>
      <c r="E472" s="36">
        <v>36.666666666666664</v>
      </c>
      <c r="F472" s="36">
        <v>36.333333333333329</v>
      </c>
      <c r="G472" s="36">
        <v>35.86666666666666</v>
      </c>
      <c r="H472" s="36">
        <v>37.466666666666669</v>
      </c>
      <c r="I472" s="36">
        <v>37.933333333333337</v>
      </c>
      <c r="J472" s="36">
        <v>38.266666666666673</v>
      </c>
      <c r="K472" s="31">
        <v>37.6</v>
      </c>
      <c r="L472" s="31">
        <v>36.799999999999997</v>
      </c>
      <c r="M472" s="31">
        <v>78.522890000000004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319.89999999999998</v>
      </c>
      <c r="D473" s="36">
        <v>320.75</v>
      </c>
      <c r="E473" s="36">
        <v>317.64999999999998</v>
      </c>
      <c r="F473" s="36">
        <v>315.39999999999998</v>
      </c>
      <c r="G473" s="36">
        <v>312.29999999999995</v>
      </c>
      <c r="H473" s="36">
        <v>323</v>
      </c>
      <c r="I473" s="36">
        <v>326.10000000000002</v>
      </c>
      <c r="J473" s="36">
        <v>328.35</v>
      </c>
      <c r="K473" s="31">
        <v>323.85000000000002</v>
      </c>
      <c r="L473" s="31">
        <v>318.5</v>
      </c>
      <c r="M473" s="31">
        <v>1.9075299999999999</v>
      </c>
      <c r="N473" s="1"/>
      <c r="O473" s="1"/>
    </row>
    <row r="474" spans="1:15" ht="12.75" customHeight="1">
      <c r="A474" s="33">
        <v>464</v>
      </c>
      <c r="B474" s="53" t="s">
        <v>532</v>
      </c>
      <c r="C474" s="31">
        <v>499.75</v>
      </c>
      <c r="D474" s="36">
        <v>501.25</v>
      </c>
      <c r="E474" s="36">
        <v>485</v>
      </c>
      <c r="F474" s="36">
        <v>470.25</v>
      </c>
      <c r="G474" s="36">
        <v>454</v>
      </c>
      <c r="H474" s="36">
        <v>516</v>
      </c>
      <c r="I474" s="36">
        <v>532.25</v>
      </c>
      <c r="J474" s="36">
        <v>547</v>
      </c>
      <c r="K474" s="31">
        <v>517.5</v>
      </c>
      <c r="L474" s="31">
        <v>486.5</v>
      </c>
      <c r="M474" s="31">
        <v>35.77176</v>
      </c>
      <c r="N474" s="1"/>
      <c r="O474" s="1"/>
    </row>
    <row r="475" spans="1:15" ht="12.75" customHeight="1">
      <c r="A475" s="33">
        <v>465</v>
      </c>
      <c r="B475" s="53" t="s">
        <v>301</v>
      </c>
      <c r="C475" s="31">
        <v>3707.1</v>
      </c>
      <c r="D475" s="36">
        <v>3656.0833333333335</v>
      </c>
      <c r="E475" s="36">
        <v>3592.166666666667</v>
      </c>
      <c r="F475" s="36">
        <v>3477.2333333333336</v>
      </c>
      <c r="G475" s="36">
        <v>3413.3166666666671</v>
      </c>
      <c r="H475" s="36">
        <v>3771.0166666666669</v>
      </c>
      <c r="I475" s="36">
        <v>3834.9333333333338</v>
      </c>
      <c r="J475" s="36">
        <v>3949.8666666666668</v>
      </c>
      <c r="K475" s="31">
        <v>3720</v>
      </c>
      <c r="L475" s="31">
        <v>3541.15</v>
      </c>
      <c r="M475" s="31">
        <v>3.2252999999999998</v>
      </c>
      <c r="N475" s="1"/>
      <c r="O475" s="1"/>
    </row>
    <row r="476" spans="1:15" ht="12.75" customHeight="1">
      <c r="A476" s="33">
        <v>466</v>
      </c>
      <c r="B476" s="53" t="s">
        <v>533</v>
      </c>
      <c r="C476" s="31">
        <v>50.8</v>
      </c>
      <c r="D476" s="36">
        <v>51.15</v>
      </c>
      <c r="E476" s="36">
        <v>50.05</v>
      </c>
      <c r="F476" s="36">
        <v>49.3</v>
      </c>
      <c r="G476" s="36">
        <v>48.199999999999996</v>
      </c>
      <c r="H476" s="36">
        <v>51.9</v>
      </c>
      <c r="I476" s="36">
        <v>53.000000000000007</v>
      </c>
      <c r="J476" s="36">
        <v>53.75</v>
      </c>
      <c r="K476" s="31">
        <v>52.25</v>
      </c>
      <c r="L476" s="31">
        <v>50.4</v>
      </c>
      <c r="M476" s="31">
        <v>102.68589</v>
      </c>
      <c r="N476" s="1"/>
      <c r="O476" s="1"/>
    </row>
    <row r="477" spans="1:15" ht="12.75" customHeight="1">
      <c r="A477" s="33">
        <v>467</v>
      </c>
      <c r="B477" s="53" t="s">
        <v>534</v>
      </c>
      <c r="C477" s="31">
        <v>649.85</v>
      </c>
      <c r="D477" s="36">
        <v>643.18333333333339</v>
      </c>
      <c r="E477" s="36">
        <v>635.06666666666683</v>
      </c>
      <c r="F477" s="36">
        <v>620.28333333333342</v>
      </c>
      <c r="G477" s="36">
        <v>612.16666666666686</v>
      </c>
      <c r="H477" s="36">
        <v>657.96666666666681</v>
      </c>
      <c r="I477" s="36">
        <v>666.08333333333337</v>
      </c>
      <c r="J477" s="36">
        <v>680.86666666666679</v>
      </c>
      <c r="K477" s="31">
        <v>651.29999999999995</v>
      </c>
      <c r="L477" s="31">
        <v>628.4</v>
      </c>
      <c r="M477" s="31">
        <v>10.53363</v>
      </c>
      <c r="N477" s="1"/>
      <c r="O477" s="1"/>
    </row>
    <row r="478" spans="1:15" ht="12.75" customHeight="1">
      <c r="A478" s="33">
        <v>468</v>
      </c>
      <c r="B478" s="53" t="s">
        <v>237</v>
      </c>
      <c r="C478" s="31">
        <v>455.55</v>
      </c>
      <c r="D478" s="36">
        <v>456.58333333333331</v>
      </c>
      <c r="E478" s="36">
        <v>451.21666666666664</v>
      </c>
      <c r="F478" s="36">
        <v>446.88333333333333</v>
      </c>
      <c r="G478" s="36">
        <v>441.51666666666665</v>
      </c>
      <c r="H478" s="36">
        <v>460.91666666666663</v>
      </c>
      <c r="I478" s="36">
        <v>466.2833333333333</v>
      </c>
      <c r="J478" s="36">
        <v>470.61666666666662</v>
      </c>
      <c r="K478" s="31">
        <v>461.95</v>
      </c>
      <c r="L478" s="31">
        <v>452.25</v>
      </c>
      <c r="M478" s="31">
        <v>31.38092</v>
      </c>
      <c r="N478" s="1"/>
      <c r="O478" s="1"/>
    </row>
    <row r="479" spans="1:15" ht="12.75" customHeight="1">
      <c r="A479" s="33">
        <v>469</v>
      </c>
      <c r="B479" s="53" t="s">
        <v>535</v>
      </c>
      <c r="C479" s="31">
        <v>824.95</v>
      </c>
      <c r="D479" s="36">
        <v>827.31666666666661</v>
      </c>
      <c r="E479" s="36">
        <v>815.63333333333321</v>
      </c>
      <c r="F479" s="36">
        <v>806.31666666666661</v>
      </c>
      <c r="G479" s="36">
        <v>794.63333333333321</v>
      </c>
      <c r="H479" s="36">
        <v>836.63333333333321</v>
      </c>
      <c r="I479" s="36">
        <v>848.31666666666661</v>
      </c>
      <c r="J479" s="36">
        <v>857.63333333333321</v>
      </c>
      <c r="K479" s="31">
        <v>839</v>
      </c>
      <c r="L479" s="31">
        <v>818</v>
      </c>
      <c r="M479" s="31">
        <v>0.67130000000000001</v>
      </c>
      <c r="N479" s="1"/>
      <c r="O479" s="1"/>
    </row>
    <row r="480" spans="1:15" ht="12.75" customHeight="1">
      <c r="A480" s="33">
        <v>470</v>
      </c>
      <c r="B480" s="53" t="s">
        <v>897</v>
      </c>
      <c r="C480" s="31">
        <v>45.95</v>
      </c>
      <c r="D480" s="36">
        <v>45.533333333333331</v>
      </c>
      <c r="E480" s="36">
        <v>44.566666666666663</v>
      </c>
      <c r="F480" s="36">
        <v>43.18333333333333</v>
      </c>
      <c r="G480" s="36">
        <v>42.216666666666661</v>
      </c>
      <c r="H480" s="36">
        <v>46.916666666666664</v>
      </c>
      <c r="I480" s="36">
        <v>47.883333333333333</v>
      </c>
      <c r="J480" s="36">
        <v>49.266666666666666</v>
      </c>
      <c r="K480" s="31">
        <v>46.5</v>
      </c>
      <c r="L480" s="31">
        <v>44.15</v>
      </c>
      <c r="M480" s="31">
        <v>177.47567000000001</v>
      </c>
      <c r="N480" s="1"/>
      <c r="O480" s="1"/>
    </row>
    <row r="481" spans="1:15" ht="12.75" customHeight="1">
      <c r="A481" s="33">
        <v>471</v>
      </c>
      <c r="B481" s="31" t="s">
        <v>236</v>
      </c>
      <c r="C481" s="36">
        <v>9600.75</v>
      </c>
      <c r="D481" s="36">
        <v>9581.7833333333328</v>
      </c>
      <c r="E481" s="36">
        <v>9523.866666666665</v>
      </c>
      <c r="F481" s="36">
        <v>9446.9833333333318</v>
      </c>
      <c r="G481" s="36">
        <v>9389.0666666666639</v>
      </c>
      <c r="H481" s="36">
        <v>9658.6666666666661</v>
      </c>
      <c r="I481" s="36">
        <v>9716.5833333333339</v>
      </c>
      <c r="J481" s="31">
        <v>9793.4666666666672</v>
      </c>
      <c r="K481" s="31">
        <v>9639.7000000000007</v>
      </c>
      <c r="L481" s="31">
        <v>9504.9</v>
      </c>
      <c r="M481" s="53">
        <v>2.1583700000000001</v>
      </c>
      <c r="N481" s="1"/>
      <c r="O481" s="1"/>
    </row>
    <row r="482" spans="1:15" ht="12.75" customHeight="1">
      <c r="A482" s="33">
        <v>472</v>
      </c>
      <c r="B482" s="31" t="s">
        <v>302</v>
      </c>
      <c r="C482" s="36">
        <v>146.80000000000001</v>
      </c>
      <c r="D482" s="36">
        <v>147.4</v>
      </c>
      <c r="E482" s="36">
        <v>145.55000000000001</v>
      </c>
      <c r="F482" s="36">
        <v>144.30000000000001</v>
      </c>
      <c r="G482" s="36">
        <v>142.45000000000002</v>
      </c>
      <c r="H482" s="36">
        <v>148.65</v>
      </c>
      <c r="I482" s="36">
        <v>150.49999999999997</v>
      </c>
      <c r="J482" s="31">
        <v>151.75</v>
      </c>
      <c r="K482" s="31">
        <v>149.25</v>
      </c>
      <c r="L482" s="31">
        <v>146.15</v>
      </c>
      <c r="M482" s="53">
        <v>99.466070000000002</v>
      </c>
      <c r="N482" s="1"/>
      <c r="O482" s="1"/>
    </row>
    <row r="483" spans="1:15" ht="12.75" customHeight="1">
      <c r="A483" s="33">
        <v>473</v>
      </c>
      <c r="B483" s="31" t="s">
        <v>235</v>
      </c>
      <c r="C483" s="31">
        <v>1720.7</v>
      </c>
      <c r="D483" s="36">
        <v>1716.3666666666668</v>
      </c>
      <c r="E483" s="36">
        <v>1707.7333333333336</v>
      </c>
      <c r="F483" s="36">
        <v>1694.7666666666669</v>
      </c>
      <c r="G483" s="36">
        <v>1686.1333333333337</v>
      </c>
      <c r="H483" s="36">
        <v>1729.3333333333335</v>
      </c>
      <c r="I483" s="36">
        <v>1737.9666666666667</v>
      </c>
      <c r="J483" s="36">
        <v>1750.9333333333334</v>
      </c>
      <c r="K483" s="31">
        <v>1725</v>
      </c>
      <c r="L483" s="31">
        <v>1703.4</v>
      </c>
      <c r="M483" s="31">
        <v>1.08867</v>
      </c>
      <c r="N483" s="1"/>
      <c r="O483" s="1"/>
    </row>
    <row r="484" spans="1:15" ht="12.75" customHeight="1">
      <c r="A484" s="33">
        <v>474</v>
      </c>
      <c r="B484" s="31" t="s">
        <v>176</v>
      </c>
      <c r="C484" s="36">
        <v>1109.9000000000001</v>
      </c>
      <c r="D484" s="36">
        <v>1106.7</v>
      </c>
      <c r="E484" s="36">
        <v>1100.5500000000002</v>
      </c>
      <c r="F484" s="36">
        <v>1091.2</v>
      </c>
      <c r="G484" s="36">
        <v>1085.0500000000002</v>
      </c>
      <c r="H484" s="36">
        <v>1116.0500000000002</v>
      </c>
      <c r="I484" s="36">
        <v>1122.2000000000003</v>
      </c>
      <c r="J484" s="31">
        <v>1131.5500000000002</v>
      </c>
      <c r="K484" s="31">
        <v>1112.8499999999999</v>
      </c>
      <c r="L484" s="31">
        <v>1097.3499999999999</v>
      </c>
      <c r="M484" s="53">
        <v>7.5551199999999996</v>
      </c>
      <c r="N484" s="1"/>
      <c r="O484" s="1"/>
    </row>
    <row r="485" spans="1:15" ht="12.75" customHeight="1">
      <c r="A485" s="33">
        <v>475</v>
      </c>
      <c r="B485" s="31" t="s">
        <v>898</v>
      </c>
      <c r="C485" s="31">
        <v>293.60000000000002</v>
      </c>
      <c r="D485" s="36">
        <v>291.53333333333336</v>
      </c>
      <c r="E485" s="36">
        <v>287.06666666666672</v>
      </c>
      <c r="F485" s="36">
        <v>280.53333333333336</v>
      </c>
      <c r="G485" s="36">
        <v>276.06666666666672</v>
      </c>
      <c r="H485" s="36">
        <v>298.06666666666672</v>
      </c>
      <c r="I485" s="36">
        <v>302.5333333333333</v>
      </c>
      <c r="J485" s="36">
        <v>309.06666666666672</v>
      </c>
      <c r="K485" s="31">
        <v>296</v>
      </c>
      <c r="L485" s="31">
        <v>285</v>
      </c>
      <c r="M485" s="31">
        <v>6.6542399999999997</v>
      </c>
      <c r="N485" s="1"/>
      <c r="O485" s="1"/>
    </row>
    <row r="486" spans="1:15" ht="12.75" customHeight="1">
      <c r="A486" s="33">
        <v>476</v>
      </c>
      <c r="B486" s="31" t="s">
        <v>536</v>
      </c>
      <c r="C486" s="36">
        <v>319.95</v>
      </c>
      <c r="D486" s="36">
        <v>321</v>
      </c>
      <c r="E486" s="36">
        <v>317</v>
      </c>
      <c r="F486" s="36">
        <v>314.05</v>
      </c>
      <c r="G486" s="36">
        <v>310.05</v>
      </c>
      <c r="H486" s="36">
        <v>323.95</v>
      </c>
      <c r="I486" s="36">
        <v>327.95</v>
      </c>
      <c r="J486" s="36">
        <v>330.9</v>
      </c>
      <c r="K486" s="31">
        <v>325</v>
      </c>
      <c r="L486" s="31">
        <v>318.05</v>
      </c>
      <c r="M486" s="31">
        <v>1.3403799999999999</v>
      </c>
      <c r="N486" s="1"/>
      <c r="O486" s="1"/>
    </row>
    <row r="487" spans="1:15" ht="12.75" customHeight="1">
      <c r="A487" s="33">
        <v>477</v>
      </c>
      <c r="B487" s="31" t="s">
        <v>537</v>
      </c>
      <c r="C487" s="31">
        <v>2004.9</v>
      </c>
      <c r="D487" s="36">
        <v>1994.5166666666667</v>
      </c>
      <c r="E487" s="36">
        <v>1975.3833333333332</v>
      </c>
      <c r="F487" s="36">
        <v>1945.8666666666666</v>
      </c>
      <c r="G487" s="36">
        <v>1926.7333333333331</v>
      </c>
      <c r="H487" s="36">
        <v>2024.0333333333333</v>
      </c>
      <c r="I487" s="36">
        <v>2043.166666666667</v>
      </c>
      <c r="J487" s="36">
        <v>2072.6833333333334</v>
      </c>
      <c r="K487" s="31">
        <v>2013.65</v>
      </c>
      <c r="L487" s="31">
        <v>1965</v>
      </c>
      <c r="M487" s="31">
        <v>0.15923999999999999</v>
      </c>
      <c r="N487" s="1"/>
      <c r="O487" s="1"/>
    </row>
    <row r="488" spans="1:15" ht="12.75" customHeight="1">
      <c r="A488" s="33">
        <v>478</v>
      </c>
      <c r="B488" s="31" t="s">
        <v>538</v>
      </c>
      <c r="C488" s="36">
        <v>458.1</v>
      </c>
      <c r="D488" s="36">
        <v>462.68333333333334</v>
      </c>
      <c r="E488" s="36">
        <v>451.41666666666669</v>
      </c>
      <c r="F488" s="36">
        <v>444.73333333333335</v>
      </c>
      <c r="G488" s="36">
        <v>433.4666666666667</v>
      </c>
      <c r="H488" s="36">
        <v>469.36666666666667</v>
      </c>
      <c r="I488" s="36">
        <v>480.63333333333333</v>
      </c>
      <c r="J488" s="36">
        <v>487.31666666666666</v>
      </c>
      <c r="K488" s="31">
        <v>473.95</v>
      </c>
      <c r="L488" s="31">
        <v>456</v>
      </c>
      <c r="M488" s="31">
        <v>5.2065799999999998</v>
      </c>
      <c r="N488" s="1"/>
      <c r="O488" s="1"/>
    </row>
    <row r="489" spans="1:15" ht="12.75" customHeight="1">
      <c r="A489" s="33">
        <v>479</v>
      </c>
      <c r="B489" s="53" t="s">
        <v>539</v>
      </c>
      <c r="C489" s="31">
        <v>371.9</v>
      </c>
      <c r="D489" s="36">
        <v>370.2833333333333</v>
      </c>
      <c r="E489" s="36">
        <v>364.61666666666662</v>
      </c>
      <c r="F489" s="36">
        <v>357.33333333333331</v>
      </c>
      <c r="G489" s="36">
        <v>351.66666666666663</v>
      </c>
      <c r="H489" s="36">
        <v>377.56666666666661</v>
      </c>
      <c r="I489" s="36">
        <v>383.23333333333335</v>
      </c>
      <c r="J489" s="36">
        <v>390.51666666666659</v>
      </c>
      <c r="K489" s="31">
        <v>375.95</v>
      </c>
      <c r="L489" s="31">
        <v>363</v>
      </c>
      <c r="M489" s="31">
        <v>4.6561199999999996</v>
      </c>
      <c r="N489" s="1"/>
      <c r="O489" s="1"/>
    </row>
    <row r="490" spans="1:15" ht="12.75" customHeight="1">
      <c r="A490" s="33">
        <v>480</v>
      </c>
      <c r="B490" s="53" t="s">
        <v>540</v>
      </c>
      <c r="C490" s="36">
        <v>433.05</v>
      </c>
      <c r="D490" s="36">
        <v>430.36666666666662</v>
      </c>
      <c r="E490" s="36">
        <v>426.68333333333322</v>
      </c>
      <c r="F490" s="36">
        <v>420.31666666666661</v>
      </c>
      <c r="G490" s="36">
        <v>416.63333333333321</v>
      </c>
      <c r="H490" s="36">
        <v>436.73333333333323</v>
      </c>
      <c r="I490" s="36">
        <v>440.41666666666663</v>
      </c>
      <c r="J490" s="36">
        <v>446.78333333333325</v>
      </c>
      <c r="K490" s="31">
        <v>434.05</v>
      </c>
      <c r="L490" s="31">
        <v>424</v>
      </c>
      <c r="M490" s="31">
        <v>1.28348</v>
      </c>
      <c r="N490" s="1"/>
      <c r="O490" s="1"/>
    </row>
    <row r="491" spans="1:15" ht="12.75" customHeight="1">
      <c r="A491" s="33">
        <v>481</v>
      </c>
      <c r="B491" s="53" t="s">
        <v>541</v>
      </c>
      <c r="C491" s="31">
        <v>495.45</v>
      </c>
      <c r="D491" s="36">
        <v>494.26666666666665</v>
      </c>
      <c r="E491" s="36">
        <v>487.18333333333328</v>
      </c>
      <c r="F491" s="36">
        <v>478.91666666666663</v>
      </c>
      <c r="G491" s="36">
        <v>471.83333333333326</v>
      </c>
      <c r="H491" s="36">
        <v>502.5333333333333</v>
      </c>
      <c r="I491" s="36">
        <v>509.61666666666667</v>
      </c>
      <c r="J491" s="36">
        <v>517.88333333333333</v>
      </c>
      <c r="K491" s="31">
        <v>501.35</v>
      </c>
      <c r="L491" s="31">
        <v>486</v>
      </c>
      <c r="M491" s="31">
        <v>1.56488</v>
      </c>
      <c r="N491" s="1"/>
      <c r="O491" s="1"/>
    </row>
    <row r="492" spans="1:15" ht="12.75" customHeight="1">
      <c r="A492" s="33">
        <v>482</v>
      </c>
      <c r="B492" s="53" t="s">
        <v>303</v>
      </c>
      <c r="C492" s="36">
        <v>1400.25</v>
      </c>
      <c r="D492" s="36">
        <v>1407.25</v>
      </c>
      <c r="E492" s="36">
        <v>1389.65</v>
      </c>
      <c r="F492" s="36">
        <v>1379.0500000000002</v>
      </c>
      <c r="G492" s="36">
        <v>1361.4500000000003</v>
      </c>
      <c r="H492" s="36">
        <v>1417.85</v>
      </c>
      <c r="I492" s="36">
        <v>1435.4499999999998</v>
      </c>
      <c r="J492" s="36">
        <v>1446.0499999999997</v>
      </c>
      <c r="K492" s="31">
        <v>1424.85</v>
      </c>
      <c r="L492" s="31">
        <v>1396.65</v>
      </c>
      <c r="M492" s="31">
        <v>14.454140000000001</v>
      </c>
      <c r="N492" s="1"/>
      <c r="O492" s="1"/>
    </row>
    <row r="493" spans="1:15" ht="12.75" customHeight="1">
      <c r="A493" s="33">
        <v>483</v>
      </c>
      <c r="B493" s="53" t="s">
        <v>542</v>
      </c>
      <c r="C493" s="36">
        <v>896.55</v>
      </c>
      <c r="D493" s="36">
        <v>899.35</v>
      </c>
      <c r="E493" s="36">
        <v>884.2</v>
      </c>
      <c r="F493" s="36">
        <v>871.85</v>
      </c>
      <c r="G493" s="36">
        <v>856.7</v>
      </c>
      <c r="H493" s="36">
        <v>911.7</v>
      </c>
      <c r="I493" s="36">
        <v>926.84999999999991</v>
      </c>
      <c r="J493" s="36">
        <v>939.2</v>
      </c>
      <c r="K493" s="31">
        <v>914.5</v>
      </c>
      <c r="L493" s="31">
        <v>887</v>
      </c>
      <c r="M493" s="31">
        <v>4.0142300000000004</v>
      </c>
      <c r="N493" s="1"/>
      <c r="O493" s="1"/>
    </row>
    <row r="494" spans="1:15" ht="12.75" customHeight="1">
      <c r="A494" s="33">
        <v>484</v>
      </c>
      <c r="B494" s="53" t="s">
        <v>238</v>
      </c>
      <c r="C494" s="36">
        <v>273.39999999999998</v>
      </c>
      <c r="D494" s="36">
        <v>272.58333333333331</v>
      </c>
      <c r="E494" s="36">
        <v>270.96666666666664</v>
      </c>
      <c r="F494" s="36">
        <v>268.5333333333333</v>
      </c>
      <c r="G494" s="36">
        <v>266.91666666666663</v>
      </c>
      <c r="H494" s="36">
        <v>275.01666666666665</v>
      </c>
      <c r="I494" s="36">
        <v>276.63333333333333</v>
      </c>
      <c r="J494" s="36">
        <v>279.06666666666666</v>
      </c>
      <c r="K494" s="31">
        <v>274.2</v>
      </c>
      <c r="L494" s="31">
        <v>270.14999999999998</v>
      </c>
      <c r="M494" s="31">
        <v>54.776269999999997</v>
      </c>
      <c r="N494" s="1"/>
      <c r="O494" s="1"/>
    </row>
    <row r="495" spans="1:15" ht="12.75" customHeight="1">
      <c r="A495" s="33">
        <v>485</v>
      </c>
      <c r="B495" s="53" t="s">
        <v>543</v>
      </c>
      <c r="C495" s="36">
        <v>627.85</v>
      </c>
      <c r="D495" s="36">
        <v>627.78333333333342</v>
      </c>
      <c r="E495" s="36">
        <v>620.36666666666679</v>
      </c>
      <c r="F495" s="36">
        <v>612.88333333333333</v>
      </c>
      <c r="G495" s="36">
        <v>605.4666666666667</v>
      </c>
      <c r="H495" s="36">
        <v>635.26666666666688</v>
      </c>
      <c r="I495" s="36">
        <v>642.68333333333362</v>
      </c>
      <c r="J495" s="36">
        <v>650.16666666666697</v>
      </c>
      <c r="K495" s="31">
        <v>635.20000000000005</v>
      </c>
      <c r="L495" s="31">
        <v>620.29999999999995</v>
      </c>
      <c r="M495" s="31">
        <v>0.79823999999999995</v>
      </c>
      <c r="N495" s="1"/>
      <c r="O495" s="1"/>
    </row>
    <row r="496" spans="1:15" ht="12.75" customHeight="1">
      <c r="A496" s="33">
        <v>486</v>
      </c>
      <c r="B496" s="53" t="s">
        <v>544</v>
      </c>
      <c r="C496" s="36">
        <v>1599.2</v>
      </c>
      <c r="D496" s="36">
        <v>1605.8</v>
      </c>
      <c r="E496" s="36">
        <v>1588.3999999999999</v>
      </c>
      <c r="F496" s="36">
        <v>1577.6</v>
      </c>
      <c r="G496" s="36">
        <v>1560.1999999999998</v>
      </c>
      <c r="H496" s="36">
        <v>1616.6</v>
      </c>
      <c r="I496" s="36">
        <v>1634</v>
      </c>
      <c r="J496" s="36">
        <v>1644.8</v>
      </c>
      <c r="K496" s="31">
        <v>1623.2</v>
      </c>
      <c r="L496" s="31">
        <v>1595</v>
      </c>
      <c r="M496" s="31">
        <v>0.22828000000000001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12.8</v>
      </c>
      <c r="D497" s="36">
        <v>12.866666666666667</v>
      </c>
      <c r="E497" s="36">
        <v>12.683333333333334</v>
      </c>
      <c r="F497" s="36">
        <v>12.566666666666666</v>
      </c>
      <c r="G497" s="36">
        <v>12.383333333333333</v>
      </c>
      <c r="H497" s="36">
        <v>12.983333333333334</v>
      </c>
      <c r="I497" s="36">
        <v>13.166666666666668</v>
      </c>
      <c r="J497" s="36">
        <v>13.283333333333335</v>
      </c>
      <c r="K497" s="31">
        <v>13.05</v>
      </c>
      <c r="L497" s="31">
        <v>12.75</v>
      </c>
      <c r="M497" s="31">
        <v>1563.94003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1083.95</v>
      </c>
      <c r="D498" s="36">
        <v>1074.2666666666667</v>
      </c>
      <c r="E498" s="36">
        <v>1059.6833333333334</v>
      </c>
      <c r="F498" s="36">
        <v>1035.4166666666667</v>
      </c>
      <c r="G498" s="36">
        <v>1020.8333333333335</v>
      </c>
      <c r="H498" s="36">
        <v>1098.5333333333333</v>
      </c>
      <c r="I498" s="36">
        <v>1113.1166666666668</v>
      </c>
      <c r="J498" s="36">
        <v>1137.3833333333332</v>
      </c>
      <c r="K498" s="31">
        <v>1088.8499999999999</v>
      </c>
      <c r="L498" s="31">
        <v>1050</v>
      </c>
      <c r="M498" s="31">
        <v>13.77158</v>
      </c>
      <c r="N498" s="1"/>
      <c r="O498" s="1"/>
    </row>
    <row r="499" spans="1:15" ht="12.75" customHeight="1">
      <c r="A499" s="33">
        <v>489</v>
      </c>
      <c r="B499" s="53" t="s">
        <v>545</v>
      </c>
      <c r="C499" s="53">
        <v>524.15</v>
      </c>
      <c r="D499" s="36">
        <v>521.7166666666667</v>
      </c>
      <c r="E499" s="36">
        <v>512.43333333333339</v>
      </c>
      <c r="F499" s="36">
        <v>500.7166666666667</v>
      </c>
      <c r="G499" s="36">
        <v>491.43333333333339</v>
      </c>
      <c r="H499" s="36">
        <v>533.43333333333339</v>
      </c>
      <c r="I499" s="36">
        <v>542.7166666666667</v>
      </c>
      <c r="J499" s="36">
        <v>554.43333333333339</v>
      </c>
      <c r="K499" s="31">
        <v>531</v>
      </c>
      <c r="L499" s="31">
        <v>510</v>
      </c>
      <c r="M499" s="31">
        <v>3.0555500000000002</v>
      </c>
      <c r="N499" s="1"/>
      <c r="O499" s="1"/>
    </row>
    <row r="500" spans="1:15" ht="12.75" customHeight="1">
      <c r="A500" s="33">
        <v>490</v>
      </c>
      <c r="B500" s="53" t="s">
        <v>899</v>
      </c>
      <c r="C500" s="53">
        <v>141.35</v>
      </c>
      <c r="D500" s="36">
        <v>142.53333333333333</v>
      </c>
      <c r="E500" s="36">
        <v>139.56666666666666</v>
      </c>
      <c r="F500" s="36">
        <v>137.78333333333333</v>
      </c>
      <c r="G500" s="36">
        <v>134.81666666666666</v>
      </c>
      <c r="H500" s="36">
        <v>144.31666666666666</v>
      </c>
      <c r="I500" s="36">
        <v>147.2833333333333</v>
      </c>
      <c r="J500" s="36">
        <v>149.06666666666666</v>
      </c>
      <c r="K500" s="31">
        <v>145.5</v>
      </c>
      <c r="L500" s="31">
        <v>140.75</v>
      </c>
      <c r="M500" s="31">
        <v>15.114140000000001</v>
      </c>
      <c r="N500" s="1"/>
      <c r="O500" s="1"/>
    </row>
    <row r="501" spans="1:15" ht="12.75" customHeight="1">
      <c r="A501" s="33">
        <v>491</v>
      </c>
      <c r="B501" s="53" t="s">
        <v>546</v>
      </c>
      <c r="C501" s="53">
        <v>744.7</v>
      </c>
      <c r="D501" s="36">
        <v>742.31666666666661</v>
      </c>
      <c r="E501" s="36">
        <v>738.63333333333321</v>
      </c>
      <c r="F501" s="36">
        <v>732.56666666666661</v>
      </c>
      <c r="G501" s="36">
        <v>728.88333333333321</v>
      </c>
      <c r="H501" s="36">
        <v>748.38333333333321</v>
      </c>
      <c r="I501" s="36">
        <v>752.06666666666661</v>
      </c>
      <c r="J501" s="36">
        <v>758.13333333333321</v>
      </c>
      <c r="K501" s="31">
        <v>746</v>
      </c>
      <c r="L501" s="31">
        <v>736.25</v>
      </c>
      <c r="M501" s="31">
        <v>0.57779999999999998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1254.75</v>
      </c>
      <c r="D502" s="36">
        <v>1255.8500000000001</v>
      </c>
      <c r="E502" s="36">
        <v>1244.9500000000003</v>
      </c>
      <c r="F502" s="36">
        <v>1235.1500000000001</v>
      </c>
      <c r="G502" s="36">
        <v>1224.2500000000002</v>
      </c>
      <c r="H502" s="36">
        <v>1265.6500000000003</v>
      </c>
      <c r="I502" s="36">
        <v>1276.5500000000004</v>
      </c>
      <c r="J502" s="36">
        <v>1286.3500000000004</v>
      </c>
      <c r="K502" s="31">
        <v>1266.75</v>
      </c>
      <c r="L502" s="31">
        <v>1246.05</v>
      </c>
      <c r="M502" s="31">
        <v>0.86229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500.45</v>
      </c>
      <c r="D503" s="36">
        <v>501.40000000000003</v>
      </c>
      <c r="E503" s="36">
        <v>497.50000000000006</v>
      </c>
      <c r="F503" s="36">
        <v>494.55</v>
      </c>
      <c r="G503" s="36">
        <v>490.65000000000003</v>
      </c>
      <c r="H503" s="36">
        <v>504.35000000000008</v>
      </c>
      <c r="I503" s="36">
        <v>508.25000000000006</v>
      </c>
      <c r="J503" s="31">
        <v>511.2000000000001</v>
      </c>
      <c r="K503" s="31">
        <v>505.3</v>
      </c>
      <c r="L503" s="31">
        <v>498.45</v>
      </c>
      <c r="M503" s="53">
        <v>58.222900000000003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23.4</v>
      </c>
      <c r="D504" s="36">
        <v>23.383333333333336</v>
      </c>
      <c r="E504" s="36">
        <v>23.116666666666674</v>
      </c>
      <c r="F504" s="36">
        <v>22.833333333333339</v>
      </c>
      <c r="G504" s="36">
        <v>22.566666666666677</v>
      </c>
      <c r="H504" s="36">
        <v>23.666666666666671</v>
      </c>
      <c r="I504" s="36">
        <v>23.93333333333333</v>
      </c>
      <c r="J504" s="31">
        <v>24.216666666666669</v>
      </c>
      <c r="K504" s="31">
        <v>23.65</v>
      </c>
      <c r="L504" s="31">
        <v>23.1</v>
      </c>
      <c r="M504" s="53">
        <v>1764.12547</v>
      </c>
      <c r="N504" s="1"/>
      <c r="O504" s="1"/>
    </row>
    <row r="505" spans="1:15" ht="12.75" customHeight="1">
      <c r="A505" s="33">
        <v>495</v>
      </c>
      <c r="B505" s="53" t="s">
        <v>547</v>
      </c>
      <c r="C505" s="53">
        <v>15284.95</v>
      </c>
      <c r="D505" s="36">
        <v>15315.316666666666</v>
      </c>
      <c r="E505" s="36">
        <v>15069.683333333331</v>
      </c>
      <c r="F505" s="36">
        <v>14854.416666666664</v>
      </c>
      <c r="G505" s="36">
        <v>14608.783333333329</v>
      </c>
      <c r="H505" s="36">
        <v>15530.583333333332</v>
      </c>
      <c r="I505" s="36">
        <v>15776.216666666667</v>
      </c>
      <c r="J505" s="36">
        <v>15991.483333333334</v>
      </c>
      <c r="K505" s="31">
        <v>15560.95</v>
      </c>
      <c r="L505" s="31">
        <v>15100.05</v>
      </c>
      <c r="M505" s="31">
        <v>9.8970000000000002E-2</v>
      </c>
      <c r="N505" s="1"/>
      <c r="O505" s="1"/>
    </row>
    <row r="506" spans="1:15" ht="12.75" customHeight="1">
      <c r="A506" s="33">
        <v>496</v>
      </c>
      <c r="B506" s="53" t="s">
        <v>241</v>
      </c>
      <c r="C506" s="53">
        <v>140.9</v>
      </c>
      <c r="D506" s="36">
        <v>141.65</v>
      </c>
      <c r="E506" s="36">
        <v>139.65</v>
      </c>
      <c r="F506" s="36">
        <v>138.4</v>
      </c>
      <c r="G506" s="36">
        <v>136.4</v>
      </c>
      <c r="H506" s="36">
        <v>142.9</v>
      </c>
      <c r="I506" s="36">
        <v>144.9</v>
      </c>
      <c r="J506" s="36">
        <v>146.15</v>
      </c>
      <c r="K506" s="31">
        <v>143.65</v>
      </c>
      <c r="L506" s="31">
        <v>140.4</v>
      </c>
      <c r="M506" s="31">
        <v>107.14726</v>
      </c>
      <c r="N506" s="1"/>
      <c r="O506" s="1"/>
    </row>
    <row r="507" spans="1:15" ht="12.75" customHeight="1">
      <c r="A507" s="33">
        <v>497</v>
      </c>
      <c r="B507" s="53" t="s">
        <v>548</v>
      </c>
      <c r="C507" s="36">
        <v>591.20000000000005</v>
      </c>
      <c r="D507" s="36">
        <v>588.78333333333342</v>
      </c>
      <c r="E507" s="36">
        <v>582.46666666666681</v>
      </c>
      <c r="F507" s="36">
        <v>573.73333333333335</v>
      </c>
      <c r="G507" s="36">
        <v>567.41666666666674</v>
      </c>
      <c r="H507" s="36">
        <v>597.51666666666688</v>
      </c>
      <c r="I507" s="36">
        <v>603.83333333333348</v>
      </c>
      <c r="J507" s="31">
        <v>612.56666666666695</v>
      </c>
      <c r="K507" s="31">
        <v>595.1</v>
      </c>
      <c r="L507" s="31">
        <v>580.04999999999995</v>
      </c>
      <c r="M507" s="53">
        <v>18.795770000000001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169.65</v>
      </c>
      <c r="D508" s="36">
        <v>169.01666666666665</v>
      </c>
      <c r="E508" s="36">
        <v>167.0333333333333</v>
      </c>
      <c r="F508" s="36">
        <v>164.41666666666666</v>
      </c>
      <c r="G508" s="36">
        <v>162.43333333333331</v>
      </c>
      <c r="H508" s="36">
        <v>171.6333333333333</v>
      </c>
      <c r="I508" s="36">
        <v>173.61666666666665</v>
      </c>
      <c r="J508" s="36">
        <v>176.23333333333329</v>
      </c>
      <c r="K508" s="31">
        <v>171</v>
      </c>
      <c r="L508" s="31">
        <v>166.4</v>
      </c>
      <c r="M508" s="31">
        <v>422.27967000000001</v>
      </c>
      <c r="N508" s="1"/>
      <c r="O508" s="1"/>
    </row>
    <row r="509" spans="1:15" ht="12.75" customHeight="1">
      <c r="A509" s="229">
        <v>499</v>
      </c>
      <c r="B509" s="230" t="s">
        <v>242</v>
      </c>
      <c r="C509" s="230">
        <v>993.15</v>
      </c>
      <c r="D509" s="231">
        <v>986.7166666666667</v>
      </c>
      <c r="E509" s="231">
        <v>978.43333333333339</v>
      </c>
      <c r="F509" s="231">
        <v>963.7166666666667</v>
      </c>
      <c r="G509" s="231">
        <v>955.43333333333339</v>
      </c>
      <c r="H509" s="231">
        <v>1001.4333333333334</v>
      </c>
      <c r="I509" s="231">
        <v>1009.7166666666667</v>
      </c>
      <c r="J509" s="231">
        <v>1024.4333333333334</v>
      </c>
      <c r="K509" s="232">
        <v>995</v>
      </c>
      <c r="L509" s="232">
        <v>972</v>
      </c>
      <c r="M509" s="232">
        <v>7.9728300000000001</v>
      </c>
      <c r="N509" s="1"/>
      <c r="O509" s="1"/>
    </row>
    <row r="510" spans="1:15" ht="12.75" customHeight="1">
      <c r="A510" s="245">
        <v>500</v>
      </c>
      <c r="B510" s="246" t="s">
        <v>549</v>
      </c>
      <c r="C510" s="246">
        <v>1479.7</v>
      </c>
      <c r="D510" s="247">
        <v>1489.8</v>
      </c>
      <c r="E510" s="247">
        <v>1464.8999999999999</v>
      </c>
      <c r="F510" s="247">
        <v>1450.1</v>
      </c>
      <c r="G510" s="247">
        <v>1425.1999999999998</v>
      </c>
      <c r="H510" s="247">
        <v>1504.6</v>
      </c>
      <c r="I510" s="247">
        <v>1529.5</v>
      </c>
      <c r="J510" s="247">
        <v>1544.3</v>
      </c>
      <c r="K510" s="245">
        <v>1514.7</v>
      </c>
      <c r="L510" s="245">
        <v>1475</v>
      </c>
      <c r="M510" s="245">
        <v>0.56137000000000004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550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254</v>
      </c>
      <c r="N527" s="1"/>
      <c r="O527" s="1"/>
    </row>
    <row r="528" spans="1:15" ht="12.75" customHeight="1">
      <c r="A528" s="64" t="s">
        <v>255</v>
      </c>
      <c r="N528" s="1"/>
      <c r="O528" s="1"/>
    </row>
    <row r="529" spans="1:15" ht="12.75" customHeight="1">
      <c r="A529" s="64" t="s">
        <v>256</v>
      </c>
      <c r="N529" s="1"/>
      <c r="O529" s="1"/>
    </row>
    <row r="530" spans="1:15" ht="12.75" customHeight="1">
      <c r="A530" s="64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9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311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9"/>
      <c r="B5" s="380"/>
      <c r="C5" s="379"/>
      <c r="D5" s="380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310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551</v>
      </c>
      <c r="B7" s="381" t="s">
        <v>552</v>
      </c>
      <c r="C7" s="381"/>
      <c r="D7" s="7">
        <f>Main!B10</f>
        <v>45373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553</v>
      </c>
      <c r="B9" s="82" t="s">
        <v>554</v>
      </c>
      <c r="C9" s="82" t="s">
        <v>555</v>
      </c>
      <c r="D9" s="82" t="s">
        <v>556</v>
      </c>
      <c r="E9" s="82" t="s">
        <v>557</v>
      </c>
      <c r="F9" s="82" t="s">
        <v>558</v>
      </c>
      <c r="G9" s="82" t="s">
        <v>559</v>
      </c>
      <c r="H9" s="82" t="s">
        <v>560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45372</v>
      </c>
      <c r="B10" s="32">
        <v>531525</v>
      </c>
      <c r="C10" s="31" t="s">
        <v>1134</v>
      </c>
      <c r="D10" s="31" t="s">
        <v>1107</v>
      </c>
      <c r="E10" s="31" t="s">
        <v>562</v>
      </c>
      <c r="F10" s="84">
        <v>30589</v>
      </c>
      <c r="G10" s="32">
        <v>101.02</v>
      </c>
      <c r="H10" s="32" t="s">
        <v>332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45372</v>
      </c>
      <c r="B11" s="32">
        <v>534733</v>
      </c>
      <c r="C11" s="31" t="s">
        <v>1135</v>
      </c>
      <c r="D11" s="31" t="s">
        <v>1116</v>
      </c>
      <c r="E11" s="31" t="s">
        <v>561</v>
      </c>
      <c r="F11" s="84">
        <v>1105000</v>
      </c>
      <c r="G11" s="32">
        <v>10.73</v>
      </c>
      <c r="H11" s="32" t="s">
        <v>332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45372</v>
      </c>
      <c r="B12" s="32">
        <v>543804</v>
      </c>
      <c r="C12" s="31" t="s">
        <v>1061</v>
      </c>
      <c r="D12" s="31" t="s">
        <v>1136</v>
      </c>
      <c r="E12" s="31" t="s">
        <v>562</v>
      </c>
      <c r="F12" s="84">
        <v>18000</v>
      </c>
      <c r="G12" s="32">
        <v>27.19</v>
      </c>
      <c r="H12" s="32" t="s">
        <v>332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45372</v>
      </c>
      <c r="B13" s="32">
        <v>543804</v>
      </c>
      <c r="C13" s="31" t="s">
        <v>1061</v>
      </c>
      <c r="D13" s="31" t="s">
        <v>1136</v>
      </c>
      <c r="E13" s="31" t="s">
        <v>561</v>
      </c>
      <c r="F13" s="84">
        <v>24000</v>
      </c>
      <c r="G13" s="32">
        <v>23.78</v>
      </c>
      <c r="H13" s="32" t="s">
        <v>332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45372</v>
      </c>
      <c r="B14" s="32">
        <v>543804</v>
      </c>
      <c r="C14" s="31" t="s">
        <v>1061</v>
      </c>
      <c r="D14" s="31" t="s">
        <v>1028</v>
      </c>
      <c r="E14" s="31" t="s">
        <v>561</v>
      </c>
      <c r="F14" s="84">
        <v>90000</v>
      </c>
      <c r="G14" s="32">
        <v>26.28</v>
      </c>
      <c r="H14" s="32" t="s">
        <v>332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45372</v>
      </c>
      <c r="B15" s="32">
        <v>543804</v>
      </c>
      <c r="C15" s="31" t="s">
        <v>1061</v>
      </c>
      <c r="D15" s="31" t="s">
        <v>1105</v>
      </c>
      <c r="E15" s="31" t="s">
        <v>562</v>
      </c>
      <c r="F15" s="84">
        <v>24000</v>
      </c>
      <c r="G15" s="32">
        <v>23.38</v>
      </c>
      <c r="H15" s="32" t="s">
        <v>332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45372</v>
      </c>
      <c r="B16" s="32">
        <v>537069</v>
      </c>
      <c r="C16" s="31" t="s">
        <v>1137</v>
      </c>
      <c r="D16" s="31" t="s">
        <v>1138</v>
      </c>
      <c r="E16" s="31" t="s">
        <v>561</v>
      </c>
      <c r="F16" s="84">
        <v>157000</v>
      </c>
      <c r="G16" s="32">
        <v>28.12</v>
      </c>
      <c r="H16" s="32" t="s">
        <v>332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45372</v>
      </c>
      <c r="B17" s="32">
        <v>543497</v>
      </c>
      <c r="C17" s="31" t="s">
        <v>1139</v>
      </c>
      <c r="D17" s="31" t="s">
        <v>1140</v>
      </c>
      <c r="E17" s="31" t="s">
        <v>562</v>
      </c>
      <c r="F17" s="84">
        <v>80000</v>
      </c>
      <c r="G17" s="32">
        <v>51.05</v>
      </c>
      <c r="H17" s="32" t="s">
        <v>332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45372</v>
      </c>
      <c r="B18" s="32">
        <v>543497</v>
      </c>
      <c r="C18" s="31" t="s">
        <v>1139</v>
      </c>
      <c r="D18" s="31" t="s">
        <v>1141</v>
      </c>
      <c r="E18" s="31" t="s">
        <v>561</v>
      </c>
      <c r="F18" s="84">
        <v>80000</v>
      </c>
      <c r="G18" s="32">
        <v>51.05</v>
      </c>
      <c r="H18" s="32" t="s">
        <v>332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45372</v>
      </c>
      <c r="B19" s="32">
        <v>540023</v>
      </c>
      <c r="C19" s="31" t="s">
        <v>1142</v>
      </c>
      <c r="D19" s="31" t="s">
        <v>1143</v>
      </c>
      <c r="E19" s="31" t="s">
        <v>562</v>
      </c>
      <c r="F19" s="84">
        <v>512325</v>
      </c>
      <c r="G19" s="32">
        <v>3.74</v>
      </c>
      <c r="H19" s="32" t="s">
        <v>332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45372</v>
      </c>
      <c r="B20" s="32">
        <v>512379</v>
      </c>
      <c r="C20" s="31" t="s">
        <v>1106</v>
      </c>
      <c r="D20" s="31" t="s">
        <v>1144</v>
      </c>
      <c r="E20" s="31" t="s">
        <v>561</v>
      </c>
      <c r="F20" s="84">
        <v>2290232</v>
      </c>
      <c r="G20" s="32">
        <v>15.26</v>
      </c>
      <c r="H20" s="32" t="s">
        <v>332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45372</v>
      </c>
      <c r="B21" s="32">
        <v>512441</v>
      </c>
      <c r="C21" s="31" t="s">
        <v>1145</v>
      </c>
      <c r="D21" s="31" t="s">
        <v>1146</v>
      </c>
      <c r="E21" s="31" t="s">
        <v>561</v>
      </c>
      <c r="F21" s="84">
        <v>100000</v>
      </c>
      <c r="G21" s="32">
        <v>13.97</v>
      </c>
      <c r="H21" s="32" t="s">
        <v>332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45372</v>
      </c>
      <c r="B22" s="32">
        <v>508954</v>
      </c>
      <c r="C22" s="31" t="s">
        <v>1147</v>
      </c>
      <c r="D22" s="31" t="s">
        <v>1148</v>
      </c>
      <c r="E22" s="31" t="s">
        <v>561</v>
      </c>
      <c r="F22" s="84">
        <v>752000</v>
      </c>
      <c r="G22" s="32">
        <v>49.5</v>
      </c>
      <c r="H22" s="32" t="s">
        <v>332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45372</v>
      </c>
      <c r="B23" s="32">
        <v>508954</v>
      </c>
      <c r="C23" s="31" t="s">
        <v>1147</v>
      </c>
      <c r="D23" s="31" t="s">
        <v>1149</v>
      </c>
      <c r="E23" s="31" t="s">
        <v>562</v>
      </c>
      <c r="F23" s="84">
        <v>752000</v>
      </c>
      <c r="G23" s="32">
        <v>49.5</v>
      </c>
      <c r="H23" s="32" t="s">
        <v>332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45372</v>
      </c>
      <c r="B24" s="32">
        <v>531911</v>
      </c>
      <c r="C24" s="31" t="s">
        <v>1150</v>
      </c>
      <c r="D24" s="31" t="s">
        <v>1151</v>
      </c>
      <c r="E24" s="31" t="s">
        <v>562</v>
      </c>
      <c r="F24" s="84">
        <v>16261</v>
      </c>
      <c r="G24" s="32">
        <v>45.02</v>
      </c>
      <c r="H24" s="32" t="s">
        <v>332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45372</v>
      </c>
      <c r="B25" s="32">
        <v>542918</v>
      </c>
      <c r="C25" s="31" t="s">
        <v>1152</v>
      </c>
      <c r="D25" s="31" t="s">
        <v>1153</v>
      </c>
      <c r="E25" s="31" t="s">
        <v>561</v>
      </c>
      <c r="F25" s="84">
        <v>59000</v>
      </c>
      <c r="G25" s="32">
        <v>23.27</v>
      </c>
      <c r="H25" s="32" t="s">
        <v>332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45372</v>
      </c>
      <c r="B26" s="32">
        <v>531913</v>
      </c>
      <c r="C26" s="31" t="s">
        <v>1154</v>
      </c>
      <c r="D26" s="31" t="s">
        <v>1155</v>
      </c>
      <c r="E26" s="31" t="s">
        <v>562</v>
      </c>
      <c r="F26" s="84">
        <v>29061</v>
      </c>
      <c r="G26" s="32">
        <v>7</v>
      </c>
      <c r="H26" s="32" t="s">
        <v>332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45372</v>
      </c>
      <c r="B27" s="32">
        <v>532467</v>
      </c>
      <c r="C27" s="31" t="s">
        <v>1156</v>
      </c>
      <c r="D27" s="31" t="s">
        <v>1116</v>
      </c>
      <c r="E27" s="31" t="s">
        <v>561</v>
      </c>
      <c r="F27" s="84">
        <v>101000</v>
      </c>
      <c r="G27" s="32">
        <v>308</v>
      </c>
      <c r="H27" s="32" t="s">
        <v>332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45372</v>
      </c>
      <c r="B28" s="32">
        <v>539175</v>
      </c>
      <c r="C28" s="31" t="s">
        <v>1157</v>
      </c>
      <c r="D28" s="31" t="s">
        <v>1158</v>
      </c>
      <c r="E28" s="31" t="s">
        <v>562</v>
      </c>
      <c r="F28" s="84">
        <v>102153</v>
      </c>
      <c r="G28" s="32">
        <v>12.03</v>
      </c>
      <c r="H28" s="32" t="s">
        <v>332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45372</v>
      </c>
      <c r="B29" s="32">
        <v>540515</v>
      </c>
      <c r="C29" s="31" t="s">
        <v>1159</v>
      </c>
      <c r="D29" s="31" t="s">
        <v>1160</v>
      </c>
      <c r="E29" s="31" t="s">
        <v>561</v>
      </c>
      <c r="F29" s="84">
        <v>27546</v>
      </c>
      <c r="G29" s="32">
        <v>4.51</v>
      </c>
      <c r="H29" s="32" t="s">
        <v>332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45372</v>
      </c>
      <c r="B30" s="32">
        <v>544139</v>
      </c>
      <c r="C30" s="31" t="s">
        <v>1161</v>
      </c>
      <c r="D30" s="31" t="s">
        <v>1162</v>
      </c>
      <c r="E30" s="31" t="s">
        <v>562</v>
      </c>
      <c r="F30" s="84">
        <v>20000</v>
      </c>
      <c r="G30" s="32">
        <v>60.86</v>
      </c>
      <c r="H30" s="32" t="s">
        <v>332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45372</v>
      </c>
      <c r="B31" s="32">
        <v>544139</v>
      </c>
      <c r="C31" s="31" t="s">
        <v>1161</v>
      </c>
      <c r="D31" s="31" t="s">
        <v>1107</v>
      </c>
      <c r="E31" s="31" t="s">
        <v>562</v>
      </c>
      <c r="F31" s="84">
        <v>62000</v>
      </c>
      <c r="G31" s="32">
        <v>60.92</v>
      </c>
      <c r="H31" s="32" t="s">
        <v>332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45372</v>
      </c>
      <c r="B32" s="32">
        <v>544139</v>
      </c>
      <c r="C32" s="31" t="s">
        <v>1161</v>
      </c>
      <c r="D32" s="31" t="s">
        <v>1163</v>
      </c>
      <c r="E32" s="31" t="s">
        <v>561</v>
      </c>
      <c r="F32" s="84">
        <v>80000</v>
      </c>
      <c r="G32" s="32">
        <v>60.86</v>
      </c>
      <c r="H32" s="32" t="s">
        <v>332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45372</v>
      </c>
      <c r="B33" s="32">
        <v>544139</v>
      </c>
      <c r="C33" s="31" t="s">
        <v>1161</v>
      </c>
      <c r="D33" s="31" t="s">
        <v>1163</v>
      </c>
      <c r="E33" s="31" t="s">
        <v>562</v>
      </c>
      <c r="F33" s="84">
        <v>66000</v>
      </c>
      <c r="G33" s="32">
        <v>62.03</v>
      </c>
      <c r="H33" s="32" t="s">
        <v>332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45372</v>
      </c>
      <c r="B34" s="32">
        <v>544149</v>
      </c>
      <c r="C34" s="31" t="s">
        <v>1164</v>
      </c>
      <c r="D34" s="31" t="s">
        <v>1165</v>
      </c>
      <c r="E34" s="31" t="s">
        <v>561</v>
      </c>
      <c r="F34" s="84">
        <v>83540</v>
      </c>
      <c r="G34" s="32">
        <v>730.16</v>
      </c>
      <c r="H34" s="32" t="s">
        <v>332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45372</v>
      </c>
      <c r="B35" s="32">
        <v>544149</v>
      </c>
      <c r="C35" s="31" t="s">
        <v>1164</v>
      </c>
      <c r="D35" s="31" t="s">
        <v>1165</v>
      </c>
      <c r="E35" s="31" t="s">
        <v>562</v>
      </c>
      <c r="F35" s="84">
        <v>93540</v>
      </c>
      <c r="G35" s="32">
        <v>733.74</v>
      </c>
      <c r="H35" s="32" t="s">
        <v>332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45372</v>
      </c>
      <c r="B36" s="32">
        <v>539814</v>
      </c>
      <c r="C36" s="31" t="s">
        <v>1108</v>
      </c>
      <c r="D36" s="31" t="s">
        <v>1166</v>
      </c>
      <c r="E36" s="31" t="s">
        <v>561</v>
      </c>
      <c r="F36" s="84">
        <v>18896</v>
      </c>
      <c r="G36" s="32">
        <v>133.62</v>
      </c>
      <c r="H36" s="32" t="s">
        <v>332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45372</v>
      </c>
      <c r="B37" s="32">
        <v>539814</v>
      </c>
      <c r="C37" s="31" t="s">
        <v>1108</v>
      </c>
      <c r="D37" s="31" t="s">
        <v>1166</v>
      </c>
      <c r="E37" s="31" t="s">
        <v>562</v>
      </c>
      <c r="F37" s="84">
        <v>19306</v>
      </c>
      <c r="G37" s="32">
        <v>135.1</v>
      </c>
      <c r="H37" s="32" t="s">
        <v>332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45372</v>
      </c>
      <c r="B38" s="32">
        <v>539814</v>
      </c>
      <c r="C38" s="31" t="s">
        <v>1108</v>
      </c>
      <c r="D38" s="31" t="s">
        <v>1167</v>
      </c>
      <c r="E38" s="31" t="s">
        <v>561</v>
      </c>
      <c r="F38" s="84">
        <v>29074</v>
      </c>
      <c r="G38" s="32">
        <v>137.61000000000001</v>
      </c>
      <c r="H38" s="32" t="s">
        <v>332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45372</v>
      </c>
      <c r="B39" s="32">
        <v>539814</v>
      </c>
      <c r="C39" s="31" t="s">
        <v>1108</v>
      </c>
      <c r="D39" s="31" t="s">
        <v>1167</v>
      </c>
      <c r="E39" s="31" t="s">
        <v>562</v>
      </c>
      <c r="F39" s="84">
        <v>94</v>
      </c>
      <c r="G39" s="32">
        <v>132.41</v>
      </c>
      <c r="H39" s="32" t="s">
        <v>332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45372</v>
      </c>
      <c r="B40" s="32">
        <v>543262</v>
      </c>
      <c r="C40" s="31" t="s">
        <v>1168</v>
      </c>
      <c r="D40" s="31" t="s">
        <v>1169</v>
      </c>
      <c r="E40" s="31" t="s">
        <v>562</v>
      </c>
      <c r="F40" s="84">
        <v>69000</v>
      </c>
      <c r="G40" s="32">
        <v>57.57</v>
      </c>
      <c r="H40" s="32" t="s">
        <v>332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45372</v>
      </c>
      <c r="B41" s="32">
        <v>531832</v>
      </c>
      <c r="C41" s="31" t="s">
        <v>1109</v>
      </c>
      <c r="D41" s="31" t="s">
        <v>1110</v>
      </c>
      <c r="E41" s="31" t="s">
        <v>562</v>
      </c>
      <c r="F41" s="84">
        <v>128936</v>
      </c>
      <c r="G41" s="32">
        <v>9.1</v>
      </c>
      <c r="H41" s="32" t="s">
        <v>332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45372</v>
      </c>
      <c r="B42" s="32">
        <v>531832</v>
      </c>
      <c r="C42" s="31" t="s">
        <v>1109</v>
      </c>
      <c r="D42" s="31" t="s">
        <v>1170</v>
      </c>
      <c r="E42" s="31" t="s">
        <v>561</v>
      </c>
      <c r="F42" s="84">
        <v>225622</v>
      </c>
      <c r="G42" s="32">
        <v>9.3000000000000007</v>
      </c>
      <c r="H42" s="32" t="s">
        <v>332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45372</v>
      </c>
      <c r="B43" s="32">
        <v>531832</v>
      </c>
      <c r="C43" s="31" t="s">
        <v>1109</v>
      </c>
      <c r="D43" s="31" t="s">
        <v>1171</v>
      </c>
      <c r="E43" s="31" t="s">
        <v>562</v>
      </c>
      <c r="F43" s="84">
        <v>100000</v>
      </c>
      <c r="G43" s="32">
        <v>9.4499999999999993</v>
      </c>
      <c r="H43" s="32" t="s">
        <v>332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45372</v>
      </c>
      <c r="B44" s="32">
        <v>543522</v>
      </c>
      <c r="C44" s="31" t="s">
        <v>1172</v>
      </c>
      <c r="D44" s="31" t="s">
        <v>1173</v>
      </c>
      <c r="E44" s="31" t="s">
        <v>562</v>
      </c>
      <c r="F44" s="84">
        <v>66000</v>
      </c>
      <c r="G44" s="32">
        <v>51.4</v>
      </c>
      <c r="H44" s="32" t="s">
        <v>332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45372</v>
      </c>
      <c r="B45" s="32">
        <v>538742</v>
      </c>
      <c r="C45" s="31" t="s">
        <v>1111</v>
      </c>
      <c r="D45" s="31" t="s">
        <v>1174</v>
      </c>
      <c r="E45" s="31" t="s">
        <v>561</v>
      </c>
      <c r="F45" s="84">
        <v>22245</v>
      </c>
      <c r="G45" s="32">
        <v>24.5</v>
      </c>
      <c r="H45" s="32" t="s">
        <v>332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45372</v>
      </c>
      <c r="B46" s="32">
        <v>538742</v>
      </c>
      <c r="C46" s="31" t="s">
        <v>1111</v>
      </c>
      <c r="D46" s="31" t="s">
        <v>1112</v>
      </c>
      <c r="E46" s="31" t="s">
        <v>562</v>
      </c>
      <c r="F46" s="84">
        <v>56000</v>
      </c>
      <c r="G46" s="32">
        <v>24.5</v>
      </c>
      <c r="H46" s="32" t="s">
        <v>332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45372</v>
      </c>
      <c r="B47" s="32">
        <v>539515</v>
      </c>
      <c r="C47" s="31" t="s">
        <v>1175</v>
      </c>
      <c r="D47" s="31" t="s">
        <v>1176</v>
      </c>
      <c r="E47" s="31" t="s">
        <v>561</v>
      </c>
      <c r="F47" s="84">
        <v>255394</v>
      </c>
      <c r="G47" s="32">
        <v>110.39</v>
      </c>
      <c r="H47" s="32" t="s">
        <v>332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45372</v>
      </c>
      <c r="B48" s="32">
        <v>543285</v>
      </c>
      <c r="C48" s="31" t="s">
        <v>1177</v>
      </c>
      <c r="D48" s="31" t="s">
        <v>1178</v>
      </c>
      <c r="E48" s="31" t="s">
        <v>562</v>
      </c>
      <c r="F48" s="84">
        <v>50000</v>
      </c>
      <c r="G48" s="32">
        <v>110.1</v>
      </c>
      <c r="H48" s="32" t="s">
        <v>332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45372</v>
      </c>
      <c r="B49" s="32">
        <v>543285</v>
      </c>
      <c r="C49" s="31" t="s">
        <v>1177</v>
      </c>
      <c r="D49" s="31" t="s">
        <v>1179</v>
      </c>
      <c r="E49" s="31" t="s">
        <v>561</v>
      </c>
      <c r="F49" s="84">
        <v>100000</v>
      </c>
      <c r="G49" s="32">
        <v>110.06</v>
      </c>
      <c r="H49" s="32" t="s">
        <v>332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45372</v>
      </c>
      <c r="B50" s="32">
        <v>544143</v>
      </c>
      <c r="C50" s="31" t="s">
        <v>1081</v>
      </c>
      <c r="D50" s="31" t="s">
        <v>1180</v>
      </c>
      <c r="E50" s="31" t="s">
        <v>562</v>
      </c>
      <c r="F50" s="84">
        <v>34000</v>
      </c>
      <c r="G50" s="32">
        <v>119.36</v>
      </c>
      <c r="H50" s="32" t="s">
        <v>332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45372</v>
      </c>
      <c r="B51" s="32">
        <v>530025</v>
      </c>
      <c r="C51" s="31" t="s">
        <v>1113</v>
      </c>
      <c r="D51" s="31" t="s">
        <v>1114</v>
      </c>
      <c r="E51" s="31" t="s">
        <v>562</v>
      </c>
      <c r="F51" s="84">
        <v>50000</v>
      </c>
      <c r="G51" s="32">
        <v>23.3</v>
      </c>
      <c r="H51" s="32" t="s">
        <v>332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45372</v>
      </c>
      <c r="B52" s="32">
        <v>530025</v>
      </c>
      <c r="C52" s="31" t="s">
        <v>1113</v>
      </c>
      <c r="D52" s="31" t="s">
        <v>1181</v>
      </c>
      <c r="E52" s="31" t="s">
        <v>561</v>
      </c>
      <c r="F52" s="84">
        <v>41660</v>
      </c>
      <c r="G52" s="32">
        <v>23.31</v>
      </c>
      <c r="H52" s="32" t="s">
        <v>332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45372</v>
      </c>
      <c r="B53" s="32">
        <v>542753</v>
      </c>
      <c r="C53" s="31" t="s">
        <v>1115</v>
      </c>
      <c r="D53" s="31" t="s">
        <v>1116</v>
      </c>
      <c r="E53" s="31" t="s">
        <v>561</v>
      </c>
      <c r="F53" s="84">
        <v>849514</v>
      </c>
      <c r="G53" s="32">
        <v>4.09</v>
      </c>
      <c r="H53" s="32" t="s">
        <v>332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45372</v>
      </c>
      <c r="B54" s="32">
        <v>542753</v>
      </c>
      <c r="C54" s="31" t="s">
        <v>1115</v>
      </c>
      <c r="D54" s="31" t="s">
        <v>1116</v>
      </c>
      <c r="E54" s="31" t="s">
        <v>562</v>
      </c>
      <c r="F54" s="84">
        <v>3500000</v>
      </c>
      <c r="G54" s="32">
        <v>4.09</v>
      </c>
      <c r="H54" s="32" t="s">
        <v>332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45372</v>
      </c>
      <c r="B55" s="32">
        <v>538875</v>
      </c>
      <c r="C55" s="31" t="s">
        <v>1182</v>
      </c>
      <c r="D55" s="31" t="s">
        <v>1183</v>
      </c>
      <c r="E55" s="31" t="s">
        <v>561</v>
      </c>
      <c r="F55" s="84">
        <v>80056</v>
      </c>
      <c r="G55" s="32">
        <v>14.93</v>
      </c>
      <c r="H55" s="32" t="s">
        <v>332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45372</v>
      </c>
      <c r="B56" s="32">
        <v>505515</v>
      </c>
      <c r="C56" s="31" t="s">
        <v>1184</v>
      </c>
      <c r="D56" s="31" t="s">
        <v>1185</v>
      </c>
      <c r="E56" s="31" t="s">
        <v>561</v>
      </c>
      <c r="F56" s="84">
        <v>49673</v>
      </c>
      <c r="G56" s="32">
        <v>11.93</v>
      </c>
      <c r="H56" s="32" t="s">
        <v>332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45372</v>
      </c>
      <c r="B57" s="32">
        <v>538923</v>
      </c>
      <c r="C57" s="31" t="s">
        <v>1186</v>
      </c>
      <c r="D57" s="31" t="s">
        <v>1187</v>
      </c>
      <c r="E57" s="31" t="s">
        <v>562</v>
      </c>
      <c r="F57" s="84">
        <v>29171</v>
      </c>
      <c r="G57" s="32">
        <v>39.01</v>
      </c>
      <c r="H57" s="32" t="s">
        <v>332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45372</v>
      </c>
      <c r="B58" s="32">
        <v>538923</v>
      </c>
      <c r="C58" s="31" t="s">
        <v>1186</v>
      </c>
      <c r="D58" s="31" t="s">
        <v>1188</v>
      </c>
      <c r="E58" s="31" t="s">
        <v>561</v>
      </c>
      <c r="F58" s="84">
        <v>30000</v>
      </c>
      <c r="G58" s="32">
        <v>39.08</v>
      </c>
      <c r="H58" s="32" t="s">
        <v>332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45372</v>
      </c>
      <c r="B59" s="32">
        <v>538923</v>
      </c>
      <c r="C59" s="31" t="s">
        <v>1186</v>
      </c>
      <c r="D59" s="31" t="s">
        <v>1189</v>
      </c>
      <c r="E59" s="31" t="s">
        <v>562</v>
      </c>
      <c r="F59" s="84">
        <v>20973</v>
      </c>
      <c r="G59" s="32">
        <v>40.24</v>
      </c>
      <c r="H59" s="32" t="s">
        <v>332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45372</v>
      </c>
      <c r="B60" s="32">
        <v>511447</v>
      </c>
      <c r="C60" s="31" t="s">
        <v>1190</v>
      </c>
      <c r="D60" s="31" t="s">
        <v>1191</v>
      </c>
      <c r="E60" s="31" t="s">
        <v>562</v>
      </c>
      <c r="F60" s="84">
        <v>1307000</v>
      </c>
      <c r="G60" s="32">
        <v>3.12</v>
      </c>
      <c r="H60" s="32" t="s">
        <v>332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45372</v>
      </c>
      <c r="B61" s="32">
        <v>539428</v>
      </c>
      <c r="C61" s="31" t="s">
        <v>1192</v>
      </c>
      <c r="D61" s="31" t="s">
        <v>1193</v>
      </c>
      <c r="E61" s="31" t="s">
        <v>561</v>
      </c>
      <c r="F61" s="84">
        <v>150000</v>
      </c>
      <c r="G61" s="32">
        <v>25.1</v>
      </c>
      <c r="H61" s="32" t="s">
        <v>332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45372</v>
      </c>
      <c r="B62" s="32">
        <v>539428</v>
      </c>
      <c r="C62" s="31" t="s">
        <v>1192</v>
      </c>
      <c r="D62" s="31" t="s">
        <v>1194</v>
      </c>
      <c r="E62" s="31" t="s">
        <v>562</v>
      </c>
      <c r="F62" s="84">
        <v>150000</v>
      </c>
      <c r="G62" s="32">
        <v>25.1</v>
      </c>
      <c r="H62" s="32" t="s">
        <v>332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45372</v>
      </c>
      <c r="B63" s="32">
        <v>539310</v>
      </c>
      <c r="C63" s="31" t="s">
        <v>1195</v>
      </c>
      <c r="D63" s="31" t="s">
        <v>1196</v>
      </c>
      <c r="E63" s="31" t="s">
        <v>562</v>
      </c>
      <c r="F63" s="84">
        <v>500000</v>
      </c>
      <c r="G63" s="32">
        <v>36</v>
      </c>
      <c r="H63" s="32" t="s">
        <v>332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45372</v>
      </c>
      <c r="B64" s="32">
        <v>537582</v>
      </c>
      <c r="C64" s="31" t="s">
        <v>1197</v>
      </c>
      <c r="D64" s="31" t="s">
        <v>1198</v>
      </c>
      <c r="E64" s="31" t="s">
        <v>561</v>
      </c>
      <c r="F64" s="84">
        <v>160000</v>
      </c>
      <c r="G64" s="32">
        <v>2.27</v>
      </c>
      <c r="H64" s="32" t="s">
        <v>332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45372</v>
      </c>
      <c r="B65" s="32">
        <v>537582</v>
      </c>
      <c r="C65" s="31" t="s">
        <v>1197</v>
      </c>
      <c r="D65" s="31" t="s">
        <v>1198</v>
      </c>
      <c r="E65" s="31" t="s">
        <v>562</v>
      </c>
      <c r="F65" s="84">
        <v>20000</v>
      </c>
      <c r="G65" s="32">
        <v>2.46</v>
      </c>
      <c r="H65" s="32" t="s">
        <v>332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45372</v>
      </c>
      <c r="B66" s="32">
        <v>537582</v>
      </c>
      <c r="C66" s="31" t="s">
        <v>1197</v>
      </c>
      <c r="D66" s="31" t="s">
        <v>1199</v>
      </c>
      <c r="E66" s="31" t="s">
        <v>562</v>
      </c>
      <c r="F66" s="84">
        <v>200000</v>
      </c>
      <c r="G66" s="32">
        <v>2.2799999999999998</v>
      </c>
      <c r="H66" s="32" t="s">
        <v>332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45372</v>
      </c>
      <c r="B67" s="32">
        <v>539097</v>
      </c>
      <c r="C67" s="31" t="s">
        <v>1200</v>
      </c>
      <c r="D67" s="31" t="s">
        <v>1201</v>
      </c>
      <c r="E67" s="31" t="s">
        <v>561</v>
      </c>
      <c r="F67" s="84">
        <v>325000</v>
      </c>
      <c r="G67" s="32">
        <v>15</v>
      </c>
      <c r="H67" s="32" t="s">
        <v>332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45372</v>
      </c>
      <c r="B68" s="32">
        <v>539097</v>
      </c>
      <c r="C68" s="31" t="s">
        <v>1200</v>
      </c>
      <c r="D68" s="31" t="s">
        <v>1202</v>
      </c>
      <c r="E68" s="31" t="s">
        <v>561</v>
      </c>
      <c r="F68" s="84">
        <v>650000</v>
      </c>
      <c r="G68" s="32">
        <v>15</v>
      </c>
      <c r="H68" s="32" t="s">
        <v>332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45372</v>
      </c>
      <c r="B69" s="32" t="s">
        <v>1203</v>
      </c>
      <c r="C69" s="31" t="s">
        <v>1204</v>
      </c>
      <c r="D69" s="31" t="s">
        <v>1205</v>
      </c>
      <c r="E69" s="31" t="s">
        <v>561</v>
      </c>
      <c r="F69" s="84">
        <v>175000</v>
      </c>
      <c r="G69" s="32">
        <v>4.05</v>
      </c>
      <c r="H69" s="32" t="s">
        <v>940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45372</v>
      </c>
      <c r="B70" s="32" t="s">
        <v>1203</v>
      </c>
      <c r="C70" s="31" t="s">
        <v>1204</v>
      </c>
      <c r="D70" s="31" t="s">
        <v>1206</v>
      </c>
      <c r="E70" s="31" t="s">
        <v>561</v>
      </c>
      <c r="F70" s="84">
        <v>288000</v>
      </c>
      <c r="G70" s="32">
        <v>4.05</v>
      </c>
      <c r="H70" s="32" t="s">
        <v>940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45372</v>
      </c>
      <c r="B71" s="32" t="s">
        <v>1082</v>
      </c>
      <c r="C71" s="31" t="s">
        <v>1083</v>
      </c>
      <c r="D71" s="31" t="s">
        <v>1117</v>
      </c>
      <c r="E71" s="31" t="s">
        <v>561</v>
      </c>
      <c r="F71" s="84">
        <v>9937</v>
      </c>
      <c r="G71" s="32">
        <v>2.6</v>
      </c>
      <c r="H71" s="32" t="s">
        <v>940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45372</v>
      </c>
      <c r="B72" s="32" t="s">
        <v>1207</v>
      </c>
      <c r="C72" s="31" t="s">
        <v>1208</v>
      </c>
      <c r="D72" s="31" t="s">
        <v>1209</v>
      </c>
      <c r="E72" s="31" t="s">
        <v>561</v>
      </c>
      <c r="F72" s="84">
        <v>1000000</v>
      </c>
      <c r="G72" s="32">
        <v>100</v>
      </c>
      <c r="H72" s="32" t="s">
        <v>940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45372</v>
      </c>
      <c r="B73" s="32" t="s">
        <v>1210</v>
      </c>
      <c r="C73" s="31" t="s">
        <v>1211</v>
      </c>
      <c r="D73" s="31" t="s">
        <v>1212</v>
      </c>
      <c r="E73" s="31" t="s">
        <v>561</v>
      </c>
      <c r="F73" s="84">
        <v>138000</v>
      </c>
      <c r="G73" s="32">
        <v>199.07</v>
      </c>
      <c r="H73" s="32" t="s">
        <v>940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45372</v>
      </c>
      <c r="B74" s="32" t="s">
        <v>1210</v>
      </c>
      <c r="C74" s="31" t="s">
        <v>1211</v>
      </c>
      <c r="D74" s="31" t="s">
        <v>1191</v>
      </c>
      <c r="E74" s="31" t="s">
        <v>561</v>
      </c>
      <c r="F74" s="84">
        <v>25200</v>
      </c>
      <c r="G74" s="32">
        <v>205.41</v>
      </c>
      <c r="H74" s="32" t="s">
        <v>940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45372</v>
      </c>
      <c r="B75" s="32" t="s">
        <v>1213</v>
      </c>
      <c r="C75" s="31" t="s">
        <v>1214</v>
      </c>
      <c r="D75" s="31" t="s">
        <v>1087</v>
      </c>
      <c r="E75" s="31" t="s">
        <v>561</v>
      </c>
      <c r="F75" s="84">
        <v>94257</v>
      </c>
      <c r="G75" s="32">
        <v>699.05</v>
      </c>
      <c r="H75" s="32" t="s">
        <v>940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45372</v>
      </c>
      <c r="B76" s="32" t="s">
        <v>1215</v>
      </c>
      <c r="C76" s="31" t="s">
        <v>1216</v>
      </c>
      <c r="D76" s="31" t="s">
        <v>1217</v>
      </c>
      <c r="E76" s="31" t="s">
        <v>561</v>
      </c>
      <c r="F76" s="84">
        <v>98400</v>
      </c>
      <c r="G76" s="32">
        <v>222</v>
      </c>
      <c r="H76" s="32" t="s">
        <v>940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45372</v>
      </c>
      <c r="B77" s="32" t="s">
        <v>1218</v>
      </c>
      <c r="C77" s="31" t="s">
        <v>1219</v>
      </c>
      <c r="D77" s="31" t="s">
        <v>1220</v>
      </c>
      <c r="E77" s="31" t="s">
        <v>561</v>
      </c>
      <c r="F77" s="84">
        <v>59110</v>
      </c>
      <c r="G77" s="32">
        <v>55.04</v>
      </c>
      <c r="H77" s="32" t="s">
        <v>940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45372</v>
      </c>
      <c r="B78" s="32" t="s">
        <v>1218</v>
      </c>
      <c r="C78" s="31" t="s">
        <v>1219</v>
      </c>
      <c r="D78" s="31" t="s">
        <v>1221</v>
      </c>
      <c r="E78" s="31" t="s">
        <v>561</v>
      </c>
      <c r="F78" s="84">
        <v>65000</v>
      </c>
      <c r="G78" s="32">
        <v>55.63</v>
      </c>
      <c r="H78" s="32" t="s">
        <v>940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45372</v>
      </c>
      <c r="B79" s="32" t="s">
        <v>1222</v>
      </c>
      <c r="C79" s="31" t="s">
        <v>1223</v>
      </c>
      <c r="D79" s="31" t="s">
        <v>1224</v>
      </c>
      <c r="E79" s="31" t="s">
        <v>561</v>
      </c>
      <c r="F79" s="84">
        <v>59210</v>
      </c>
      <c r="G79" s="32">
        <v>6253.26</v>
      </c>
      <c r="H79" s="32" t="s">
        <v>940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45372</v>
      </c>
      <c r="B80" s="32" t="s">
        <v>1164</v>
      </c>
      <c r="C80" s="31" t="s">
        <v>1225</v>
      </c>
      <c r="D80" s="31" t="s">
        <v>1226</v>
      </c>
      <c r="E80" s="31" t="s">
        <v>561</v>
      </c>
      <c r="F80" s="84">
        <v>89508</v>
      </c>
      <c r="G80" s="32">
        <v>766.22</v>
      </c>
      <c r="H80" s="32" t="s">
        <v>940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45372</v>
      </c>
      <c r="B81" s="32" t="s">
        <v>1164</v>
      </c>
      <c r="C81" s="31" t="s">
        <v>1225</v>
      </c>
      <c r="D81" s="31" t="s">
        <v>1227</v>
      </c>
      <c r="E81" s="31" t="s">
        <v>561</v>
      </c>
      <c r="F81" s="84">
        <v>79817</v>
      </c>
      <c r="G81" s="32">
        <v>753.48</v>
      </c>
      <c r="H81" s="32" t="s">
        <v>940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45372</v>
      </c>
      <c r="B82" s="32" t="s">
        <v>1164</v>
      </c>
      <c r="C82" s="31" t="s">
        <v>1225</v>
      </c>
      <c r="D82" s="31" t="s">
        <v>1228</v>
      </c>
      <c r="E82" s="31" t="s">
        <v>561</v>
      </c>
      <c r="F82" s="84">
        <v>100000</v>
      </c>
      <c r="G82" s="32">
        <v>757.5</v>
      </c>
      <c r="H82" s="32" t="s">
        <v>940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45372</v>
      </c>
      <c r="B83" s="32" t="s">
        <v>1164</v>
      </c>
      <c r="C83" s="31" t="s">
        <v>1225</v>
      </c>
      <c r="D83" s="31" t="s">
        <v>1229</v>
      </c>
      <c r="E83" s="31" t="s">
        <v>561</v>
      </c>
      <c r="F83" s="84">
        <v>102374</v>
      </c>
      <c r="G83" s="32">
        <v>751.87</v>
      </c>
      <c r="H83" s="32" t="s">
        <v>940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45372</v>
      </c>
      <c r="B84" s="32" t="s">
        <v>1164</v>
      </c>
      <c r="C84" s="31" t="s">
        <v>1225</v>
      </c>
      <c r="D84" s="31" t="s">
        <v>1230</v>
      </c>
      <c r="E84" s="31" t="s">
        <v>561</v>
      </c>
      <c r="F84" s="84">
        <v>100000</v>
      </c>
      <c r="G84" s="32">
        <v>785</v>
      </c>
      <c r="H84" s="32" t="s">
        <v>940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45372</v>
      </c>
      <c r="B85" s="32" t="s">
        <v>1164</v>
      </c>
      <c r="C85" s="31" t="s">
        <v>1225</v>
      </c>
      <c r="D85" s="31" t="s">
        <v>1085</v>
      </c>
      <c r="E85" s="31" t="s">
        <v>561</v>
      </c>
      <c r="F85" s="84">
        <v>252806</v>
      </c>
      <c r="G85" s="32">
        <v>752.38</v>
      </c>
      <c r="H85" s="32" t="s">
        <v>940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45372</v>
      </c>
      <c r="B86" s="32" t="s">
        <v>1164</v>
      </c>
      <c r="C86" s="31" t="s">
        <v>1225</v>
      </c>
      <c r="D86" s="31" t="s">
        <v>1231</v>
      </c>
      <c r="E86" s="31" t="s">
        <v>561</v>
      </c>
      <c r="F86" s="84">
        <v>75000</v>
      </c>
      <c r="G86" s="32">
        <v>762</v>
      </c>
      <c r="H86" s="32" t="s">
        <v>940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45372</v>
      </c>
      <c r="B87" s="32" t="s">
        <v>1164</v>
      </c>
      <c r="C87" s="31" t="s">
        <v>1225</v>
      </c>
      <c r="D87" s="31" t="s">
        <v>1232</v>
      </c>
      <c r="E87" s="31" t="s">
        <v>561</v>
      </c>
      <c r="F87" s="84">
        <v>126933</v>
      </c>
      <c r="G87" s="32">
        <v>761.29</v>
      </c>
      <c r="H87" s="32" t="s">
        <v>940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45372</v>
      </c>
      <c r="B88" s="32" t="s">
        <v>1164</v>
      </c>
      <c r="C88" s="31" t="s">
        <v>1225</v>
      </c>
      <c r="D88" s="31" t="s">
        <v>1233</v>
      </c>
      <c r="E88" s="31" t="s">
        <v>561</v>
      </c>
      <c r="F88" s="84">
        <v>100000</v>
      </c>
      <c r="G88" s="32">
        <v>785</v>
      </c>
      <c r="H88" s="32" t="s">
        <v>940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45372</v>
      </c>
      <c r="B89" s="32" t="s">
        <v>1164</v>
      </c>
      <c r="C89" s="31" t="s">
        <v>1225</v>
      </c>
      <c r="D89" s="31" t="s">
        <v>1233</v>
      </c>
      <c r="E89" s="31" t="s">
        <v>561</v>
      </c>
      <c r="F89" s="84">
        <v>310254</v>
      </c>
      <c r="G89" s="32">
        <v>758.79</v>
      </c>
      <c r="H89" s="32" t="s">
        <v>940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45372</v>
      </c>
      <c r="B90" s="32" t="s">
        <v>1164</v>
      </c>
      <c r="C90" s="31" t="s">
        <v>1225</v>
      </c>
      <c r="D90" s="31" t="s">
        <v>1165</v>
      </c>
      <c r="E90" s="31" t="s">
        <v>561</v>
      </c>
      <c r="F90" s="84">
        <v>475552</v>
      </c>
      <c r="G90" s="32">
        <v>733.28</v>
      </c>
      <c r="H90" s="32" t="s">
        <v>940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45372</v>
      </c>
      <c r="B91" s="32" t="s">
        <v>1164</v>
      </c>
      <c r="C91" s="31" t="s">
        <v>1225</v>
      </c>
      <c r="D91" s="31" t="s">
        <v>1234</v>
      </c>
      <c r="E91" s="31" t="s">
        <v>561</v>
      </c>
      <c r="F91" s="84">
        <v>104767</v>
      </c>
      <c r="G91" s="32">
        <v>737.21</v>
      </c>
      <c r="H91" s="32" t="s">
        <v>940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45372</v>
      </c>
      <c r="B92" s="32" t="s">
        <v>1164</v>
      </c>
      <c r="C92" s="31" t="s">
        <v>1225</v>
      </c>
      <c r="D92" s="31" t="s">
        <v>1235</v>
      </c>
      <c r="E92" s="31" t="s">
        <v>561</v>
      </c>
      <c r="F92" s="84">
        <v>100000</v>
      </c>
      <c r="G92" s="32">
        <v>775.09</v>
      </c>
      <c r="H92" s="32" t="s">
        <v>940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45372</v>
      </c>
      <c r="B93" s="32" t="s">
        <v>1164</v>
      </c>
      <c r="C93" s="31" t="s">
        <v>1225</v>
      </c>
      <c r="D93" s="31" t="s">
        <v>1236</v>
      </c>
      <c r="E93" s="31" t="s">
        <v>561</v>
      </c>
      <c r="F93" s="84">
        <v>100863</v>
      </c>
      <c r="G93" s="32">
        <v>751.96</v>
      </c>
      <c r="H93" s="32" t="s">
        <v>940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45372</v>
      </c>
      <c r="B94" s="32" t="s">
        <v>1164</v>
      </c>
      <c r="C94" s="31" t="s">
        <v>1225</v>
      </c>
      <c r="D94" s="31" t="s">
        <v>1237</v>
      </c>
      <c r="E94" s="31" t="s">
        <v>561</v>
      </c>
      <c r="F94" s="84">
        <v>166963</v>
      </c>
      <c r="G94" s="32">
        <v>754.9</v>
      </c>
      <c r="H94" s="32" t="s">
        <v>940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45372</v>
      </c>
      <c r="B95" s="32" t="s">
        <v>1164</v>
      </c>
      <c r="C95" s="31" t="s">
        <v>1225</v>
      </c>
      <c r="D95" s="31" t="s">
        <v>1238</v>
      </c>
      <c r="E95" s="31" t="s">
        <v>561</v>
      </c>
      <c r="F95" s="84">
        <v>214421</v>
      </c>
      <c r="G95" s="32">
        <v>766.63</v>
      </c>
      <c r="H95" s="32" t="s">
        <v>940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45372</v>
      </c>
      <c r="B96" s="32" t="s">
        <v>1164</v>
      </c>
      <c r="C96" s="31" t="s">
        <v>1225</v>
      </c>
      <c r="D96" s="31" t="s">
        <v>1239</v>
      </c>
      <c r="E96" s="31" t="s">
        <v>561</v>
      </c>
      <c r="F96" s="84">
        <v>120001</v>
      </c>
      <c r="G96" s="32">
        <v>721.98</v>
      </c>
      <c r="H96" s="32" t="s">
        <v>940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45372</v>
      </c>
      <c r="B97" s="32" t="s">
        <v>1240</v>
      </c>
      <c r="C97" s="31" t="s">
        <v>1241</v>
      </c>
      <c r="D97" s="31" t="s">
        <v>1242</v>
      </c>
      <c r="E97" s="31" t="s">
        <v>561</v>
      </c>
      <c r="F97" s="84">
        <v>90000</v>
      </c>
      <c r="G97" s="32">
        <v>28.05</v>
      </c>
      <c r="H97" s="32" t="s">
        <v>940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45372</v>
      </c>
      <c r="B98" s="32" t="s">
        <v>1243</v>
      </c>
      <c r="C98" s="31" t="s">
        <v>1244</v>
      </c>
      <c r="D98" s="31" t="s">
        <v>1141</v>
      </c>
      <c r="E98" s="31" t="s">
        <v>561</v>
      </c>
      <c r="F98" s="84">
        <v>51000</v>
      </c>
      <c r="G98" s="32">
        <v>64.05</v>
      </c>
      <c r="H98" s="32" t="s">
        <v>940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45372</v>
      </c>
      <c r="B99" s="32" t="s">
        <v>1245</v>
      </c>
      <c r="C99" s="31" t="s">
        <v>1246</v>
      </c>
      <c r="D99" s="31" t="s">
        <v>1247</v>
      </c>
      <c r="E99" s="31" t="s">
        <v>561</v>
      </c>
      <c r="F99" s="84">
        <v>120000</v>
      </c>
      <c r="G99" s="32">
        <v>31.06</v>
      </c>
      <c r="H99" s="32" t="s">
        <v>940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45372</v>
      </c>
      <c r="B100" s="32" t="s">
        <v>1245</v>
      </c>
      <c r="C100" s="31" t="s">
        <v>1246</v>
      </c>
      <c r="D100" s="31" t="s">
        <v>1248</v>
      </c>
      <c r="E100" s="31" t="s">
        <v>561</v>
      </c>
      <c r="F100" s="84">
        <v>120000</v>
      </c>
      <c r="G100" s="32">
        <v>29.06</v>
      </c>
      <c r="H100" s="32" t="s">
        <v>940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45372</v>
      </c>
      <c r="B101" s="32" t="s">
        <v>1249</v>
      </c>
      <c r="C101" s="31" t="s">
        <v>1250</v>
      </c>
      <c r="D101" s="31" t="s">
        <v>1251</v>
      </c>
      <c r="E101" s="31" t="s">
        <v>561</v>
      </c>
      <c r="F101" s="84">
        <v>88000</v>
      </c>
      <c r="G101" s="32">
        <v>93.77</v>
      </c>
      <c r="H101" s="32" t="s">
        <v>940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45372</v>
      </c>
      <c r="B102" s="32" t="s">
        <v>1252</v>
      </c>
      <c r="C102" s="31" t="s">
        <v>1253</v>
      </c>
      <c r="D102" s="31" t="s">
        <v>1254</v>
      </c>
      <c r="E102" s="31" t="s">
        <v>561</v>
      </c>
      <c r="F102" s="84">
        <v>800000</v>
      </c>
      <c r="G102" s="32">
        <v>59.5</v>
      </c>
      <c r="H102" s="32" t="s">
        <v>940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45372</v>
      </c>
      <c r="B103" s="32" t="s">
        <v>1255</v>
      </c>
      <c r="C103" s="31" t="s">
        <v>1256</v>
      </c>
      <c r="D103" s="31" t="s">
        <v>1257</v>
      </c>
      <c r="E103" s="31" t="s">
        <v>561</v>
      </c>
      <c r="F103" s="84">
        <v>136000</v>
      </c>
      <c r="G103" s="32">
        <v>49.2</v>
      </c>
      <c r="H103" s="32" t="s">
        <v>940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45372</v>
      </c>
      <c r="B104" s="32" t="s">
        <v>1258</v>
      </c>
      <c r="C104" s="31" t="s">
        <v>1259</v>
      </c>
      <c r="D104" s="31" t="s">
        <v>1107</v>
      </c>
      <c r="E104" s="31" t="s">
        <v>561</v>
      </c>
      <c r="F104" s="84">
        <v>88800</v>
      </c>
      <c r="G104" s="32">
        <v>52.39</v>
      </c>
      <c r="H104" s="32" t="s">
        <v>940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45372</v>
      </c>
      <c r="B105" s="32" t="s">
        <v>1260</v>
      </c>
      <c r="C105" s="31" t="s">
        <v>1261</v>
      </c>
      <c r="D105" s="31" t="s">
        <v>1262</v>
      </c>
      <c r="E105" s="31" t="s">
        <v>561</v>
      </c>
      <c r="F105" s="84">
        <v>2162</v>
      </c>
      <c r="G105" s="32">
        <v>17.100000000000001</v>
      </c>
      <c r="H105" s="32" t="s">
        <v>940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45372</v>
      </c>
      <c r="B106" s="32" t="s">
        <v>1263</v>
      </c>
      <c r="C106" s="31" t="s">
        <v>1264</v>
      </c>
      <c r="D106" s="31" t="s">
        <v>1265</v>
      </c>
      <c r="E106" s="31" t="s">
        <v>561</v>
      </c>
      <c r="F106" s="84">
        <v>3500000</v>
      </c>
      <c r="G106" s="32">
        <v>30.65</v>
      </c>
      <c r="H106" s="32" t="s">
        <v>940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45372</v>
      </c>
      <c r="B107" s="32" t="s">
        <v>1266</v>
      </c>
      <c r="C107" s="31" t="s">
        <v>1267</v>
      </c>
      <c r="D107" s="31" t="s">
        <v>1268</v>
      </c>
      <c r="E107" s="31" t="s">
        <v>561</v>
      </c>
      <c r="F107" s="84">
        <v>101845</v>
      </c>
      <c r="G107" s="32">
        <v>35.78</v>
      </c>
      <c r="H107" s="32" t="s">
        <v>940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>
        <v>45372</v>
      </c>
      <c r="B108" s="32" t="s">
        <v>1080</v>
      </c>
      <c r="C108" s="31" t="s">
        <v>1086</v>
      </c>
      <c r="D108" s="31" t="s">
        <v>1269</v>
      </c>
      <c r="E108" s="31" t="s">
        <v>561</v>
      </c>
      <c r="F108" s="84">
        <v>4000000</v>
      </c>
      <c r="G108" s="32">
        <v>14.4</v>
      </c>
      <c r="H108" s="32" t="s">
        <v>940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>
        <v>45372</v>
      </c>
      <c r="B109" s="32" t="s">
        <v>1080</v>
      </c>
      <c r="C109" s="31" t="s">
        <v>1086</v>
      </c>
      <c r="D109" s="31" t="s">
        <v>1084</v>
      </c>
      <c r="E109" s="31" t="s">
        <v>561</v>
      </c>
      <c r="F109" s="84">
        <v>2510791</v>
      </c>
      <c r="G109" s="32">
        <v>14.14</v>
      </c>
      <c r="H109" s="32" t="s">
        <v>940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>
        <v>45372</v>
      </c>
      <c r="B110" s="32" t="s">
        <v>1080</v>
      </c>
      <c r="C110" s="31" t="s">
        <v>1086</v>
      </c>
      <c r="D110" s="31" t="s">
        <v>1270</v>
      </c>
      <c r="E110" s="31" t="s">
        <v>561</v>
      </c>
      <c r="F110" s="84">
        <v>3142784</v>
      </c>
      <c r="G110" s="32">
        <v>14.07</v>
      </c>
      <c r="H110" s="32" t="s">
        <v>940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>
        <v>45372</v>
      </c>
      <c r="B111" s="32" t="s">
        <v>1080</v>
      </c>
      <c r="C111" s="31" t="s">
        <v>1086</v>
      </c>
      <c r="D111" s="31" t="s">
        <v>1123</v>
      </c>
      <c r="E111" s="31" t="s">
        <v>561</v>
      </c>
      <c r="F111" s="84">
        <v>5584164</v>
      </c>
      <c r="G111" s="32">
        <v>14.18</v>
      </c>
      <c r="H111" s="32" t="s">
        <v>940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>
        <v>45372</v>
      </c>
      <c r="B112" s="32" t="s">
        <v>1080</v>
      </c>
      <c r="C112" s="31" t="s">
        <v>1086</v>
      </c>
      <c r="D112" s="31" t="s">
        <v>1087</v>
      </c>
      <c r="E112" s="31" t="s">
        <v>561</v>
      </c>
      <c r="F112" s="84">
        <v>5108002</v>
      </c>
      <c r="G112" s="32">
        <v>13.71</v>
      </c>
      <c r="H112" s="32" t="s">
        <v>940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>
        <v>45372</v>
      </c>
      <c r="B113" s="32" t="s">
        <v>1271</v>
      </c>
      <c r="C113" s="31" t="s">
        <v>1272</v>
      </c>
      <c r="D113" s="31" t="s">
        <v>1273</v>
      </c>
      <c r="E113" s="31" t="s">
        <v>561</v>
      </c>
      <c r="F113" s="84">
        <v>220500</v>
      </c>
      <c r="G113" s="32">
        <v>428.9</v>
      </c>
      <c r="H113" s="32" t="s">
        <v>940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>
        <v>45372</v>
      </c>
      <c r="B114" s="32" t="s">
        <v>1120</v>
      </c>
      <c r="C114" s="31" t="s">
        <v>1121</v>
      </c>
      <c r="D114" s="31" t="s">
        <v>1107</v>
      </c>
      <c r="E114" s="31" t="s">
        <v>561</v>
      </c>
      <c r="F114" s="84">
        <v>99454</v>
      </c>
      <c r="G114" s="32">
        <v>8.4499999999999993</v>
      </c>
      <c r="H114" s="32" t="s">
        <v>940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>
        <v>45372</v>
      </c>
      <c r="B115" s="32" t="s">
        <v>1120</v>
      </c>
      <c r="C115" s="31" t="s">
        <v>1121</v>
      </c>
      <c r="D115" s="31" t="s">
        <v>1274</v>
      </c>
      <c r="E115" s="31" t="s">
        <v>561</v>
      </c>
      <c r="F115" s="84">
        <v>99999</v>
      </c>
      <c r="G115" s="32">
        <v>9.2899999999999991</v>
      </c>
      <c r="H115" s="32" t="s">
        <v>940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>
        <v>45372</v>
      </c>
      <c r="B116" s="32" t="s">
        <v>1275</v>
      </c>
      <c r="C116" s="31" t="s">
        <v>1276</v>
      </c>
      <c r="D116" s="31" t="s">
        <v>1117</v>
      </c>
      <c r="E116" s="31" t="s">
        <v>561</v>
      </c>
      <c r="F116" s="84">
        <v>3100000</v>
      </c>
      <c r="G116" s="32">
        <v>1</v>
      </c>
      <c r="H116" s="32" t="s">
        <v>940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1:28" ht="15" customHeight="1">
      <c r="A117" s="83">
        <v>45372</v>
      </c>
      <c r="B117" s="32" t="s">
        <v>1277</v>
      </c>
      <c r="C117" s="31" t="s">
        <v>1278</v>
      </c>
      <c r="D117" s="31" t="s">
        <v>1279</v>
      </c>
      <c r="E117" s="31" t="s">
        <v>561</v>
      </c>
      <c r="F117" s="84">
        <v>30000</v>
      </c>
      <c r="G117" s="32">
        <v>138.16999999999999</v>
      </c>
      <c r="H117" s="32" t="s">
        <v>940</v>
      </c>
    </row>
    <row r="118" spans="1:28" ht="15" customHeight="1">
      <c r="A118" s="83">
        <v>45372</v>
      </c>
      <c r="B118" s="32" t="s">
        <v>1088</v>
      </c>
      <c r="C118" s="31" t="s">
        <v>1089</v>
      </c>
      <c r="D118" s="31" t="s">
        <v>1090</v>
      </c>
      <c r="E118" s="31" t="s">
        <v>561</v>
      </c>
      <c r="F118" s="84">
        <v>54000</v>
      </c>
      <c r="G118" s="32">
        <v>148.27000000000001</v>
      </c>
      <c r="H118" s="32" t="s">
        <v>940</v>
      </c>
    </row>
    <row r="119" spans="1:28" ht="15" customHeight="1">
      <c r="A119" s="83">
        <v>45372</v>
      </c>
      <c r="B119" s="32" t="s">
        <v>1280</v>
      </c>
      <c r="C119" s="31" t="s">
        <v>1281</v>
      </c>
      <c r="D119" s="31" t="s">
        <v>1282</v>
      </c>
      <c r="E119" s="31" t="s">
        <v>561</v>
      </c>
      <c r="F119" s="84">
        <v>45000</v>
      </c>
      <c r="G119" s="32">
        <v>56.99</v>
      </c>
      <c r="H119" s="32" t="s">
        <v>940</v>
      </c>
    </row>
    <row r="120" spans="1:28" ht="15" customHeight="1">
      <c r="A120" s="83">
        <v>45372</v>
      </c>
      <c r="B120" s="32" t="s">
        <v>1283</v>
      </c>
      <c r="C120" s="31" t="s">
        <v>1284</v>
      </c>
      <c r="D120" s="31" t="s">
        <v>1285</v>
      </c>
      <c r="E120" s="31" t="s">
        <v>561</v>
      </c>
      <c r="F120" s="84">
        <v>500000</v>
      </c>
      <c r="G120" s="32">
        <v>91.45</v>
      </c>
      <c r="H120" s="32" t="s">
        <v>940</v>
      </c>
    </row>
    <row r="121" spans="1:28" ht="15" customHeight="1">
      <c r="A121" s="83">
        <v>45372</v>
      </c>
      <c r="B121" s="32" t="s">
        <v>1286</v>
      </c>
      <c r="C121" s="31" t="s">
        <v>1287</v>
      </c>
      <c r="D121" s="31" t="s">
        <v>1288</v>
      </c>
      <c r="E121" s="31" t="s">
        <v>561</v>
      </c>
      <c r="F121" s="84">
        <v>1000158</v>
      </c>
      <c r="G121" s="32">
        <v>60.19</v>
      </c>
      <c r="H121" s="32" t="s">
        <v>940</v>
      </c>
    </row>
    <row r="122" spans="1:28" ht="15" customHeight="1">
      <c r="A122" s="83">
        <v>45372</v>
      </c>
      <c r="B122" s="32" t="s">
        <v>1286</v>
      </c>
      <c r="C122" s="31" t="s">
        <v>1287</v>
      </c>
      <c r="D122" s="31" t="s">
        <v>1289</v>
      </c>
      <c r="E122" s="31" t="s">
        <v>561</v>
      </c>
      <c r="F122" s="84">
        <v>828543</v>
      </c>
      <c r="G122" s="32">
        <v>61.09</v>
      </c>
      <c r="H122" s="32" t="s">
        <v>940</v>
      </c>
    </row>
    <row r="123" spans="1:28" ht="15" customHeight="1">
      <c r="A123" s="83">
        <v>45372</v>
      </c>
      <c r="B123" s="32" t="s">
        <v>1203</v>
      </c>
      <c r="C123" s="31" t="s">
        <v>1204</v>
      </c>
      <c r="D123" s="31" t="s">
        <v>1107</v>
      </c>
      <c r="E123" s="31" t="s">
        <v>562</v>
      </c>
      <c r="F123" s="84">
        <v>502785</v>
      </c>
      <c r="G123" s="32">
        <v>4.05</v>
      </c>
      <c r="H123" s="32" t="s">
        <v>940</v>
      </c>
    </row>
    <row r="124" spans="1:28" ht="15" customHeight="1">
      <c r="A124" s="83">
        <v>45372</v>
      </c>
      <c r="B124" s="32" t="s">
        <v>1203</v>
      </c>
      <c r="C124" s="31" t="s">
        <v>1204</v>
      </c>
      <c r="D124" s="31" t="s">
        <v>1229</v>
      </c>
      <c r="E124" s="31" t="s">
        <v>562</v>
      </c>
      <c r="F124" s="84">
        <v>248390</v>
      </c>
      <c r="G124" s="32">
        <v>4.05</v>
      </c>
      <c r="H124" s="32" t="s">
        <v>940</v>
      </c>
    </row>
    <row r="125" spans="1:28" ht="15" customHeight="1">
      <c r="A125" s="83">
        <v>45372</v>
      </c>
      <c r="B125" s="32" t="s">
        <v>1082</v>
      </c>
      <c r="C125" s="31" t="s">
        <v>1083</v>
      </c>
      <c r="D125" s="31" t="s">
        <v>1117</v>
      </c>
      <c r="E125" s="31" t="s">
        <v>562</v>
      </c>
      <c r="F125" s="84">
        <v>1622000</v>
      </c>
      <c r="G125" s="32">
        <v>2.6</v>
      </c>
      <c r="H125" s="32" t="s">
        <v>940</v>
      </c>
    </row>
    <row r="126" spans="1:28" ht="15" customHeight="1">
      <c r="A126" s="83">
        <v>45372</v>
      </c>
      <c r="B126" s="32" t="s">
        <v>1207</v>
      </c>
      <c r="C126" s="31" t="s">
        <v>1208</v>
      </c>
      <c r="D126" s="31" t="s">
        <v>1290</v>
      </c>
      <c r="E126" s="31" t="s">
        <v>562</v>
      </c>
      <c r="F126" s="84">
        <v>1000000</v>
      </c>
      <c r="G126" s="32">
        <v>100</v>
      </c>
      <c r="H126" s="32" t="s">
        <v>940</v>
      </c>
    </row>
    <row r="127" spans="1:28" ht="15" customHeight="1">
      <c r="A127" s="83">
        <v>45372</v>
      </c>
      <c r="B127" s="32" t="s">
        <v>1291</v>
      </c>
      <c r="C127" s="31" t="s">
        <v>1292</v>
      </c>
      <c r="D127" s="31" t="s">
        <v>1293</v>
      </c>
      <c r="E127" s="31" t="s">
        <v>562</v>
      </c>
      <c r="F127" s="84">
        <v>497500</v>
      </c>
      <c r="G127" s="32">
        <v>20.84</v>
      </c>
      <c r="H127" s="32" t="s">
        <v>940</v>
      </c>
    </row>
    <row r="128" spans="1:28" ht="15" customHeight="1">
      <c r="A128" s="83">
        <v>45372</v>
      </c>
      <c r="B128" s="32" t="s">
        <v>1294</v>
      </c>
      <c r="C128" s="31" t="s">
        <v>1295</v>
      </c>
      <c r="D128" s="31" t="s">
        <v>1296</v>
      </c>
      <c r="E128" s="31" t="s">
        <v>562</v>
      </c>
      <c r="F128" s="84">
        <v>574153</v>
      </c>
      <c r="G128" s="32">
        <v>16</v>
      </c>
      <c r="H128" s="32" t="s">
        <v>940</v>
      </c>
    </row>
    <row r="129" spans="1:8" ht="15" customHeight="1">
      <c r="A129" s="83">
        <v>45372</v>
      </c>
      <c r="B129" s="32" t="s">
        <v>1297</v>
      </c>
      <c r="C129" s="31" t="s">
        <v>1298</v>
      </c>
      <c r="D129" s="31" t="s">
        <v>1299</v>
      </c>
      <c r="E129" s="31" t="s">
        <v>562</v>
      </c>
      <c r="F129" s="84">
        <v>127743</v>
      </c>
      <c r="G129" s="32">
        <v>18.05</v>
      </c>
      <c r="H129" s="32" t="s">
        <v>940</v>
      </c>
    </row>
    <row r="130" spans="1:8" ht="15" customHeight="1">
      <c r="A130" s="83">
        <v>45372</v>
      </c>
      <c r="B130" s="32" t="s">
        <v>1210</v>
      </c>
      <c r="C130" s="31" t="s">
        <v>1211</v>
      </c>
      <c r="D130" s="31" t="s">
        <v>1191</v>
      </c>
      <c r="E130" s="31" t="s">
        <v>562</v>
      </c>
      <c r="F130" s="84">
        <v>130800</v>
      </c>
      <c r="G130" s="32">
        <v>199.25</v>
      </c>
      <c r="H130" s="32" t="s">
        <v>940</v>
      </c>
    </row>
    <row r="131" spans="1:8" ht="15" customHeight="1">
      <c r="A131" s="83">
        <v>45372</v>
      </c>
      <c r="B131" s="32" t="s">
        <v>1118</v>
      </c>
      <c r="C131" s="31" t="s">
        <v>1119</v>
      </c>
      <c r="D131" s="31" t="s">
        <v>1122</v>
      </c>
      <c r="E131" s="31" t="s">
        <v>562</v>
      </c>
      <c r="F131" s="84">
        <v>87000</v>
      </c>
      <c r="G131" s="32">
        <v>1.8</v>
      </c>
      <c r="H131" s="32" t="s">
        <v>940</v>
      </c>
    </row>
    <row r="132" spans="1:8" ht="15" customHeight="1">
      <c r="A132" s="83">
        <v>45372</v>
      </c>
      <c r="B132" s="32" t="s">
        <v>1213</v>
      </c>
      <c r="C132" s="31" t="s">
        <v>1214</v>
      </c>
      <c r="D132" s="31" t="s">
        <v>1300</v>
      </c>
      <c r="E132" s="31" t="s">
        <v>562</v>
      </c>
      <c r="F132" s="84">
        <v>89157</v>
      </c>
      <c r="G132" s="32">
        <v>699</v>
      </c>
      <c r="H132" s="32" t="s">
        <v>940</v>
      </c>
    </row>
    <row r="133" spans="1:8" ht="15" customHeight="1">
      <c r="A133" s="83">
        <v>45372</v>
      </c>
      <c r="B133" s="32" t="s">
        <v>1213</v>
      </c>
      <c r="C133" s="31" t="s">
        <v>1214</v>
      </c>
      <c r="D133" s="31" t="s">
        <v>1087</v>
      </c>
      <c r="E133" s="31" t="s">
        <v>562</v>
      </c>
      <c r="F133" s="84">
        <v>377</v>
      </c>
      <c r="G133" s="32">
        <v>723.51</v>
      </c>
      <c r="H133" s="32" t="s">
        <v>940</v>
      </c>
    </row>
    <row r="134" spans="1:8" ht="15" customHeight="1">
      <c r="A134" s="83">
        <v>45372</v>
      </c>
      <c r="B134" s="32" t="s">
        <v>1215</v>
      </c>
      <c r="C134" s="31" t="s">
        <v>1216</v>
      </c>
      <c r="D134" s="31" t="s">
        <v>1301</v>
      </c>
      <c r="E134" s="31" t="s">
        <v>562</v>
      </c>
      <c r="F134" s="84">
        <v>98400</v>
      </c>
      <c r="G134" s="32">
        <v>222</v>
      </c>
      <c r="H134" s="32" t="s">
        <v>940</v>
      </c>
    </row>
    <row r="135" spans="1:8" ht="15" customHeight="1">
      <c r="A135" s="83">
        <v>45372</v>
      </c>
      <c r="B135" s="32" t="s">
        <v>1302</v>
      </c>
      <c r="C135" s="31" t="s">
        <v>1303</v>
      </c>
      <c r="D135" s="31" t="s">
        <v>1304</v>
      </c>
      <c r="E135" s="31" t="s">
        <v>562</v>
      </c>
      <c r="F135" s="84">
        <v>132000</v>
      </c>
      <c r="G135" s="32">
        <v>92.76</v>
      </c>
      <c r="H135" s="32" t="s">
        <v>940</v>
      </c>
    </row>
    <row r="136" spans="1:8" ht="15" customHeight="1">
      <c r="A136" s="83">
        <v>45372</v>
      </c>
      <c r="B136" s="32" t="s">
        <v>1305</v>
      </c>
      <c r="C136" s="31" t="s">
        <v>1306</v>
      </c>
      <c r="D136" s="31" t="s">
        <v>1307</v>
      </c>
      <c r="E136" s="31" t="s">
        <v>562</v>
      </c>
      <c r="F136" s="84">
        <v>54000</v>
      </c>
      <c r="G136" s="32">
        <v>45.37</v>
      </c>
      <c r="H136" s="32" t="s">
        <v>940</v>
      </c>
    </row>
    <row r="137" spans="1:8" ht="15" customHeight="1">
      <c r="A137" s="83">
        <v>45372</v>
      </c>
      <c r="B137" s="32" t="s">
        <v>1218</v>
      </c>
      <c r="C137" s="31" t="s">
        <v>1219</v>
      </c>
      <c r="D137" s="31" t="s">
        <v>1308</v>
      </c>
      <c r="E137" s="31" t="s">
        <v>562</v>
      </c>
      <c r="F137" s="84">
        <v>65000</v>
      </c>
      <c r="G137" s="32">
        <v>55.63</v>
      </c>
      <c r="H137" s="32" t="s">
        <v>940</v>
      </c>
    </row>
    <row r="138" spans="1:8" ht="15" customHeight="1">
      <c r="A138" s="83">
        <v>45372</v>
      </c>
      <c r="B138" s="32" t="s">
        <v>1218</v>
      </c>
      <c r="C138" s="31" t="s">
        <v>1219</v>
      </c>
      <c r="D138" s="31" t="s">
        <v>1220</v>
      </c>
      <c r="E138" s="31" t="s">
        <v>562</v>
      </c>
      <c r="F138" s="84">
        <v>59110</v>
      </c>
      <c r="G138" s="32">
        <v>56.09</v>
      </c>
      <c r="H138" s="32" t="s">
        <v>940</v>
      </c>
    </row>
    <row r="139" spans="1:8" ht="15" customHeight="1">
      <c r="A139" s="83">
        <v>45372</v>
      </c>
      <c r="B139" s="32" t="s">
        <v>1164</v>
      </c>
      <c r="C139" s="31" t="s">
        <v>1225</v>
      </c>
      <c r="D139" s="31" t="s">
        <v>1309</v>
      </c>
      <c r="E139" s="31" t="s">
        <v>562</v>
      </c>
      <c r="F139" s="84">
        <v>123787</v>
      </c>
      <c r="G139" s="32">
        <v>758.16</v>
      </c>
      <c r="H139" s="32" t="s">
        <v>940</v>
      </c>
    </row>
    <row r="140" spans="1:8" ht="15" customHeight="1">
      <c r="A140" s="83">
        <v>45372</v>
      </c>
      <c r="B140" s="32" t="s">
        <v>1164</v>
      </c>
      <c r="C140" s="31" t="s">
        <v>1225</v>
      </c>
      <c r="D140" s="31" t="s">
        <v>1227</v>
      </c>
      <c r="E140" s="31" t="s">
        <v>562</v>
      </c>
      <c r="F140" s="84">
        <v>79817</v>
      </c>
      <c r="G140" s="32">
        <v>747.74</v>
      </c>
      <c r="H140" s="32" t="s">
        <v>940</v>
      </c>
    </row>
    <row r="141" spans="1:8" ht="15" customHeight="1">
      <c r="A141" s="83">
        <v>45372</v>
      </c>
      <c r="B141" s="32" t="s">
        <v>1164</v>
      </c>
      <c r="C141" s="31" t="s">
        <v>1225</v>
      </c>
      <c r="D141" s="31" t="s">
        <v>1236</v>
      </c>
      <c r="E141" s="31" t="s">
        <v>562</v>
      </c>
      <c r="F141" s="84">
        <v>100818</v>
      </c>
      <c r="G141" s="32">
        <v>751.4</v>
      </c>
      <c r="H141" s="32" t="s">
        <v>940</v>
      </c>
    </row>
    <row r="142" spans="1:8" ht="15" customHeight="1">
      <c r="A142" s="83">
        <v>45372</v>
      </c>
      <c r="B142" s="32" t="s">
        <v>1164</v>
      </c>
      <c r="C142" s="31" t="s">
        <v>1225</v>
      </c>
      <c r="D142" s="31" t="s">
        <v>1237</v>
      </c>
      <c r="E142" s="31" t="s">
        <v>562</v>
      </c>
      <c r="F142" s="84">
        <v>172113</v>
      </c>
      <c r="G142" s="32">
        <v>756.43</v>
      </c>
      <c r="H142" s="32" t="s">
        <v>940</v>
      </c>
    </row>
    <row r="143" spans="1:8" ht="15" customHeight="1">
      <c r="A143" s="83">
        <v>45372</v>
      </c>
      <c r="B143" s="32" t="s">
        <v>1164</v>
      </c>
      <c r="C143" s="31" t="s">
        <v>1225</v>
      </c>
      <c r="D143" s="31" t="s">
        <v>1238</v>
      </c>
      <c r="E143" s="31" t="s">
        <v>562</v>
      </c>
      <c r="F143" s="84">
        <v>166884</v>
      </c>
      <c r="G143" s="32">
        <v>719.9</v>
      </c>
      <c r="H143" s="32" t="s">
        <v>940</v>
      </c>
    </row>
    <row r="144" spans="1:8" ht="15" customHeight="1">
      <c r="A144" s="83">
        <v>45372</v>
      </c>
      <c r="B144" s="32" t="s">
        <v>1164</v>
      </c>
      <c r="C144" s="31" t="s">
        <v>1225</v>
      </c>
      <c r="D144" s="31" t="s">
        <v>1310</v>
      </c>
      <c r="E144" s="31" t="s">
        <v>562</v>
      </c>
      <c r="F144" s="84">
        <v>500000</v>
      </c>
      <c r="G144" s="32">
        <v>736.74</v>
      </c>
      <c r="H144" s="32" t="s">
        <v>940</v>
      </c>
    </row>
    <row r="145" spans="1:8" ht="15" customHeight="1">
      <c r="A145" s="83">
        <v>45372</v>
      </c>
      <c r="B145" s="32" t="s">
        <v>1164</v>
      </c>
      <c r="C145" s="31" t="s">
        <v>1225</v>
      </c>
      <c r="D145" s="31" t="s">
        <v>1234</v>
      </c>
      <c r="E145" s="31" t="s">
        <v>562</v>
      </c>
      <c r="F145" s="84">
        <v>94928</v>
      </c>
      <c r="G145" s="32">
        <v>724.44</v>
      </c>
      <c r="H145" s="32" t="s">
        <v>940</v>
      </c>
    </row>
    <row r="146" spans="1:8" ht="15" customHeight="1">
      <c r="A146" s="83">
        <v>45372</v>
      </c>
      <c r="B146" s="32" t="s">
        <v>1164</v>
      </c>
      <c r="C146" s="31" t="s">
        <v>1225</v>
      </c>
      <c r="D146" s="31" t="s">
        <v>1226</v>
      </c>
      <c r="E146" s="31" t="s">
        <v>562</v>
      </c>
      <c r="F146" s="84">
        <v>89008</v>
      </c>
      <c r="G146" s="32">
        <v>733.92</v>
      </c>
      <c r="H146" s="32" t="s">
        <v>940</v>
      </c>
    </row>
    <row r="147" spans="1:8" ht="15" customHeight="1">
      <c r="A147" s="83">
        <v>45372</v>
      </c>
      <c r="B147" s="32" t="s">
        <v>1164</v>
      </c>
      <c r="C147" s="31" t="s">
        <v>1225</v>
      </c>
      <c r="D147" s="31" t="s">
        <v>1229</v>
      </c>
      <c r="E147" s="31" t="s">
        <v>562</v>
      </c>
      <c r="F147" s="84">
        <v>47374</v>
      </c>
      <c r="G147" s="32">
        <v>766.77</v>
      </c>
      <c r="H147" s="32" t="s">
        <v>940</v>
      </c>
    </row>
    <row r="148" spans="1:8" ht="15" customHeight="1">
      <c r="A148" s="83">
        <v>45372</v>
      </c>
      <c r="B148" s="32" t="s">
        <v>1164</v>
      </c>
      <c r="C148" s="31" t="s">
        <v>1225</v>
      </c>
      <c r="D148" s="31" t="s">
        <v>1085</v>
      </c>
      <c r="E148" s="31" t="s">
        <v>562</v>
      </c>
      <c r="F148" s="84">
        <v>252806</v>
      </c>
      <c r="G148" s="32">
        <v>752.78</v>
      </c>
      <c r="H148" s="32" t="s">
        <v>940</v>
      </c>
    </row>
    <row r="149" spans="1:8" ht="15" customHeight="1">
      <c r="A149" s="83">
        <v>45372</v>
      </c>
      <c r="B149" s="32" t="s">
        <v>1164</v>
      </c>
      <c r="C149" s="31" t="s">
        <v>1225</v>
      </c>
      <c r="D149" s="31" t="s">
        <v>1232</v>
      </c>
      <c r="E149" s="31" t="s">
        <v>562</v>
      </c>
      <c r="F149" s="84">
        <v>126933</v>
      </c>
      <c r="G149" s="32">
        <v>761.59</v>
      </c>
      <c r="H149" s="32" t="s">
        <v>940</v>
      </c>
    </row>
    <row r="150" spans="1:8" ht="15" customHeight="1">
      <c r="A150" s="83">
        <v>45372</v>
      </c>
      <c r="B150" s="32" t="s">
        <v>1164</v>
      </c>
      <c r="C150" s="31" t="s">
        <v>1225</v>
      </c>
      <c r="D150" s="31" t="s">
        <v>1233</v>
      </c>
      <c r="E150" s="31" t="s">
        <v>562</v>
      </c>
      <c r="F150" s="84">
        <v>25000</v>
      </c>
      <c r="G150" s="32">
        <v>715</v>
      </c>
      <c r="H150" s="32" t="s">
        <v>940</v>
      </c>
    </row>
    <row r="151" spans="1:8" ht="15" customHeight="1">
      <c r="A151" s="83">
        <v>45372</v>
      </c>
      <c r="B151" s="32" t="s">
        <v>1164</v>
      </c>
      <c r="C151" s="31" t="s">
        <v>1225</v>
      </c>
      <c r="D151" s="31" t="s">
        <v>1233</v>
      </c>
      <c r="E151" s="31" t="s">
        <v>562</v>
      </c>
      <c r="F151" s="84">
        <v>145254</v>
      </c>
      <c r="G151" s="32">
        <v>730.09</v>
      </c>
      <c r="H151" s="32" t="s">
        <v>940</v>
      </c>
    </row>
    <row r="152" spans="1:8" ht="15" customHeight="1">
      <c r="A152" s="83">
        <v>45372</v>
      </c>
      <c r="B152" s="32" t="s">
        <v>1164</v>
      </c>
      <c r="C152" s="31" t="s">
        <v>1225</v>
      </c>
      <c r="D152" s="31" t="s">
        <v>1165</v>
      </c>
      <c r="E152" s="31" t="s">
        <v>562</v>
      </c>
      <c r="F152" s="84">
        <v>465552</v>
      </c>
      <c r="G152" s="32">
        <v>735.05</v>
      </c>
      <c r="H152" s="32" t="s">
        <v>940</v>
      </c>
    </row>
    <row r="153" spans="1:8" ht="15" customHeight="1">
      <c r="A153" s="83">
        <v>45372</v>
      </c>
      <c r="B153" s="32" t="s">
        <v>1240</v>
      </c>
      <c r="C153" s="31" t="s">
        <v>1241</v>
      </c>
      <c r="D153" s="31" t="s">
        <v>1311</v>
      </c>
      <c r="E153" s="31" t="s">
        <v>562</v>
      </c>
      <c r="F153" s="84">
        <v>90000</v>
      </c>
      <c r="G153" s="32">
        <v>27.45</v>
      </c>
      <c r="H153" s="32" t="s">
        <v>940</v>
      </c>
    </row>
    <row r="154" spans="1:8" ht="15" customHeight="1">
      <c r="A154" s="83">
        <v>45372</v>
      </c>
      <c r="B154" s="32" t="s">
        <v>1243</v>
      </c>
      <c r="C154" s="31" t="s">
        <v>1244</v>
      </c>
      <c r="D154" s="31" t="s">
        <v>1140</v>
      </c>
      <c r="E154" s="31" t="s">
        <v>562</v>
      </c>
      <c r="F154" s="84">
        <v>51000</v>
      </c>
      <c r="G154" s="32">
        <v>64.05</v>
      </c>
      <c r="H154" s="32" t="s">
        <v>940</v>
      </c>
    </row>
    <row r="155" spans="1:8" ht="15" customHeight="1">
      <c r="A155" s="83">
        <v>45372</v>
      </c>
      <c r="B155" s="32" t="s">
        <v>1245</v>
      </c>
      <c r="C155" s="31" t="s">
        <v>1246</v>
      </c>
      <c r="D155" s="31" t="s">
        <v>1247</v>
      </c>
      <c r="E155" s="31" t="s">
        <v>562</v>
      </c>
      <c r="F155" s="84">
        <v>128000</v>
      </c>
      <c r="G155" s="32">
        <v>29.18</v>
      </c>
      <c r="H155" s="32" t="s">
        <v>940</v>
      </c>
    </row>
    <row r="156" spans="1:8" ht="15" customHeight="1">
      <c r="A156" s="83">
        <v>45372</v>
      </c>
      <c r="B156" s="32" t="s">
        <v>1245</v>
      </c>
      <c r="C156" s="31" t="s">
        <v>1246</v>
      </c>
      <c r="D156" s="31" t="s">
        <v>1248</v>
      </c>
      <c r="E156" s="31" t="s">
        <v>562</v>
      </c>
      <c r="F156" s="84">
        <v>120000</v>
      </c>
      <c r="G156" s="32">
        <v>31.06</v>
      </c>
      <c r="H156" s="32" t="s">
        <v>940</v>
      </c>
    </row>
    <row r="157" spans="1:8" ht="15" customHeight="1">
      <c r="A157" s="83">
        <v>45372</v>
      </c>
      <c r="B157" s="32" t="s">
        <v>1252</v>
      </c>
      <c r="C157" s="31" t="s">
        <v>1253</v>
      </c>
      <c r="D157" s="31" t="s">
        <v>1312</v>
      </c>
      <c r="E157" s="31" t="s">
        <v>562</v>
      </c>
      <c r="F157" s="84">
        <v>800000</v>
      </c>
      <c r="G157" s="32">
        <v>59.48</v>
      </c>
      <c r="H157" s="32" t="s">
        <v>940</v>
      </c>
    </row>
    <row r="158" spans="1:8" ht="15" customHeight="1">
      <c r="A158" s="83">
        <v>45372</v>
      </c>
      <c r="B158" s="32" t="s">
        <v>1255</v>
      </c>
      <c r="C158" s="31" t="s">
        <v>1256</v>
      </c>
      <c r="D158" s="31" t="s">
        <v>1313</v>
      </c>
      <c r="E158" s="31" t="s">
        <v>562</v>
      </c>
      <c r="F158" s="84">
        <v>100000</v>
      </c>
      <c r="G158" s="32">
        <v>49.28</v>
      </c>
      <c r="H158" s="32" t="s">
        <v>940</v>
      </c>
    </row>
    <row r="159" spans="1:8" ht="15" customHeight="1">
      <c r="A159" s="83">
        <v>45372</v>
      </c>
      <c r="B159" s="32" t="s">
        <v>1258</v>
      </c>
      <c r="C159" s="31" t="s">
        <v>1259</v>
      </c>
      <c r="D159" s="31" t="s">
        <v>1314</v>
      </c>
      <c r="E159" s="31" t="s">
        <v>562</v>
      </c>
      <c r="F159" s="84">
        <v>178800</v>
      </c>
      <c r="G159" s="32">
        <v>57.85</v>
      </c>
      <c r="H159" s="32" t="s">
        <v>940</v>
      </c>
    </row>
    <row r="160" spans="1:8" ht="15" customHeight="1">
      <c r="A160" s="83">
        <v>45372</v>
      </c>
      <c r="B160" s="32" t="s">
        <v>1260</v>
      </c>
      <c r="C160" s="31" t="s">
        <v>1261</v>
      </c>
      <c r="D160" s="31" t="s">
        <v>1262</v>
      </c>
      <c r="E160" s="31" t="s">
        <v>562</v>
      </c>
      <c r="F160" s="84">
        <v>104965</v>
      </c>
      <c r="G160" s="32">
        <v>17.399999999999999</v>
      </c>
      <c r="H160" s="32" t="s">
        <v>940</v>
      </c>
    </row>
    <row r="161" spans="1:8" ht="15" customHeight="1">
      <c r="A161" s="83">
        <v>45372</v>
      </c>
      <c r="B161" s="32" t="s">
        <v>1263</v>
      </c>
      <c r="C161" s="31" t="s">
        <v>1264</v>
      </c>
      <c r="D161" s="31" t="s">
        <v>1315</v>
      </c>
      <c r="E161" s="31" t="s">
        <v>562</v>
      </c>
      <c r="F161" s="84">
        <v>4000000</v>
      </c>
      <c r="G161" s="32">
        <v>30.65</v>
      </c>
      <c r="H161" s="32" t="s">
        <v>940</v>
      </c>
    </row>
    <row r="162" spans="1:8" ht="15" customHeight="1">
      <c r="A162" s="83">
        <v>45372</v>
      </c>
      <c r="B162" s="32" t="s">
        <v>1266</v>
      </c>
      <c r="C162" s="31" t="s">
        <v>1267</v>
      </c>
      <c r="D162" s="31" t="s">
        <v>1268</v>
      </c>
      <c r="E162" s="31" t="s">
        <v>562</v>
      </c>
      <c r="F162" s="84">
        <v>31853</v>
      </c>
      <c r="G162" s="32">
        <v>35.21</v>
      </c>
      <c r="H162" s="32" t="s">
        <v>940</v>
      </c>
    </row>
    <row r="163" spans="1:8" ht="15" customHeight="1">
      <c r="A163" s="83">
        <v>45372</v>
      </c>
      <c r="B163" s="32" t="s">
        <v>1080</v>
      </c>
      <c r="C163" s="31" t="s">
        <v>1086</v>
      </c>
      <c r="D163" s="31" t="s">
        <v>1084</v>
      </c>
      <c r="E163" s="31" t="s">
        <v>562</v>
      </c>
      <c r="F163" s="84">
        <v>3035898</v>
      </c>
      <c r="G163" s="32">
        <v>14.19</v>
      </c>
      <c r="H163" s="32" t="s">
        <v>940</v>
      </c>
    </row>
    <row r="164" spans="1:8" ht="15" customHeight="1">
      <c r="A164" s="83">
        <v>45372</v>
      </c>
      <c r="B164" s="32" t="s">
        <v>1080</v>
      </c>
      <c r="C164" s="31" t="s">
        <v>1086</v>
      </c>
      <c r="D164" s="31" t="s">
        <v>1087</v>
      </c>
      <c r="E164" s="31" t="s">
        <v>562</v>
      </c>
      <c r="F164" s="84">
        <v>5103002</v>
      </c>
      <c r="G164" s="32">
        <v>14.05</v>
      </c>
      <c r="H164" s="32" t="s">
        <v>940</v>
      </c>
    </row>
    <row r="165" spans="1:8" ht="15" customHeight="1">
      <c r="A165" s="83">
        <v>45372</v>
      </c>
      <c r="B165" s="32" t="s">
        <v>1080</v>
      </c>
      <c r="C165" s="31" t="s">
        <v>1086</v>
      </c>
      <c r="D165" s="31" t="s">
        <v>1269</v>
      </c>
      <c r="E165" s="31" t="s">
        <v>562</v>
      </c>
      <c r="F165" s="84">
        <v>4000000</v>
      </c>
      <c r="G165" s="32">
        <v>13.7</v>
      </c>
      <c r="H165" s="32" t="s">
        <v>940</v>
      </c>
    </row>
    <row r="166" spans="1:8" ht="15" customHeight="1">
      <c r="A166" s="83">
        <v>45372</v>
      </c>
      <c r="B166" s="32" t="s">
        <v>1080</v>
      </c>
      <c r="C166" s="31" t="s">
        <v>1086</v>
      </c>
      <c r="D166" s="31" t="s">
        <v>1123</v>
      </c>
      <c r="E166" s="31" t="s">
        <v>562</v>
      </c>
      <c r="F166" s="84">
        <v>5560345</v>
      </c>
      <c r="G166" s="32">
        <v>14.17</v>
      </c>
      <c r="H166" s="32" t="s">
        <v>940</v>
      </c>
    </row>
    <row r="167" spans="1:8" ht="15" customHeight="1">
      <c r="A167" s="83">
        <v>45372</v>
      </c>
      <c r="B167" s="32" t="s">
        <v>1080</v>
      </c>
      <c r="C167" s="31" t="s">
        <v>1086</v>
      </c>
      <c r="D167" s="31" t="s">
        <v>1270</v>
      </c>
      <c r="E167" s="31" t="s">
        <v>562</v>
      </c>
      <c r="F167" s="84">
        <v>3142784</v>
      </c>
      <c r="G167" s="32">
        <v>14.3</v>
      </c>
      <c r="H167" s="32" t="s">
        <v>940</v>
      </c>
    </row>
    <row r="168" spans="1:8" ht="15" customHeight="1">
      <c r="A168" s="83">
        <v>45372</v>
      </c>
      <c r="B168" s="32" t="s">
        <v>1271</v>
      </c>
      <c r="C168" s="31" t="s">
        <v>1272</v>
      </c>
      <c r="D168" s="31" t="s">
        <v>1316</v>
      </c>
      <c r="E168" s="31" t="s">
        <v>562</v>
      </c>
      <c r="F168" s="84">
        <v>216000</v>
      </c>
      <c r="G168" s="32">
        <v>428.85</v>
      </c>
      <c r="H168" s="32" t="s">
        <v>940</v>
      </c>
    </row>
    <row r="169" spans="1:8" ht="15" customHeight="1">
      <c r="A169" s="83">
        <v>45372</v>
      </c>
      <c r="B169" s="32" t="s">
        <v>1120</v>
      </c>
      <c r="C169" s="31" t="s">
        <v>1121</v>
      </c>
      <c r="D169" s="31" t="s">
        <v>1107</v>
      </c>
      <c r="E169" s="31" t="s">
        <v>562</v>
      </c>
      <c r="F169" s="84">
        <v>5749454</v>
      </c>
      <c r="G169" s="32">
        <v>8.93</v>
      </c>
      <c r="H169" s="32" t="s">
        <v>940</v>
      </c>
    </row>
    <row r="170" spans="1:8" ht="15" customHeight="1">
      <c r="A170" s="83">
        <v>45372</v>
      </c>
      <c r="B170" s="32" t="s">
        <v>1120</v>
      </c>
      <c r="C170" s="31" t="s">
        <v>1121</v>
      </c>
      <c r="D170" s="31" t="s">
        <v>1274</v>
      </c>
      <c r="E170" s="31" t="s">
        <v>562</v>
      </c>
      <c r="F170" s="84">
        <v>5575968</v>
      </c>
      <c r="G170" s="32">
        <v>8.5</v>
      </c>
      <c r="H170" s="32" t="s">
        <v>940</v>
      </c>
    </row>
    <row r="171" spans="1:8" ht="15" customHeight="1">
      <c r="A171" s="83">
        <v>45372</v>
      </c>
      <c r="B171" s="32" t="s">
        <v>1275</v>
      </c>
      <c r="C171" s="31" t="s">
        <v>1276</v>
      </c>
      <c r="D171" s="31" t="s">
        <v>1317</v>
      </c>
      <c r="E171" s="31" t="s">
        <v>562</v>
      </c>
      <c r="F171" s="84">
        <v>6300000</v>
      </c>
      <c r="G171" s="32">
        <v>1</v>
      </c>
      <c r="H171" s="32" t="s">
        <v>940</v>
      </c>
    </row>
    <row r="172" spans="1:8" ht="15" customHeight="1">
      <c r="A172" s="83">
        <v>45372</v>
      </c>
      <c r="B172" s="32" t="s">
        <v>1275</v>
      </c>
      <c r="C172" s="31" t="s">
        <v>1276</v>
      </c>
      <c r="D172" s="31" t="s">
        <v>1117</v>
      </c>
      <c r="E172" s="31" t="s">
        <v>562</v>
      </c>
      <c r="F172" s="84">
        <v>3100000</v>
      </c>
      <c r="G172" s="32">
        <v>0.95</v>
      </c>
      <c r="H172" s="32" t="s">
        <v>940</v>
      </c>
    </row>
    <row r="173" spans="1:8" ht="15" customHeight="1">
      <c r="A173" s="83">
        <v>45372</v>
      </c>
      <c r="B173" s="32" t="s">
        <v>1280</v>
      </c>
      <c r="C173" s="31" t="s">
        <v>1281</v>
      </c>
      <c r="D173" s="31" t="s">
        <v>1282</v>
      </c>
      <c r="E173" s="31" t="s">
        <v>562</v>
      </c>
      <c r="F173" s="84">
        <v>45000</v>
      </c>
      <c r="G173" s="32">
        <v>57.46</v>
      </c>
      <c r="H173" s="32" t="s">
        <v>940</v>
      </c>
    </row>
    <row r="174" spans="1:8" ht="15" customHeight="1">
      <c r="A174" s="83">
        <v>45372</v>
      </c>
      <c r="B174" s="32" t="s">
        <v>1283</v>
      </c>
      <c r="C174" s="31" t="s">
        <v>1284</v>
      </c>
      <c r="D174" s="31" t="s">
        <v>1318</v>
      </c>
      <c r="E174" s="31" t="s">
        <v>562</v>
      </c>
      <c r="F174" s="84">
        <v>500000</v>
      </c>
      <c r="G174" s="32">
        <v>91.45</v>
      </c>
      <c r="H174" s="32" t="s">
        <v>940</v>
      </c>
    </row>
    <row r="175" spans="1:8" ht="15" customHeight="1">
      <c r="A175" s="83">
        <v>45372</v>
      </c>
      <c r="B175" s="32" t="s">
        <v>1286</v>
      </c>
      <c r="C175" s="31" t="s">
        <v>1287</v>
      </c>
      <c r="D175" s="31" t="s">
        <v>1288</v>
      </c>
      <c r="E175" s="31" t="s">
        <v>562</v>
      </c>
      <c r="F175" s="84">
        <v>158</v>
      </c>
      <c r="G175" s="32">
        <v>59.8</v>
      </c>
      <c r="H175" s="32" t="s">
        <v>940</v>
      </c>
    </row>
    <row r="176" spans="1:8" ht="15" customHeight="1">
      <c r="A176" s="83">
        <v>45372</v>
      </c>
      <c r="B176" s="32" t="s">
        <v>1286</v>
      </c>
      <c r="C176" s="31" t="s">
        <v>1287</v>
      </c>
      <c r="D176" s="31" t="s">
        <v>1289</v>
      </c>
      <c r="E176" s="31" t="s">
        <v>562</v>
      </c>
      <c r="F176" s="84">
        <v>1054584</v>
      </c>
      <c r="G176" s="32">
        <v>61.23</v>
      </c>
      <c r="H176" s="32" t="s">
        <v>940</v>
      </c>
    </row>
    <row r="177" spans="1:8" ht="15" customHeight="1">
      <c r="A177" s="83">
        <v>45372</v>
      </c>
      <c r="B177" s="32" t="s">
        <v>1319</v>
      </c>
      <c r="C177" s="31" t="s">
        <v>1320</v>
      </c>
      <c r="D177" s="31" t="s">
        <v>1321</v>
      </c>
      <c r="E177" s="31" t="s">
        <v>562</v>
      </c>
      <c r="F177" s="84">
        <v>130000</v>
      </c>
      <c r="G177" s="32">
        <v>140</v>
      </c>
      <c r="H177" s="32" t="s">
        <v>940</v>
      </c>
    </row>
    <row r="178" spans="1:8" ht="15" customHeight="1">
      <c r="A178" s="83"/>
      <c r="B178" s="32"/>
      <c r="C178" s="31"/>
      <c r="D178" s="31"/>
      <c r="E178" s="31"/>
      <c r="F178" s="84"/>
      <c r="G178" s="32"/>
      <c r="H178" s="32"/>
    </row>
    <row r="179" spans="1:8" ht="15" customHeight="1">
      <c r="A179" s="83"/>
      <c r="B179" s="32"/>
      <c r="C179" s="31"/>
      <c r="D179" s="31"/>
      <c r="E179" s="31"/>
      <c r="F179" s="84"/>
      <c r="G179" s="32"/>
      <c r="H179" s="32"/>
    </row>
    <row r="180" spans="1:8" ht="15" customHeight="1">
      <c r="A180" s="83"/>
      <c r="B180" s="32"/>
      <c r="C180" s="31"/>
      <c r="D180" s="31"/>
      <c r="E180" s="31"/>
      <c r="F180" s="84"/>
      <c r="G180" s="32"/>
      <c r="H180" s="32"/>
    </row>
    <row r="181" spans="1:8" ht="15" customHeight="1">
      <c r="A181" s="83"/>
      <c r="B181" s="32"/>
      <c r="C181" s="31"/>
      <c r="D181" s="31"/>
      <c r="E181" s="31"/>
      <c r="F181" s="84"/>
      <c r="G181" s="32"/>
      <c r="H181" s="32"/>
    </row>
    <row r="182" spans="1:8" ht="15" customHeight="1">
      <c r="A182" s="83"/>
      <c r="B182" s="32"/>
      <c r="C182" s="31"/>
      <c r="D182" s="31"/>
      <c r="E182" s="31"/>
      <c r="F182" s="84"/>
      <c r="G182" s="32"/>
      <c r="H182" s="32"/>
    </row>
    <row r="183" spans="1:8" ht="15" customHeight="1">
      <c r="A183" s="83"/>
      <c r="B183" s="32"/>
      <c r="C183" s="31"/>
      <c r="D183" s="31"/>
      <c r="E183" s="31"/>
      <c r="F183" s="84"/>
      <c r="G183" s="32"/>
      <c r="H183" s="32"/>
    </row>
    <row r="184" spans="1:8" ht="15" customHeight="1">
      <c r="A184" s="83"/>
      <c r="B184" s="32"/>
      <c r="C184" s="31"/>
      <c r="D184" s="31"/>
      <c r="E184" s="31"/>
      <c r="F184" s="84"/>
      <c r="G184" s="32"/>
      <c r="H184" s="32"/>
    </row>
    <row r="185" spans="1:8" ht="15" customHeight="1">
      <c r="A185" s="83"/>
      <c r="B185" s="32"/>
      <c r="C185" s="31"/>
      <c r="D185" s="31"/>
      <c r="E185" s="31"/>
      <c r="F185" s="84"/>
      <c r="G185" s="32"/>
      <c r="H185" s="32"/>
    </row>
    <row r="186" spans="1:8" ht="15" customHeight="1">
      <c r="A186" s="83"/>
      <c r="B186" s="32"/>
      <c r="C186" s="31"/>
      <c r="D186" s="31"/>
      <c r="E186" s="31"/>
      <c r="F186" s="84"/>
      <c r="G186" s="32"/>
      <c r="H186" s="32"/>
    </row>
    <row r="187" spans="1:8" ht="15" customHeight="1">
      <c r="A187" s="83"/>
      <c r="B187" s="32"/>
      <c r="C187" s="31"/>
      <c r="D187" s="31"/>
      <c r="E187" s="31"/>
      <c r="F187" s="84"/>
      <c r="G187" s="32"/>
      <c r="H187" s="32"/>
    </row>
    <row r="188" spans="1:8" ht="15" customHeight="1">
      <c r="A188" s="83"/>
      <c r="B188" s="32"/>
      <c r="C188" s="31"/>
      <c r="D188" s="31"/>
      <c r="E188" s="31"/>
      <c r="F188" s="84"/>
      <c r="G188" s="32"/>
      <c r="H188" s="32"/>
    </row>
    <row r="189" spans="1:8" ht="15" customHeight="1">
      <c r="A189" s="83"/>
      <c r="B189" s="32"/>
      <c r="C189" s="31"/>
      <c r="D189" s="31"/>
      <c r="E189" s="31"/>
      <c r="F189" s="84"/>
      <c r="G189" s="32"/>
      <c r="H189" s="32"/>
    </row>
    <row r="190" spans="1:8" ht="15" customHeight="1">
      <c r="A190" s="83"/>
      <c r="B190" s="32"/>
      <c r="C190" s="31"/>
      <c r="D190" s="31"/>
      <c r="E190" s="31"/>
      <c r="F190" s="84"/>
      <c r="G190" s="32"/>
      <c r="H190" s="32"/>
    </row>
    <row r="191" spans="1:8" ht="15" customHeight="1">
      <c r="A191" s="83"/>
      <c r="B191" s="32"/>
      <c r="C191" s="31"/>
      <c r="D191" s="31"/>
      <c r="E191" s="31"/>
      <c r="F191" s="84"/>
      <c r="G191" s="32"/>
      <c r="H191" s="32"/>
    </row>
    <row r="192" spans="1:8" ht="15" customHeight="1">
      <c r="A192" s="83"/>
      <c r="B192" s="32"/>
      <c r="C192" s="31"/>
      <c r="D192" s="31"/>
      <c r="E192" s="31"/>
      <c r="F192" s="84"/>
      <c r="G192" s="32"/>
      <c r="H192" s="32"/>
    </row>
    <row r="193" spans="1:8" ht="15" customHeight="1">
      <c r="A193" s="83"/>
      <c r="B193" s="32"/>
      <c r="C193" s="31"/>
      <c r="D193" s="31"/>
      <c r="E193" s="31"/>
      <c r="F193" s="84"/>
      <c r="G193" s="32"/>
      <c r="H193" s="32"/>
    </row>
    <row r="194" spans="1:8" ht="15" customHeight="1">
      <c r="A194" s="83"/>
      <c r="B194" s="32"/>
      <c r="C194" s="31"/>
      <c r="D194" s="31"/>
      <c r="E194" s="31"/>
      <c r="F194" s="84"/>
      <c r="G194" s="32"/>
      <c r="H194" s="32"/>
    </row>
    <row r="195" spans="1:8" ht="15" customHeight="1">
      <c r="A195" s="83"/>
      <c r="B195" s="32"/>
      <c r="C195" s="31"/>
      <c r="D195" s="31"/>
      <c r="E195" s="31"/>
      <c r="F195" s="84"/>
      <c r="G195" s="32"/>
      <c r="H195" s="32"/>
    </row>
    <row r="196" spans="1:8" ht="15" customHeight="1">
      <c r="A196" s="83"/>
      <c r="B196" s="32"/>
      <c r="C196" s="31"/>
      <c r="D196" s="31"/>
      <c r="E196" s="31"/>
      <c r="F196" s="84"/>
      <c r="G196" s="32"/>
      <c r="H196" s="32"/>
    </row>
    <row r="197" spans="1:8" ht="15" customHeight="1">
      <c r="A197" s="83"/>
      <c r="B197" s="32"/>
      <c r="C197" s="31"/>
      <c r="D197" s="31"/>
      <c r="E197" s="31"/>
      <c r="F197" s="84"/>
      <c r="G197" s="32"/>
      <c r="H197" s="32"/>
    </row>
    <row r="198" spans="1:8" ht="15" customHeight="1">
      <c r="A198" s="83"/>
      <c r="B198" s="32"/>
      <c r="C198" s="31"/>
      <c r="D198" s="31"/>
      <c r="E198" s="31"/>
      <c r="F198" s="84"/>
      <c r="G198" s="32"/>
      <c r="H198" s="32"/>
    </row>
    <row r="199" spans="1:8" ht="15" customHeight="1">
      <c r="A199" s="83"/>
      <c r="B199" s="32"/>
      <c r="C199" s="31"/>
      <c r="D199" s="31"/>
      <c r="E199" s="31"/>
      <c r="F199" s="84"/>
      <c r="G199" s="32"/>
      <c r="H199" s="32"/>
    </row>
    <row r="200" spans="1:8" ht="15" customHeight="1">
      <c r="A200" s="83"/>
      <c r="B200" s="32"/>
      <c r="C200" s="31"/>
      <c r="D200" s="31"/>
      <c r="E200" s="31"/>
      <c r="F200" s="84"/>
      <c r="G200" s="32"/>
      <c r="H200" s="32"/>
    </row>
    <row r="201" spans="1:8" ht="15" customHeight="1">
      <c r="A201" s="83"/>
      <c r="B201" s="32"/>
      <c r="C201" s="31"/>
      <c r="D201" s="31"/>
      <c r="E201" s="31"/>
      <c r="F201" s="84"/>
      <c r="G201" s="32"/>
      <c r="H201" s="32"/>
    </row>
    <row r="202" spans="1:8" ht="15" customHeight="1">
      <c r="A202" s="83"/>
      <c r="B202" s="32"/>
      <c r="C202" s="31"/>
      <c r="D202" s="31"/>
      <c r="E202" s="31"/>
      <c r="F202" s="84"/>
      <c r="G202" s="32"/>
      <c r="H202" s="32"/>
    </row>
    <row r="203" spans="1:8" ht="15" customHeight="1">
      <c r="A203" s="83"/>
      <c r="B203" s="32"/>
      <c r="C203" s="31"/>
      <c r="D203" s="31"/>
      <c r="E203" s="31"/>
      <c r="F203" s="84"/>
      <c r="G203" s="32"/>
      <c r="H203" s="32"/>
    </row>
    <row r="204" spans="1:8" ht="15" customHeight="1">
      <c r="A204" s="83"/>
      <c r="B204" s="32"/>
      <c r="C204" s="31"/>
      <c r="D204" s="31"/>
      <c r="E204" s="31"/>
      <c r="F204" s="84"/>
      <c r="G204" s="32"/>
      <c r="H204" s="32"/>
    </row>
    <row r="205" spans="1:8" ht="15" customHeight="1">
      <c r="A205" s="83"/>
      <c r="B205" s="32"/>
      <c r="C205" s="31"/>
      <c r="D205" s="31"/>
      <c r="E205" s="31"/>
      <c r="F205" s="84"/>
      <c r="G205" s="32"/>
      <c r="H205" s="32"/>
    </row>
    <row r="206" spans="1:8" ht="15" customHeight="1">
      <c r="A206" s="83"/>
      <c r="B206" s="32"/>
      <c r="C206" s="31"/>
      <c r="D206" s="31"/>
      <c r="E206" s="31"/>
      <c r="F206" s="84"/>
      <c r="G206" s="32"/>
      <c r="H206" s="32"/>
    </row>
    <row r="207" spans="1:8" ht="15" customHeight="1">
      <c r="A207" s="83"/>
      <c r="B207" s="32"/>
      <c r="C207" s="31"/>
      <c r="D207" s="31"/>
      <c r="E207" s="31"/>
      <c r="F207" s="84"/>
      <c r="G207" s="32"/>
      <c r="H207" s="32"/>
    </row>
    <row r="208" spans="1:8" ht="15" customHeight="1">
      <c r="A208" s="83"/>
      <c r="B208" s="32"/>
      <c r="C208" s="31"/>
      <c r="D208" s="31"/>
      <c r="E208" s="31"/>
      <c r="F208" s="84"/>
      <c r="G208" s="32"/>
      <c r="H208" s="32"/>
    </row>
    <row r="209" spans="1:8" ht="15" customHeight="1">
      <c r="A209" s="83"/>
      <c r="B209" s="32"/>
      <c r="C209" s="31"/>
      <c r="D209" s="31"/>
      <c r="E209" s="31"/>
      <c r="F209" s="84"/>
      <c r="G209" s="32"/>
      <c r="H209" s="32"/>
    </row>
    <row r="210" spans="1:8" ht="15" customHeight="1">
      <c r="A210" s="83"/>
      <c r="B210" s="32"/>
      <c r="C210" s="31"/>
      <c r="D210" s="31"/>
      <c r="E210" s="31"/>
      <c r="F210" s="84"/>
      <c r="G210" s="32"/>
      <c r="H210" s="32"/>
    </row>
    <row r="211" spans="1:8" ht="15" customHeight="1">
      <c r="A211" s="83"/>
      <c r="B211" s="32"/>
      <c r="C211" s="31"/>
      <c r="D211" s="31"/>
      <c r="E211" s="31"/>
      <c r="F211" s="84"/>
      <c r="G211" s="32"/>
      <c r="H211" s="32"/>
    </row>
    <row r="212" spans="1:8" ht="15" customHeight="1">
      <c r="A212" s="83"/>
      <c r="B212" s="32"/>
      <c r="C212" s="31"/>
      <c r="D212" s="31"/>
      <c r="E212" s="31"/>
      <c r="F212" s="84"/>
      <c r="G212" s="32"/>
      <c r="H212" s="32"/>
    </row>
    <row r="213" spans="1:8" ht="15" customHeight="1">
      <c r="A213" s="83"/>
      <c r="B213" s="32"/>
      <c r="C213" s="31"/>
      <c r="D213" s="31"/>
      <c r="E213" s="31"/>
      <c r="F213" s="84"/>
      <c r="G213" s="32"/>
      <c r="H213" s="32"/>
    </row>
    <row r="214" spans="1:8" ht="15" customHeight="1">
      <c r="A214" s="83"/>
      <c r="B214" s="32"/>
      <c r="C214" s="31"/>
      <c r="D214" s="31"/>
      <c r="E214" s="31"/>
      <c r="F214" s="84"/>
      <c r="G214" s="32"/>
      <c r="H214" s="32"/>
    </row>
    <row r="215" spans="1:8" ht="15" customHeight="1">
      <c r="A215" s="83"/>
      <c r="B215" s="32"/>
      <c r="C215" s="31"/>
      <c r="D215" s="31"/>
      <c r="E215" s="31"/>
      <c r="F215" s="84"/>
      <c r="G215" s="32"/>
      <c r="H215" s="32"/>
    </row>
    <row r="216" spans="1:8" ht="15" customHeight="1">
      <c r="A216" s="83"/>
      <c r="B216" s="32"/>
      <c r="C216" s="31"/>
      <c r="D216" s="31"/>
      <c r="E216" s="31"/>
      <c r="F216" s="84"/>
      <c r="G216" s="32"/>
      <c r="H216" s="32"/>
    </row>
    <row r="217" spans="1:8" ht="15" customHeight="1">
      <c r="A217" s="83"/>
      <c r="B217" s="32"/>
      <c r="C217" s="31"/>
      <c r="D217" s="31"/>
      <c r="E217" s="31"/>
      <c r="F217" s="84"/>
      <c r="G217" s="32"/>
      <c r="H217" s="32"/>
    </row>
    <row r="218" spans="1:8" ht="15" customHeight="1">
      <c r="A218" s="83"/>
      <c r="B218" s="32"/>
      <c r="C218" s="31"/>
      <c r="D218" s="31"/>
      <c r="E218" s="31"/>
      <c r="F218" s="84"/>
      <c r="G218" s="32"/>
      <c r="H218" s="32"/>
    </row>
    <row r="219" spans="1:8" ht="15" customHeight="1">
      <c r="A219" s="83"/>
      <c r="B219" s="32"/>
      <c r="C219" s="31"/>
      <c r="D219" s="31"/>
      <c r="E219" s="31"/>
      <c r="F219" s="84"/>
      <c r="G219" s="32"/>
      <c r="H219" s="32"/>
    </row>
    <row r="220" spans="1:8" ht="15" customHeight="1">
      <c r="A220" s="83"/>
      <c r="B220" s="32"/>
      <c r="C220" s="31"/>
      <c r="D220" s="31"/>
      <c r="E220" s="31"/>
      <c r="F220" s="84"/>
      <c r="G220" s="32"/>
      <c r="H220" s="32"/>
    </row>
    <row r="221" spans="1:8" ht="15" customHeight="1">
      <c r="A221" s="83"/>
      <c r="B221" s="32"/>
      <c r="C221" s="31"/>
      <c r="D221" s="31"/>
      <c r="E221" s="31"/>
      <c r="F221" s="84"/>
      <c r="G221" s="32"/>
      <c r="H221" s="32"/>
    </row>
    <row r="222" spans="1:8" ht="15" customHeight="1">
      <c r="A222" s="83"/>
      <c r="B222" s="32"/>
      <c r="C222" s="31"/>
      <c r="D222" s="31"/>
      <c r="E222" s="31"/>
      <c r="F222" s="84"/>
      <c r="G222" s="32"/>
      <c r="H222" s="32"/>
    </row>
    <row r="223" spans="1:8" ht="15" customHeight="1">
      <c r="A223" s="83"/>
      <c r="B223" s="32"/>
      <c r="C223" s="31"/>
      <c r="D223" s="31"/>
      <c r="E223" s="31"/>
      <c r="F223" s="84"/>
      <c r="G223" s="32"/>
      <c r="H223" s="32"/>
    </row>
    <row r="224" spans="1:8" ht="15" customHeight="1">
      <c r="A224" s="83"/>
      <c r="B224" s="32"/>
      <c r="C224" s="31"/>
      <c r="D224" s="31"/>
      <c r="E224" s="31"/>
      <c r="F224" s="84"/>
      <c r="G224" s="32"/>
      <c r="H224" s="32"/>
    </row>
    <row r="225" spans="1:8" ht="15" customHeight="1">
      <c r="A225" s="83"/>
      <c r="B225" s="32"/>
      <c r="C225" s="31"/>
      <c r="D225" s="31"/>
      <c r="E225" s="31"/>
      <c r="F225" s="84"/>
      <c r="G225" s="32"/>
      <c r="H225" s="32"/>
    </row>
    <row r="226" spans="1:8" ht="15" customHeight="1">
      <c r="A226" s="83"/>
      <c r="B226" s="32"/>
      <c r="C226" s="31"/>
      <c r="D226" s="31"/>
      <c r="E226" s="31"/>
      <c r="F226" s="84"/>
      <c r="G226" s="32"/>
      <c r="H226" s="32"/>
    </row>
    <row r="227" spans="1:8" ht="15" customHeight="1">
      <c r="A227" s="83"/>
      <c r="B227" s="32"/>
      <c r="C227" s="31"/>
      <c r="D227" s="31"/>
      <c r="E227" s="31"/>
      <c r="F227" s="84"/>
      <c r="G227" s="32"/>
      <c r="H227" s="32"/>
    </row>
    <row r="228" spans="1:8" ht="15" customHeight="1">
      <c r="A228" s="83"/>
      <c r="B228" s="32"/>
      <c r="C228" s="31"/>
      <c r="D228" s="31"/>
      <c r="E228" s="31"/>
      <c r="F228" s="84"/>
      <c r="G228" s="32"/>
      <c r="H228" s="32"/>
    </row>
    <row r="229" spans="1:8" ht="15" customHeight="1">
      <c r="A229" s="83"/>
      <c r="B229" s="32"/>
      <c r="C229" s="31"/>
      <c r="D229" s="31"/>
      <c r="E229" s="31"/>
      <c r="F229" s="84"/>
      <c r="G229" s="32"/>
      <c r="H229" s="32"/>
    </row>
    <row r="230" spans="1:8" ht="15" customHeight="1">
      <c r="A230" s="83"/>
      <c r="B230" s="32"/>
      <c r="C230" s="31"/>
      <c r="D230" s="31"/>
      <c r="E230" s="31"/>
      <c r="F230" s="84"/>
      <c r="G230" s="32"/>
      <c r="H230" s="32"/>
    </row>
    <row r="231" spans="1:8" ht="15" customHeight="1">
      <c r="A231" s="83"/>
      <c r="B231" s="32"/>
      <c r="C231" s="31"/>
      <c r="D231" s="31"/>
      <c r="E231" s="31"/>
      <c r="F231" s="84"/>
      <c r="G231" s="32"/>
      <c r="H231" s="32"/>
    </row>
    <row r="232" spans="1:8" ht="15" customHeight="1">
      <c r="A232" s="83"/>
      <c r="B232" s="32"/>
      <c r="C232" s="31"/>
      <c r="D232" s="31"/>
      <c r="E232" s="31"/>
      <c r="F232" s="84"/>
      <c r="G232" s="32"/>
      <c r="H232" s="32"/>
    </row>
    <row r="233" spans="1:8" ht="15" customHeight="1">
      <c r="A233" s="83"/>
      <c r="B233" s="32"/>
      <c r="C233" s="31"/>
      <c r="D233" s="31"/>
      <c r="E233" s="31"/>
      <c r="F233" s="84"/>
      <c r="G233" s="32"/>
      <c r="H233" s="32"/>
    </row>
    <row r="234" spans="1:8" ht="15" customHeight="1">
      <c r="A234" s="83"/>
      <c r="B234" s="32"/>
      <c r="C234" s="31"/>
      <c r="D234" s="31"/>
      <c r="E234" s="31"/>
      <c r="F234" s="84"/>
      <c r="G234" s="32"/>
      <c r="H234" s="32"/>
    </row>
    <row r="235" spans="1:8" ht="15" customHeight="1">
      <c r="A235" s="83"/>
      <c r="B235" s="32"/>
      <c r="C235" s="31"/>
      <c r="D235" s="31"/>
      <c r="E235" s="31"/>
      <c r="F235" s="84"/>
      <c r="G235" s="32"/>
      <c r="H235" s="32"/>
    </row>
    <row r="236" spans="1:8" ht="15" customHeight="1">
      <c r="A236" s="83"/>
      <c r="B236" s="32"/>
      <c r="C236" s="31"/>
      <c r="D236" s="31"/>
      <c r="E236" s="31"/>
      <c r="F236" s="84"/>
      <c r="G236" s="32"/>
      <c r="H236" s="32"/>
    </row>
    <row r="237" spans="1:8" ht="15" customHeight="1">
      <c r="A237" s="83"/>
      <c r="B237" s="32"/>
      <c r="C237" s="31"/>
      <c r="D237" s="31"/>
      <c r="E237" s="31"/>
      <c r="F237" s="84"/>
      <c r="G237" s="32"/>
      <c r="H237" s="32"/>
    </row>
    <row r="238" spans="1:8" ht="15" customHeight="1">
      <c r="A238" s="83"/>
      <c r="B238" s="32"/>
      <c r="C238" s="31"/>
      <c r="D238" s="31"/>
      <c r="E238" s="31"/>
      <c r="F238" s="84"/>
      <c r="G238" s="32"/>
      <c r="H238" s="32"/>
    </row>
    <row r="239" spans="1:8" ht="15" customHeight="1">
      <c r="A239" s="83"/>
      <c r="B239" s="32"/>
      <c r="C239" s="31"/>
      <c r="D239" s="31"/>
      <c r="E239" s="31"/>
      <c r="F239" s="84"/>
      <c r="G239" s="32"/>
      <c r="H239" s="32"/>
    </row>
    <row r="240" spans="1:8" ht="15" customHeight="1">
      <c r="A240" s="83"/>
      <c r="B240" s="32"/>
      <c r="C240" s="31"/>
      <c r="D240" s="31"/>
      <c r="E240" s="31"/>
      <c r="F240" s="84"/>
      <c r="G240" s="32"/>
      <c r="H240" s="32"/>
    </row>
    <row r="241" spans="1:8" ht="15" customHeight="1">
      <c r="A241" s="83"/>
      <c r="B241" s="32"/>
      <c r="C241" s="31"/>
      <c r="D241" s="31"/>
      <c r="E241" s="31"/>
      <c r="F241" s="84"/>
      <c r="G241" s="32"/>
      <c r="H241" s="32"/>
    </row>
    <row r="242" spans="1:8" ht="15" customHeight="1">
      <c r="A242" s="83"/>
      <c r="B242" s="32"/>
      <c r="C242" s="31"/>
      <c r="D242" s="31"/>
      <c r="E242" s="31"/>
      <c r="F242" s="84"/>
      <c r="G242" s="32"/>
      <c r="H242" s="32"/>
    </row>
    <row r="243" spans="1:8" ht="15" customHeight="1">
      <c r="A243" s="83"/>
      <c r="B243" s="32"/>
      <c r="C243" s="31"/>
      <c r="D243" s="31"/>
      <c r="E243" s="31"/>
      <c r="F243" s="84"/>
      <c r="G243" s="32"/>
      <c r="H243" s="32"/>
    </row>
    <row r="244" spans="1:8" ht="15" customHeight="1">
      <c r="A244" s="83"/>
      <c r="B244" s="32"/>
      <c r="C244" s="31"/>
      <c r="D244" s="31"/>
      <c r="E244" s="31"/>
      <c r="F244" s="84"/>
      <c r="G244" s="32"/>
      <c r="H244" s="32"/>
    </row>
    <row r="245" spans="1:8" ht="15" customHeight="1">
      <c r="A245" s="83"/>
      <c r="B245" s="32"/>
      <c r="C245" s="31"/>
      <c r="D245" s="31"/>
      <c r="E245" s="31"/>
      <c r="F245" s="84"/>
      <c r="G245" s="32"/>
      <c r="H245" s="32"/>
    </row>
    <row r="246" spans="1:8" ht="15" customHeight="1">
      <c r="A246" s="83"/>
      <c r="B246" s="32"/>
      <c r="C246" s="31"/>
      <c r="D246" s="31"/>
      <c r="E246" s="31"/>
      <c r="F246" s="84"/>
      <c r="G246" s="32"/>
      <c r="H246" s="32"/>
    </row>
    <row r="247" spans="1:8" ht="15" customHeight="1">
      <c r="A247" s="83"/>
      <c r="B247" s="32"/>
      <c r="C247" s="31"/>
      <c r="D247" s="31"/>
      <c r="E247" s="31"/>
      <c r="F247" s="84"/>
      <c r="G247" s="32"/>
      <c r="H247" s="32"/>
    </row>
    <row r="248" spans="1:8" ht="15" customHeight="1">
      <c r="A248" s="83"/>
      <c r="B248" s="32"/>
      <c r="C248" s="31"/>
      <c r="D248" s="31"/>
      <c r="E248" s="31"/>
      <c r="F248" s="84"/>
      <c r="G248" s="32"/>
      <c r="H248" s="32"/>
    </row>
    <row r="249" spans="1:8" ht="15" customHeight="1">
      <c r="A249" s="83"/>
      <c r="B249" s="32"/>
      <c r="C249" s="31"/>
      <c r="D249" s="31"/>
      <c r="E249" s="31"/>
      <c r="F249" s="84"/>
      <c r="G249" s="32"/>
      <c r="H249" s="32"/>
    </row>
    <row r="250" spans="1:8" ht="15" customHeight="1">
      <c r="A250" s="83"/>
      <c r="B250" s="32"/>
      <c r="C250" s="31"/>
      <c r="D250" s="31"/>
      <c r="E250" s="31"/>
      <c r="F250" s="84"/>
      <c r="G250" s="32"/>
      <c r="H250" s="32"/>
    </row>
    <row r="251" spans="1:8" ht="15" customHeight="1">
      <c r="A251" s="83"/>
      <c r="B251" s="32"/>
      <c r="C251" s="31"/>
      <c r="D251" s="31"/>
      <c r="E251" s="31"/>
      <c r="F251" s="84"/>
      <c r="G251" s="32"/>
      <c r="H251" s="32"/>
    </row>
    <row r="252" spans="1:8" ht="15" customHeight="1">
      <c r="A252" s="83"/>
      <c r="B252" s="32"/>
      <c r="C252" s="31"/>
      <c r="D252" s="31"/>
      <c r="E252" s="31"/>
      <c r="F252" s="84"/>
      <c r="G252" s="32"/>
      <c r="H252" s="32"/>
    </row>
    <row r="253" spans="1:8" ht="15" customHeight="1">
      <c r="A253" s="83"/>
      <c r="B253" s="32"/>
      <c r="C253" s="31"/>
      <c r="D253" s="31"/>
      <c r="E253" s="31"/>
      <c r="F253" s="84"/>
      <c r="G253" s="32"/>
      <c r="H253" s="32"/>
    </row>
    <row r="254" spans="1:8" ht="15" customHeight="1">
      <c r="A254" s="83"/>
      <c r="B254" s="32"/>
      <c r="C254" s="31"/>
      <c r="D254" s="31"/>
      <c r="E254" s="31"/>
      <c r="F254" s="84"/>
      <c r="G254" s="32"/>
      <c r="H254" s="32"/>
    </row>
    <row r="255" spans="1:8" ht="15" customHeight="1">
      <c r="A255" s="83"/>
      <c r="B255" s="32"/>
      <c r="C255" s="31"/>
      <c r="D255" s="31"/>
      <c r="E255" s="31"/>
      <c r="F255" s="84"/>
      <c r="G255" s="32"/>
      <c r="H255" s="32"/>
    </row>
    <row r="256" spans="1:8" ht="15" customHeight="1">
      <c r="A256" s="83"/>
      <c r="B256" s="32"/>
      <c r="C256" s="31"/>
      <c r="D256" s="31"/>
      <c r="E256" s="31"/>
      <c r="F256" s="84"/>
      <c r="G256" s="32"/>
      <c r="H256" s="32"/>
    </row>
    <row r="257" spans="1:8" ht="15" customHeight="1">
      <c r="A257" s="83"/>
      <c r="B257" s="32"/>
      <c r="C257" s="31"/>
      <c r="D257" s="31"/>
      <c r="E257" s="31"/>
      <c r="F257" s="84"/>
      <c r="G257" s="32"/>
      <c r="H257" s="32"/>
    </row>
    <row r="258" spans="1:8" ht="15" customHeight="1">
      <c r="A258" s="83"/>
      <c r="B258" s="32"/>
      <c r="C258" s="31"/>
      <c r="D258" s="31"/>
      <c r="E258" s="31"/>
      <c r="F258" s="84"/>
      <c r="G258" s="32"/>
      <c r="H258" s="32"/>
    </row>
    <row r="259" spans="1:8" ht="15" customHeight="1">
      <c r="A259" s="83"/>
      <c r="B259" s="32"/>
      <c r="C259" s="31"/>
      <c r="D259" s="31"/>
      <c r="E259" s="31"/>
      <c r="F259" s="84"/>
      <c r="G259" s="32"/>
      <c r="H259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36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925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45373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563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553</v>
      </c>
      <c r="C9" s="93"/>
      <c r="D9" s="94" t="s">
        <v>564</v>
      </c>
      <c r="E9" s="93" t="s">
        <v>565</v>
      </c>
      <c r="F9" s="93" t="s">
        <v>566</v>
      </c>
      <c r="G9" s="93" t="s">
        <v>567</v>
      </c>
      <c r="H9" s="93" t="s">
        <v>568</v>
      </c>
      <c r="I9" s="93" t="s">
        <v>569</v>
      </c>
      <c r="J9" s="92" t="s">
        <v>570</v>
      </c>
      <c r="K9" s="93" t="s">
        <v>571</v>
      </c>
      <c r="L9" s="95" t="s">
        <v>572</v>
      </c>
      <c r="M9" s="95" t="s">
        <v>573</v>
      </c>
      <c r="N9" s="93" t="s">
        <v>574</v>
      </c>
      <c r="O9" s="272" t="s">
        <v>575</v>
      </c>
      <c r="P9" s="219" t="s">
        <v>576</v>
      </c>
      <c r="Q9" s="219" t="s">
        <v>853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73">
        <v>1</v>
      </c>
      <c r="B10" s="274">
        <v>45321</v>
      </c>
      <c r="C10" s="275"/>
      <c r="D10" s="276" t="s">
        <v>211</v>
      </c>
      <c r="E10" s="277" t="s">
        <v>577</v>
      </c>
      <c r="F10" s="308">
        <v>2870</v>
      </c>
      <c r="G10" s="205">
        <v>2640</v>
      </c>
      <c r="H10" s="308">
        <v>3024</v>
      </c>
      <c r="I10" s="308" t="s">
        <v>870</v>
      </c>
      <c r="J10" s="278" t="s">
        <v>936</v>
      </c>
      <c r="K10" s="278">
        <f t="shared" ref="K10" si="0">H10-F10</f>
        <v>154</v>
      </c>
      <c r="L10" s="279">
        <f t="shared" ref="L10" si="1">(F10*-0.3)/100</f>
        <v>-8.61</v>
      </c>
      <c r="M10" s="280">
        <f t="shared" ref="M10" si="2">(K10+L10)/F10</f>
        <v>5.065853658536585E-2</v>
      </c>
      <c r="N10" s="278" t="s">
        <v>580</v>
      </c>
      <c r="O10" s="281">
        <v>45355</v>
      </c>
      <c r="P10" s="294"/>
      <c r="Q10" s="260"/>
      <c r="S10" s="37" t="s">
        <v>579</v>
      </c>
    </row>
    <row r="11" spans="1:27" ht="15" customHeight="1">
      <c r="A11" s="351">
        <v>2</v>
      </c>
      <c r="B11" s="352">
        <v>45328</v>
      </c>
      <c r="C11" s="353"/>
      <c r="D11" s="354" t="s">
        <v>352</v>
      </c>
      <c r="E11" s="355" t="s">
        <v>577</v>
      </c>
      <c r="F11" s="323">
        <v>1085</v>
      </c>
      <c r="G11" s="324">
        <v>1030</v>
      </c>
      <c r="H11" s="323">
        <v>1090</v>
      </c>
      <c r="I11" s="323" t="s">
        <v>871</v>
      </c>
      <c r="J11" s="325" t="s">
        <v>941</v>
      </c>
      <c r="K11" s="325">
        <f t="shared" ref="K11" si="3">H11-F11</f>
        <v>5</v>
      </c>
      <c r="L11" s="356">
        <f t="shared" ref="L11" si="4">(F11*-0.3)/100</f>
        <v>-3.2549999999999999</v>
      </c>
      <c r="M11" s="357">
        <f t="shared" ref="M11" si="5">(K11+L11)/F11</f>
        <v>1.6082949308755762E-3</v>
      </c>
      <c r="N11" s="325" t="s">
        <v>597</v>
      </c>
      <c r="O11" s="358">
        <v>45366</v>
      </c>
      <c r="P11" s="359"/>
      <c r="Q11" s="260"/>
      <c r="S11" s="37" t="s">
        <v>579</v>
      </c>
    </row>
    <row r="12" spans="1:27" ht="15" customHeight="1">
      <c r="A12" s="211">
        <v>3</v>
      </c>
      <c r="B12" s="208">
        <v>45330</v>
      </c>
      <c r="C12" s="212"/>
      <c r="D12" s="216" t="s">
        <v>168</v>
      </c>
      <c r="E12" s="213" t="s">
        <v>577</v>
      </c>
      <c r="F12" s="207" t="s">
        <v>872</v>
      </c>
      <c r="G12" s="209">
        <v>4990</v>
      </c>
      <c r="H12" s="207"/>
      <c r="I12" s="207" t="s">
        <v>873</v>
      </c>
      <c r="J12" s="209" t="s">
        <v>578</v>
      </c>
      <c r="K12" s="209"/>
      <c r="L12" s="210"/>
      <c r="M12" s="214"/>
      <c r="N12" s="209"/>
      <c r="O12" s="215"/>
      <c r="P12" s="210">
        <f>VLOOKUP(D12,'MidCap Intra'!$B$11:$C$568,2,0)</f>
        <v>5159.8999999999996</v>
      </c>
      <c r="Q12" s="260"/>
      <c r="S12" s="37" t="s">
        <v>579</v>
      </c>
    </row>
    <row r="13" spans="1:27" ht="15" customHeight="1">
      <c r="A13" s="273">
        <v>4</v>
      </c>
      <c r="B13" s="274">
        <v>45331</v>
      </c>
      <c r="C13" s="275"/>
      <c r="D13" s="276" t="s">
        <v>129</v>
      </c>
      <c r="E13" s="277" t="s">
        <v>577</v>
      </c>
      <c r="F13" s="308">
        <v>1400</v>
      </c>
      <c r="G13" s="205">
        <v>1290</v>
      </c>
      <c r="H13" s="308">
        <v>1470</v>
      </c>
      <c r="I13" s="308" t="s">
        <v>875</v>
      </c>
      <c r="J13" s="278" t="s">
        <v>761</v>
      </c>
      <c r="K13" s="278">
        <f t="shared" ref="K13:K14" si="6">H13-F13</f>
        <v>70</v>
      </c>
      <c r="L13" s="279">
        <f t="shared" ref="L13:L14" si="7">(F13*-0.3)/100</f>
        <v>-4.2</v>
      </c>
      <c r="M13" s="280">
        <f t="shared" ref="M13:M14" si="8">(K13+L13)/F13</f>
        <v>4.7E-2</v>
      </c>
      <c r="N13" s="278" t="s">
        <v>580</v>
      </c>
      <c r="O13" s="281">
        <v>45364</v>
      </c>
      <c r="P13" s="294"/>
      <c r="Q13" s="260"/>
      <c r="S13" s="37" t="s">
        <v>579</v>
      </c>
    </row>
    <row r="14" spans="1:27" ht="15" customHeight="1">
      <c r="A14" s="342">
        <v>5</v>
      </c>
      <c r="B14" s="343">
        <v>45338</v>
      </c>
      <c r="C14" s="344"/>
      <c r="D14" s="345" t="s">
        <v>854</v>
      </c>
      <c r="E14" s="346" t="s">
        <v>577</v>
      </c>
      <c r="F14" s="282">
        <v>853</v>
      </c>
      <c r="G14" s="285">
        <v>805</v>
      </c>
      <c r="H14" s="282">
        <v>805</v>
      </c>
      <c r="I14" s="282" t="s">
        <v>882</v>
      </c>
      <c r="J14" s="291" t="s">
        <v>1010</v>
      </c>
      <c r="K14" s="291">
        <f t="shared" si="6"/>
        <v>-48</v>
      </c>
      <c r="L14" s="347">
        <f t="shared" si="7"/>
        <v>-2.5589999999999997</v>
      </c>
      <c r="M14" s="348">
        <f t="shared" si="8"/>
        <v>-5.9271981242672918E-2</v>
      </c>
      <c r="N14" s="291" t="s">
        <v>590</v>
      </c>
      <c r="O14" s="349">
        <v>45364</v>
      </c>
      <c r="P14" s="350"/>
      <c r="Q14" s="260"/>
      <c r="S14" s="37" t="s">
        <v>771</v>
      </c>
    </row>
    <row r="15" spans="1:27" ht="15" customHeight="1">
      <c r="A15" s="342">
        <v>6</v>
      </c>
      <c r="B15" s="343">
        <v>45343</v>
      </c>
      <c r="C15" s="344"/>
      <c r="D15" s="345" t="s">
        <v>137</v>
      </c>
      <c r="E15" s="346" t="s">
        <v>577</v>
      </c>
      <c r="F15" s="282">
        <v>180</v>
      </c>
      <c r="G15" s="285">
        <v>164</v>
      </c>
      <c r="H15" s="282">
        <v>168</v>
      </c>
      <c r="I15" s="282" t="s">
        <v>901</v>
      </c>
      <c r="J15" s="291" t="s">
        <v>1011</v>
      </c>
      <c r="K15" s="291">
        <f t="shared" ref="K15" si="9">H15-F15</f>
        <v>-12</v>
      </c>
      <c r="L15" s="347">
        <f t="shared" ref="L15" si="10">(F15*-0.3)/100</f>
        <v>-0.54</v>
      </c>
      <c r="M15" s="348">
        <f t="shared" ref="M15" si="11">(K15+L15)/F15</f>
        <v>-6.9666666666666668E-2</v>
      </c>
      <c r="N15" s="291" t="s">
        <v>590</v>
      </c>
      <c r="O15" s="349">
        <v>45364</v>
      </c>
      <c r="P15" s="350"/>
      <c r="Q15" s="260"/>
      <c r="S15" s="37" t="s">
        <v>579</v>
      </c>
    </row>
    <row r="16" spans="1:27" ht="15" customHeight="1">
      <c r="A16" s="342">
        <v>7</v>
      </c>
      <c r="B16" s="343">
        <v>45345</v>
      </c>
      <c r="C16" s="344"/>
      <c r="D16" s="345" t="s">
        <v>874</v>
      </c>
      <c r="E16" s="346" t="s">
        <v>577</v>
      </c>
      <c r="F16" s="282">
        <v>258.75</v>
      </c>
      <c r="G16" s="285">
        <v>238</v>
      </c>
      <c r="H16" s="282">
        <v>238</v>
      </c>
      <c r="I16" s="282" t="s">
        <v>866</v>
      </c>
      <c r="J16" s="291" t="s">
        <v>1008</v>
      </c>
      <c r="K16" s="291">
        <f t="shared" ref="K16" si="12">H16-F16</f>
        <v>-20.75</v>
      </c>
      <c r="L16" s="347">
        <f t="shared" ref="L16" si="13">(F16*-0.3)/100</f>
        <v>-0.77625</v>
      </c>
      <c r="M16" s="348">
        <f t="shared" ref="M16" si="14">(K16+L16)/F16</f>
        <v>-8.3193236714975846E-2</v>
      </c>
      <c r="N16" s="291" t="s">
        <v>590</v>
      </c>
      <c r="O16" s="349">
        <v>45364</v>
      </c>
      <c r="P16" s="350"/>
      <c r="Q16" s="260"/>
      <c r="S16" s="37" t="s">
        <v>579</v>
      </c>
    </row>
    <row r="17" spans="1:19" ht="15" customHeight="1">
      <c r="A17" s="273">
        <v>8</v>
      </c>
      <c r="B17" s="274">
        <v>45351</v>
      </c>
      <c r="C17" s="275"/>
      <c r="D17" s="276" t="s">
        <v>422</v>
      </c>
      <c r="E17" s="277" t="s">
        <v>577</v>
      </c>
      <c r="F17" s="308">
        <v>119.5</v>
      </c>
      <c r="G17" s="205">
        <v>111.8</v>
      </c>
      <c r="H17" s="308">
        <v>125.5</v>
      </c>
      <c r="I17" s="308" t="s">
        <v>908</v>
      </c>
      <c r="J17" s="278" t="s">
        <v>900</v>
      </c>
      <c r="K17" s="278">
        <f t="shared" ref="K17" si="15">H17-F17</f>
        <v>6</v>
      </c>
      <c r="L17" s="279">
        <f t="shared" ref="L17" si="16">(F17*-0.3)/100</f>
        <v>-0.35850000000000004</v>
      </c>
      <c r="M17" s="280">
        <f t="shared" ref="M17" si="17">(K17+L17)/F17</f>
        <v>4.7209205020920499E-2</v>
      </c>
      <c r="N17" s="278" t="s">
        <v>580</v>
      </c>
      <c r="O17" s="281">
        <v>45352</v>
      </c>
      <c r="P17" s="294"/>
      <c r="Q17" s="260"/>
      <c r="S17" s="37" t="s">
        <v>579</v>
      </c>
    </row>
    <row r="18" spans="1:19" ht="15" customHeight="1">
      <c r="A18" s="211">
        <v>9</v>
      </c>
      <c r="B18" s="208">
        <v>45352</v>
      </c>
      <c r="C18" s="212"/>
      <c r="D18" s="216" t="s">
        <v>240</v>
      </c>
      <c r="E18" s="213" t="s">
        <v>577</v>
      </c>
      <c r="F18" s="207" t="s">
        <v>917</v>
      </c>
      <c r="G18" s="209">
        <v>477.5</v>
      </c>
      <c r="H18" s="207"/>
      <c r="I18" s="207" t="s">
        <v>918</v>
      </c>
      <c r="J18" s="209" t="s">
        <v>578</v>
      </c>
      <c r="K18" s="209"/>
      <c r="L18" s="210"/>
      <c r="M18" s="214"/>
      <c r="N18" s="209"/>
      <c r="O18" s="215"/>
      <c r="P18" s="210">
        <f>VLOOKUP(D18,'MidCap Intra'!$B$11:$C$568,2,0)</f>
        <v>500.45</v>
      </c>
      <c r="Q18" s="260"/>
      <c r="S18" s="37" t="s">
        <v>579</v>
      </c>
    </row>
    <row r="19" spans="1:19" ht="15" customHeight="1">
      <c r="A19" s="273">
        <v>10</v>
      </c>
      <c r="B19" s="274">
        <v>45353</v>
      </c>
      <c r="C19" s="275"/>
      <c r="D19" s="276" t="s">
        <v>212</v>
      </c>
      <c r="E19" s="277" t="s">
        <v>577</v>
      </c>
      <c r="F19" s="308">
        <v>136.75</v>
      </c>
      <c r="G19" s="205">
        <v>128</v>
      </c>
      <c r="H19" s="308">
        <v>144.1</v>
      </c>
      <c r="I19" s="308" t="s">
        <v>928</v>
      </c>
      <c r="J19" s="278" t="s">
        <v>937</v>
      </c>
      <c r="K19" s="278">
        <f t="shared" ref="K19" si="18">H19-F19</f>
        <v>7.3499999999999943</v>
      </c>
      <c r="L19" s="279">
        <f t="shared" ref="L19" si="19">(F19*-0.3)/100</f>
        <v>-0.41025</v>
      </c>
      <c r="M19" s="280">
        <f t="shared" ref="M19" si="20">(K19+L19)/F19</f>
        <v>5.0747714808043839E-2</v>
      </c>
      <c r="N19" s="278" t="s">
        <v>580</v>
      </c>
      <c r="O19" s="281">
        <v>45355</v>
      </c>
      <c r="P19" s="294"/>
      <c r="Q19" s="260"/>
      <c r="S19" s="37" t="s">
        <v>579</v>
      </c>
    </row>
    <row r="20" spans="1:19" ht="15" customHeight="1">
      <c r="A20" s="351">
        <v>11</v>
      </c>
      <c r="B20" s="352">
        <v>45355</v>
      </c>
      <c r="C20" s="353"/>
      <c r="D20" s="354" t="s">
        <v>228</v>
      </c>
      <c r="E20" s="355" t="s">
        <v>577</v>
      </c>
      <c r="F20" s="323">
        <v>148</v>
      </c>
      <c r="G20" s="324">
        <v>139</v>
      </c>
      <c r="H20" s="323">
        <v>148.5</v>
      </c>
      <c r="I20" s="323" t="s">
        <v>929</v>
      </c>
      <c r="J20" s="325" t="s">
        <v>1051</v>
      </c>
      <c r="K20" s="325">
        <f t="shared" ref="K20" si="21">H20-F20</f>
        <v>0.5</v>
      </c>
      <c r="L20" s="356">
        <f t="shared" ref="L20" si="22">(F20*-0.3)/100</f>
        <v>-0.44400000000000001</v>
      </c>
      <c r="M20" s="357">
        <f t="shared" ref="M20" si="23">(K20+L20)/F20</f>
        <v>3.7837837837837834E-4</v>
      </c>
      <c r="N20" s="325" t="s">
        <v>597</v>
      </c>
      <c r="O20" s="358">
        <v>45369</v>
      </c>
      <c r="P20" s="359"/>
      <c r="Q20" s="260"/>
      <c r="S20" s="37" t="s">
        <v>579</v>
      </c>
    </row>
    <row r="21" spans="1:19" ht="15" customHeight="1">
      <c r="A21" s="342">
        <v>12</v>
      </c>
      <c r="B21" s="343">
        <v>45355</v>
      </c>
      <c r="C21" s="344"/>
      <c r="D21" s="345" t="s">
        <v>397</v>
      </c>
      <c r="E21" s="346" t="s">
        <v>577</v>
      </c>
      <c r="F21" s="346">
        <v>3485</v>
      </c>
      <c r="G21" s="285">
        <v>3290</v>
      </c>
      <c r="H21" s="282">
        <v>3290</v>
      </c>
      <c r="I21" s="282" t="s">
        <v>933</v>
      </c>
      <c r="J21" s="291" t="s">
        <v>1009</v>
      </c>
      <c r="K21" s="291">
        <f t="shared" ref="K21" si="24">H21-F21</f>
        <v>-195</v>
      </c>
      <c r="L21" s="347">
        <f t="shared" ref="L21" si="25">(F21*-0.3)/100</f>
        <v>-10.455</v>
      </c>
      <c r="M21" s="348">
        <f t="shared" ref="M21" si="26">(K21+L21)/F21</f>
        <v>-5.8954088952654235E-2</v>
      </c>
      <c r="N21" s="291" t="s">
        <v>590</v>
      </c>
      <c r="O21" s="349">
        <v>45364</v>
      </c>
      <c r="P21" s="350"/>
      <c r="Q21" s="260"/>
      <c r="S21" s="37" t="s">
        <v>579</v>
      </c>
    </row>
    <row r="22" spans="1:19" ht="15" customHeight="1">
      <c r="A22" s="273">
        <v>13</v>
      </c>
      <c r="B22" s="274">
        <v>45356</v>
      </c>
      <c r="C22" s="275"/>
      <c r="D22" s="276" t="s">
        <v>241</v>
      </c>
      <c r="E22" s="277" t="s">
        <v>577</v>
      </c>
      <c r="F22" s="308">
        <v>155</v>
      </c>
      <c r="G22" s="205">
        <v>144</v>
      </c>
      <c r="H22" s="308">
        <v>164.25</v>
      </c>
      <c r="I22" s="308" t="s">
        <v>952</v>
      </c>
      <c r="J22" s="278" t="s">
        <v>980</v>
      </c>
      <c r="K22" s="278">
        <f t="shared" ref="K22" si="27">H22-F22</f>
        <v>9.25</v>
      </c>
      <c r="L22" s="279">
        <f t="shared" ref="L22" si="28">(F22*-0.3)/100</f>
        <v>-0.46500000000000002</v>
      </c>
      <c r="M22" s="280">
        <f t="shared" ref="M22" si="29">(K22+L22)/F22</f>
        <v>5.6677419354838714E-2</v>
      </c>
      <c r="N22" s="278" t="s">
        <v>580</v>
      </c>
      <c r="O22" s="281">
        <v>45362</v>
      </c>
      <c r="P22" s="294"/>
      <c r="Q22" s="260"/>
      <c r="S22" s="37" t="s">
        <v>579</v>
      </c>
    </row>
    <row r="23" spans="1:19" ht="15" customHeight="1">
      <c r="A23" s="273">
        <v>14</v>
      </c>
      <c r="B23" s="274">
        <v>45357</v>
      </c>
      <c r="C23" s="275"/>
      <c r="D23" s="276" t="s">
        <v>364</v>
      </c>
      <c r="E23" s="277" t="s">
        <v>577</v>
      </c>
      <c r="F23" s="308">
        <v>2880</v>
      </c>
      <c r="G23" s="205">
        <v>2700</v>
      </c>
      <c r="H23" s="308">
        <v>3007.5</v>
      </c>
      <c r="I23" s="308" t="s">
        <v>957</v>
      </c>
      <c r="J23" s="278" t="s">
        <v>1041</v>
      </c>
      <c r="K23" s="278">
        <f t="shared" ref="K23" si="30">H23-F23</f>
        <v>127.5</v>
      </c>
      <c r="L23" s="279">
        <f t="shared" ref="L23" si="31">(F23*-0.3)/100</f>
        <v>-8.64</v>
      </c>
      <c r="M23" s="280">
        <f t="shared" ref="M23" si="32">(K23+L23)/F23</f>
        <v>4.1270833333333333E-2</v>
      </c>
      <c r="N23" s="278" t="s">
        <v>580</v>
      </c>
      <c r="O23" s="281">
        <v>45366</v>
      </c>
      <c r="P23" s="294"/>
      <c r="Q23" s="260"/>
      <c r="S23" s="37" t="s">
        <v>579</v>
      </c>
    </row>
    <row r="24" spans="1:19" ht="15" customHeight="1">
      <c r="A24" s="211">
        <v>15</v>
      </c>
      <c r="B24" s="208">
        <v>45357</v>
      </c>
      <c r="C24" s="212"/>
      <c r="D24" s="216" t="s">
        <v>151</v>
      </c>
      <c r="E24" s="213" t="s">
        <v>577</v>
      </c>
      <c r="F24" s="207" t="s">
        <v>958</v>
      </c>
      <c r="G24" s="209">
        <v>230</v>
      </c>
      <c r="H24" s="207"/>
      <c r="I24" s="207" t="s">
        <v>959</v>
      </c>
      <c r="J24" s="209" t="s">
        <v>578</v>
      </c>
      <c r="K24" s="209"/>
      <c r="L24" s="210"/>
      <c r="M24" s="214"/>
      <c r="N24" s="209"/>
      <c r="O24" s="215"/>
      <c r="P24" s="210">
        <f>VLOOKUP(D24,'MidCap Intra'!$B$11:$C$568,2,0)</f>
        <v>250.2</v>
      </c>
      <c r="Q24" s="260"/>
      <c r="S24" s="37" t="s">
        <v>579</v>
      </c>
    </row>
    <row r="25" spans="1:19" ht="15" customHeight="1">
      <c r="A25" s="211">
        <v>16</v>
      </c>
      <c r="B25" s="208">
        <v>45362</v>
      </c>
      <c r="C25" s="212"/>
      <c r="D25" s="216" t="s">
        <v>188</v>
      </c>
      <c r="E25" s="213" t="s">
        <v>577</v>
      </c>
      <c r="F25" s="207" t="s">
        <v>981</v>
      </c>
      <c r="G25" s="209">
        <v>2390</v>
      </c>
      <c r="H25" s="207"/>
      <c r="I25" s="207" t="s">
        <v>982</v>
      </c>
      <c r="J25" s="209" t="s">
        <v>578</v>
      </c>
      <c r="K25" s="209"/>
      <c r="L25" s="210"/>
      <c r="M25" s="214"/>
      <c r="N25" s="209"/>
      <c r="O25" s="215"/>
      <c r="P25" s="210">
        <f>VLOOKUP(D25,'MidCap Intra'!$B$11:$C$568,2,0)</f>
        <v>2553.65</v>
      </c>
      <c r="Q25" s="260"/>
      <c r="S25" s="37" t="s">
        <v>579</v>
      </c>
    </row>
    <row r="26" spans="1:19" ht="15" customHeight="1">
      <c r="A26" s="273">
        <v>17</v>
      </c>
      <c r="B26" s="274">
        <v>45362</v>
      </c>
      <c r="C26" s="275"/>
      <c r="D26" s="276" t="s">
        <v>887</v>
      </c>
      <c r="E26" s="277" t="s">
        <v>577</v>
      </c>
      <c r="F26" s="308">
        <v>715</v>
      </c>
      <c r="G26" s="205">
        <v>668</v>
      </c>
      <c r="H26" s="308">
        <v>755</v>
      </c>
      <c r="I26" s="308" t="s">
        <v>988</v>
      </c>
      <c r="J26" s="278" t="s">
        <v>620</v>
      </c>
      <c r="K26" s="278">
        <f t="shared" ref="K26" si="33">H26-F26</f>
        <v>40</v>
      </c>
      <c r="L26" s="279">
        <f t="shared" ref="L26" si="34">(F26*-0.3)/100</f>
        <v>-2.145</v>
      </c>
      <c r="M26" s="280">
        <f t="shared" ref="M26" si="35">(K26+L26)/F26</f>
        <v>5.2944055944055941E-2</v>
      </c>
      <c r="N26" s="278" t="s">
        <v>580</v>
      </c>
      <c r="O26" s="281">
        <v>45369</v>
      </c>
      <c r="P26" s="294"/>
      <c r="Q26" s="260"/>
      <c r="S26" s="37" t="s">
        <v>579</v>
      </c>
    </row>
    <row r="27" spans="1:19" ht="15" customHeight="1">
      <c r="A27" s="342">
        <v>18</v>
      </c>
      <c r="B27" s="343">
        <v>45363</v>
      </c>
      <c r="C27" s="344"/>
      <c r="D27" s="345" t="s">
        <v>241</v>
      </c>
      <c r="E27" s="346" t="s">
        <v>577</v>
      </c>
      <c r="F27" s="282">
        <v>152.5</v>
      </c>
      <c r="G27" s="285">
        <v>145</v>
      </c>
      <c r="H27" s="282">
        <v>145</v>
      </c>
      <c r="I27" s="282" t="s">
        <v>994</v>
      </c>
      <c r="J27" s="291" t="s">
        <v>1016</v>
      </c>
      <c r="K27" s="291">
        <f t="shared" ref="K27:K28" si="36">H27-F27</f>
        <v>-7.5</v>
      </c>
      <c r="L27" s="347">
        <f t="shared" ref="L27" si="37">(F27*-0.3)/100</f>
        <v>-0.45750000000000002</v>
      </c>
      <c r="M27" s="348">
        <f t="shared" ref="M27:M28" si="38">(K27+L27)/F27</f>
        <v>-5.2180327868852454E-2</v>
      </c>
      <c r="N27" s="291" t="s">
        <v>590</v>
      </c>
      <c r="O27" s="349">
        <v>45364</v>
      </c>
      <c r="P27" s="350"/>
      <c r="Q27" s="260"/>
      <c r="S27" s="37" t="s">
        <v>579</v>
      </c>
    </row>
    <row r="28" spans="1:19" ht="15" customHeight="1">
      <c r="A28" s="273">
        <v>19</v>
      </c>
      <c r="B28" s="274">
        <v>45364</v>
      </c>
      <c r="C28" s="275"/>
      <c r="D28" s="276" t="s">
        <v>440</v>
      </c>
      <c r="E28" s="277" t="s">
        <v>577</v>
      </c>
      <c r="F28" s="308">
        <v>444.5</v>
      </c>
      <c r="G28" s="205">
        <v>419</v>
      </c>
      <c r="H28" s="308">
        <v>467</v>
      </c>
      <c r="I28" s="308" t="s">
        <v>1013</v>
      </c>
      <c r="J28" s="278" t="s">
        <v>1126</v>
      </c>
      <c r="K28" s="278">
        <f t="shared" si="36"/>
        <v>22.5</v>
      </c>
      <c r="L28" s="279">
        <f>(F28*-0.3)/100</f>
        <v>-1.3334999999999999</v>
      </c>
      <c r="M28" s="280">
        <f t="shared" si="38"/>
        <v>4.761867266591676E-2</v>
      </c>
      <c r="N28" s="278" t="s">
        <v>580</v>
      </c>
      <c r="O28" s="281">
        <v>45372</v>
      </c>
      <c r="P28" s="294"/>
      <c r="Q28" s="260"/>
      <c r="S28" s="37" t="s">
        <v>579</v>
      </c>
    </row>
    <row r="29" spans="1:19" ht="15" customHeight="1">
      <c r="A29" s="273">
        <v>20</v>
      </c>
      <c r="B29" s="274">
        <v>45366</v>
      </c>
      <c r="C29" s="275"/>
      <c r="D29" s="276" t="s">
        <v>76</v>
      </c>
      <c r="E29" s="277" t="s">
        <v>577</v>
      </c>
      <c r="F29" s="308">
        <v>182</v>
      </c>
      <c r="G29" s="205">
        <v>169</v>
      </c>
      <c r="H29" s="308">
        <v>190</v>
      </c>
      <c r="I29" s="308" t="s">
        <v>1035</v>
      </c>
      <c r="J29" s="278" t="s">
        <v>1036</v>
      </c>
      <c r="K29" s="278">
        <f t="shared" ref="K29" si="39">H29-F29</f>
        <v>8</v>
      </c>
      <c r="L29" s="279">
        <f>(F29*-0.03)/100</f>
        <v>-5.4600000000000003E-2</v>
      </c>
      <c r="M29" s="280">
        <f t="shared" ref="M29" si="40">(K29+L29)/F29</f>
        <v>4.3656043956043958E-2</v>
      </c>
      <c r="N29" s="278" t="s">
        <v>580</v>
      </c>
      <c r="O29" s="281">
        <v>45366</v>
      </c>
      <c r="P29" s="294"/>
      <c r="Q29" s="260"/>
      <c r="S29" s="37" t="s">
        <v>579</v>
      </c>
    </row>
    <row r="30" spans="1:19" ht="15" customHeight="1">
      <c r="A30" s="211">
        <v>21</v>
      </c>
      <c r="B30" s="208">
        <v>45369</v>
      </c>
      <c r="C30" s="212"/>
      <c r="D30" s="216" t="s">
        <v>119</v>
      </c>
      <c r="E30" s="213" t="s">
        <v>577</v>
      </c>
      <c r="F30" s="207" t="s">
        <v>1042</v>
      </c>
      <c r="G30" s="209">
        <v>590</v>
      </c>
      <c r="H30" s="207"/>
      <c r="I30" s="207" t="s">
        <v>1043</v>
      </c>
      <c r="J30" s="209" t="s">
        <v>578</v>
      </c>
      <c r="K30" s="209"/>
      <c r="L30" s="210"/>
      <c r="M30" s="214"/>
      <c r="N30" s="209"/>
      <c r="O30" s="215"/>
      <c r="P30" s="210">
        <f>VLOOKUP(D30,'MidCap Intra'!$B$11:$C$568,2,0)</f>
        <v>621.65</v>
      </c>
      <c r="Q30" s="260"/>
      <c r="S30" s="37" t="s">
        <v>579</v>
      </c>
    </row>
    <row r="31" spans="1:19" ht="15" customHeight="1">
      <c r="A31" s="273">
        <v>22</v>
      </c>
      <c r="B31" s="274">
        <v>45369</v>
      </c>
      <c r="C31" s="275"/>
      <c r="D31" s="276" t="s">
        <v>844</v>
      </c>
      <c r="E31" s="277" t="s">
        <v>577</v>
      </c>
      <c r="F31" s="308">
        <v>617.5</v>
      </c>
      <c r="G31" s="205">
        <v>580</v>
      </c>
      <c r="H31" s="308">
        <v>644</v>
      </c>
      <c r="I31" s="308" t="s">
        <v>1045</v>
      </c>
      <c r="J31" s="278" t="s">
        <v>1070</v>
      </c>
      <c r="K31" s="278">
        <f t="shared" ref="K31" si="41">H31-F31</f>
        <v>26.5</v>
      </c>
      <c r="L31" s="279">
        <f>(F31*-0.3)/100</f>
        <v>-1.8525</v>
      </c>
      <c r="M31" s="280">
        <f t="shared" ref="M31" si="42">(K31+L31)/F31</f>
        <v>3.9914979757085023E-2</v>
      </c>
      <c r="N31" s="278" t="s">
        <v>580</v>
      </c>
      <c r="O31" s="281">
        <v>45370</v>
      </c>
      <c r="P31" s="294"/>
      <c r="Q31" s="260"/>
      <c r="S31" s="37" t="s">
        <v>579</v>
      </c>
    </row>
    <row r="32" spans="1:19" ht="15" customHeight="1">
      <c r="A32" s="211">
        <v>23</v>
      </c>
      <c r="B32" s="208">
        <v>45370</v>
      </c>
      <c r="C32" s="212"/>
      <c r="D32" s="216" t="s">
        <v>364</v>
      </c>
      <c r="E32" s="213" t="s">
        <v>577</v>
      </c>
      <c r="F32" s="207" t="s">
        <v>1062</v>
      </c>
      <c r="G32" s="209">
        <v>2618</v>
      </c>
      <c r="H32" s="207"/>
      <c r="I32" s="207" t="s">
        <v>1063</v>
      </c>
      <c r="J32" s="209" t="s">
        <v>578</v>
      </c>
      <c r="K32" s="209"/>
      <c r="L32" s="210"/>
      <c r="M32" s="214"/>
      <c r="N32" s="209"/>
      <c r="O32" s="215"/>
      <c r="P32" s="210">
        <f>VLOOKUP(D32,'MidCap Intra'!$B$11:$C$568,2,0)</f>
        <v>2943.25</v>
      </c>
      <c r="Q32" s="260"/>
      <c r="S32" s="37" t="s">
        <v>579</v>
      </c>
    </row>
    <row r="33" spans="1:39" ht="15" customHeight="1">
      <c r="A33" s="211">
        <v>24</v>
      </c>
      <c r="B33" s="208">
        <v>45370</v>
      </c>
      <c r="C33" s="212"/>
      <c r="D33" s="216" t="s">
        <v>887</v>
      </c>
      <c r="E33" s="213" t="s">
        <v>577</v>
      </c>
      <c r="F33" s="207" t="s">
        <v>1075</v>
      </c>
      <c r="G33" s="209">
        <v>668</v>
      </c>
      <c r="H33" s="207"/>
      <c r="I33" s="207" t="s">
        <v>1076</v>
      </c>
      <c r="J33" s="209" t="s">
        <v>578</v>
      </c>
      <c r="K33" s="209"/>
      <c r="L33" s="210"/>
      <c r="M33" s="214"/>
      <c r="N33" s="209"/>
      <c r="O33" s="215"/>
      <c r="P33" s="210">
        <f>VLOOKUP(D33,'MidCap Intra'!$B$11:$C$568,2,0)</f>
        <v>750.25</v>
      </c>
      <c r="Q33" s="260"/>
      <c r="S33" s="37" t="s">
        <v>579</v>
      </c>
    </row>
    <row r="34" spans="1:39" ht="15" customHeight="1">
      <c r="A34" s="211">
        <v>25</v>
      </c>
      <c r="B34" s="208">
        <v>45371</v>
      </c>
      <c r="C34" s="212"/>
      <c r="D34" s="216" t="s">
        <v>114</v>
      </c>
      <c r="E34" s="213" t="s">
        <v>577</v>
      </c>
      <c r="F34" s="207" t="s">
        <v>1095</v>
      </c>
      <c r="G34" s="209">
        <v>136</v>
      </c>
      <c r="H34" s="207"/>
      <c r="I34" s="207" t="s">
        <v>1096</v>
      </c>
      <c r="J34" s="209" t="s">
        <v>578</v>
      </c>
      <c r="K34" s="209"/>
      <c r="L34" s="210"/>
      <c r="M34" s="214"/>
      <c r="N34" s="209"/>
      <c r="O34" s="215"/>
      <c r="P34" s="210">
        <f>VLOOKUP(D34,'MidCap Intra'!$B$11:$C$568,2,0)</f>
        <v>149.94999999999999</v>
      </c>
      <c r="Q34" s="260"/>
      <c r="S34" s="37" t="s">
        <v>771</v>
      </c>
    </row>
    <row r="35" spans="1:39" ht="15" customHeight="1">
      <c r="A35" s="211"/>
      <c r="B35" s="208"/>
      <c r="C35" s="212"/>
      <c r="D35" s="216"/>
      <c r="E35" s="213"/>
      <c r="F35" s="207"/>
      <c r="G35" s="209"/>
      <c r="H35" s="207"/>
      <c r="I35" s="207"/>
      <c r="J35" s="209"/>
      <c r="K35" s="209"/>
      <c r="L35" s="210"/>
      <c r="M35" s="214"/>
      <c r="N35" s="209"/>
      <c r="O35" s="215"/>
      <c r="P35" s="210"/>
      <c r="Q35" s="260"/>
      <c r="S35" s="37"/>
    </row>
    <row r="36" spans="1:39" ht="15" customHeight="1">
      <c r="A36" s="211"/>
      <c r="B36" s="208"/>
      <c r="C36" s="212"/>
      <c r="D36" s="216"/>
      <c r="E36" s="213"/>
      <c r="F36" s="207"/>
      <c r="G36" s="209"/>
      <c r="H36" s="207"/>
      <c r="I36" s="207"/>
      <c r="J36" s="209"/>
      <c r="K36" s="209"/>
      <c r="L36" s="210"/>
      <c r="M36" s="214"/>
      <c r="N36" s="209"/>
      <c r="O36" s="215"/>
      <c r="P36" s="210"/>
      <c r="Q36" s="260"/>
      <c r="S36" s="37"/>
    </row>
    <row r="37" spans="1:39" ht="15" customHeight="1">
      <c r="A37" s="211"/>
      <c r="B37" s="208"/>
      <c r="C37" s="212"/>
      <c r="D37" s="216"/>
      <c r="E37" s="213"/>
      <c r="F37" s="207"/>
      <c r="G37" s="209"/>
      <c r="H37" s="207"/>
      <c r="I37" s="207"/>
      <c r="J37" s="209"/>
      <c r="K37" s="209"/>
      <c r="L37" s="210"/>
      <c r="M37" s="214"/>
      <c r="N37" s="209"/>
      <c r="O37" s="215"/>
      <c r="P37" s="210"/>
      <c r="Q37" s="260"/>
      <c r="S37" s="37"/>
    </row>
    <row r="39" spans="1:39" ht="14.25" customHeight="1">
      <c r="A39" s="100"/>
      <c r="B39" s="101"/>
      <c r="C39" s="102"/>
      <c r="D39" s="103"/>
      <c r="E39" s="104"/>
      <c r="F39" s="104"/>
      <c r="G39" s="100"/>
      <c r="H39" s="104"/>
      <c r="I39" s="105"/>
      <c r="J39" s="106"/>
      <c r="K39" s="106"/>
      <c r="L39" s="107"/>
      <c r="M39" s="108"/>
      <c r="N39" s="109"/>
      <c r="O39" s="110"/>
      <c r="P39" s="111"/>
      <c r="Q39" s="111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" customHeight="1">
      <c r="A40" s="112" t="s">
        <v>581</v>
      </c>
      <c r="B40" s="113"/>
      <c r="C40" s="114"/>
      <c r="E40" s="115"/>
      <c r="F40" s="115"/>
      <c r="G40" s="115"/>
      <c r="H40" s="115"/>
      <c r="I40" s="115"/>
      <c r="J40" s="116"/>
      <c r="K40" s="115"/>
      <c r="L40" s="117"/>
      <c r="M40" s="54"/>
      <c r="N40" s="116"/>
      <c r="O40" s="114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2" customHeight="1">
      <c r="A41" s="118" t="s">
        <v>582</v>
      </c>
      <c r="B41" s="112"/>
      <c r="C41" s="112"/>
      <c r="D41" s="112"/>
      <c r="E41" s="37"/>
      <c r="F41" s="119" t="s">
        <v>583</v>
      </c>
      <c r="G41" s="6"/>
      <c r="H41" s="6"/>
      <c r="I41" s="6"/>
      <c r="J41" s="120"/>
      <c r="K41" s="121"/>
      <c r="L41" s="121"/>
      <c r="M41" s="122"/>
      <c r="N41" s="1"/>
      <c r="O41" s="123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12" customHeight="1">
      <c r="A42" s="112" t="s">
        <v>584</v>
      </c>
      <c r="B42" s="112"/>
      <c r="C42" s="112"/>
      <c r="D42" s="112" t="s">
        <v>585</v>
      </c>
      <c r="E42" s="6"/>
      <c r="F42" s="119" t="s">
        <v>586</v>
      </c>
      <c r="G42" s="6"/>
      <c r="H42" s="6"/>
      <c r="I42" s="6"/>
      <c r="J42" s="120"/>
      <c r="K42" s="121"/>
      <c r="L42" s="121"/>
      <c r="M42" s="122"/>
      <c r="N42" s="1"/>
      <c r="O42" s="123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</row>
    <row r="43" spans="1:39" ht="12" customHeight="1">
      <c r="A43" s="112"/>
      <c r="B43" s="112"/>
      <c r="C43" s="112"/>
      <c r="D43" s="112"/>
      <c r="E43" s="6"/>
      <c r="F43" s="6"/>
      <c r="G43" s="6"/>
      <c r="H43" s="6"/>
      <c r="I43" s="6"/>
      <c r="J43" s="124"/>
      <c r="K43" s="121"/>
      <c r="L43" s="121"/>
      <c r="M43" s="6"/>
      <c r="N43" s="125"/>
      <c r="O43" s="1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</row>
    <row r="44" spans="1:39" ht="12" customHeight="1">
      <c r="A44" s="223"/>
      <c r="B44" s="223"/>
      <c r="C44" s="223"/>
      <c r="D44" s="223"/>
      <c r="E44" s="224"/>
      <c r="F44" s="224"/>
      <c r="G44" s="224"/>
      <c r="H44" s="224"/>
      <c r="I44" s="224"/>
      <c r="J44" s="225"/>
      <c r="K44" s="226"/>
      <c r="L44" s="226"/>
      <c r="M44" s="224"/>
      <c r="N44" s="227"/>
      <c r="O44" s="228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</row>
    <row r="45" spans="1:39" ht="14.25" customHeight="1">
      <c r="A45" s="112"/>
      <c r="B45" s="112"/>
      <c r="C45" s="112"/>
      <c r="D45" s="112"/>
      <c r="E45" s="6"/>
      <c r="F45" s="6"/>
      <c r="G45" s="6"/>
      <c r="H45" s="6"/>
      <c r="I45" s="6"/>
      <c r="J45" s="124"/>
      <c r="K45" s="121"/>
      <c r="L45" s="122"/>
      <c r="M45" s="6"/>
      <c r="N45" s="125"/>
      <c r="O45" s="1"/>
      <c r="P45" s="37"/>
      <c r="Q45" s="37"/>
      <c r="R45" s="37"/>
      <c r="S45" s="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</row>
    <row r="46" spans="1:39" ht="12.75" customHeight="1">
      <c r="A46" s="135" t="s">
        <v>591</v>
      </c>
      <c r="B46" s="135"/>
      <c r="C46" s="135"/>
      <c r="D46" s="135"/>
      <c r="E46" s="6"/>
      <c r="F46" s="6"/>
      <c r="G46" s="6"/>
      <c r="H46" s="6"/>
      <c r="I46" s="6"/>
      <c r="J46" s="6"/>
      <c r="K46" s="6"/>
      <c r="L46" s="6"/>
      <c r="M46" s="6"/>
      <c r="N46" s="6"/>
      <c r="O46" s="24"/>
      <c r="R46" s="37"/>
      <c r="S46" s="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</row>
    <row r="47" spans="1:39" ht="38.25" customHeight="1">
      <c r="A47" s="93" t="s">
        <v>16</v>
      </c>
      <c r="B47" s="93" t="s">
        <v>553</v>
      </c>
      <c r="C47" s="93"/>
      <c r="D47" s="94" t="s">
        <v>564</v>
      </c>
      <c r="E47" s="93" t="s">
        <v>565</v>
      </c>
      <c r="F47" s="93" t="s">
        <v>566</v>
      </c>
      <c r="G47" s="93" t="s">
        <v>587</v>
      </c>
      <c r="H47" s="93" t="s">
        <v>568</v>
      </c>
      <c r="I47" s="217" t="s">
        <v>569</v>
      </c>
      <c r="J47" s="219" t="s">
        <v>570</v>
      </c>
      <c r="K47" s="218" t="s">
        <v>592</v>
      </c>
      <c r="L47" s="95" t="s">
        <v>572</v>
      </c>
      <c r="M47" s="136" t="s">
        <v>593</v>
      </c>
      <c r="N47" s="93" t="s">
        <v>594</v>
      </c>
      <c r="O47" s="92" t="s">
        <v>574</v>
      </c>
      <c r="P47" s="94" t="s">
        <v>575</v>
      </c>
      <c r="Q47" s="263"/>
      <c r="R47" s="37"/>
      <c r="S47" s="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</row>
    <row r="48" spans="1:39" ht="12.75" customHeight="1">
      <c r="A48" s="308">
        <v>1</v>
      </c>
      <c r="B48" s="309">
        <v>45348</v>
      </c>
      <c r="C48" s="237"/>
      <c r="D48" s="237" t="s">
        <v>905</v>
      </c>
      <c r="E48" s="308" t="s">
        <v>589</v>
      </c>
      <c r="F48" s="308">
        <v>812.5</v>
      </c>
      <c r="G48" s="308">
        <v>795</v>
      </c>
      <c r="H48" s="308">
        <v>826</v>
      </c>
      <c r="I48" s="205" t="s">
        <v>906</v>
      </c>
      <c r="J48" s="310" t="s">
        <v>913</v>
      </c>
      <c r="K48" s="220">
        <f>H48-F48</f>
        <v>13.5</v>
      </c>
      <c r="L48" s="292">
        <f t="shared" ref="L48" si="43">(H48*N48)*0.03%</f>
        <v>167.26499999999999</v>
      </c>
      <c r="M48" s="221">
        <f t="shared" ref="M48" si="44">(K48*N48)-L48</f>
        <v>8945.2350000000006</v>
      </c>
      <c r="N48" s="220">
        <v>675</v>
      </c>
      <c r="O48" s="99" t="s">
        <v>580</v>
      </c>
      <c r="P48" s="222">
        <v>45352</v>
      </c>
      <c r="Q48" s="258"/>
      <c r="R48" s="137"/>
      <c r="S48" s="54" t="s">
        <v>771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38"/>
      <c r="AH48" s="139"/>
      <c r="AI48" s="137"/>
      <c r="AJ48" s="137"/>
      <c r="AK48" s="138"/>
      <c r="AL48" s="138"/>
      <c r="AM48" s="138"/>
    </row>
    <row r="49" spans="1:39" ht="12.75" customHeight="1">
      <c r="A49" s="308">
        <v>2</v>
      </c>
      <c r="B49" s="309">
        <v>45351</v>
      </c>
      <c r="C49" s="237"/>
      <c r="D49" s="237" t="s">
        <v>909</v>
      </c>
      <c r="E49" s="308" t="s">
        <v>589</v>
      </c>
      <c r="F49" s="308">
        <v>151.19999999999999</v>
      </c>
      <c r="G49" s="308">
        <v>149</v>
      </c>
      <c r="H49" s="308">
        <v>153</v>
      </c>
      <c r="I49" s="205" t="s">
        <v>908</v>
      </c>
      <c r="J49" s="310" t="s">
        <v>915</v>
      </c>
      <c r="K49" s="220">
        <f>H49-F49</f>
        <v>1.8000000000000114</v>
      </c>
      <c r="L49" s="292">
        <f t="shared" ref="L49" si="45">(H49*N49)*0.03%</f>
        <v>229.49999999999997</v>
      </c>
      <c r="M49" s="221">
        <f t="shared" ref="M49" si="46">(K49*N49)-L49</f>
        <v>8770.5000000000564</v>
      </c>
      <c r="N49" s="220">
        <v>5000</v>
      </c>
      <c r="O49" s="99" t="s">
        <v>580</v>
      </c>
      <c r="P49" s="222">
        <v>45352</v>
      </c>
      <c r="Q49" s="258"/>
      <c r="R49" s="137"/>
      <c r="S49" s="54" t="s">
        <v>771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8"/>
      <c r="AH49" s="139"/>
      <c r="AI49" s="137"/>
      <c r="AJ49" s="137"/>
      <c r="AK49" s="138"/>
      <c r="AL49" s="138"/>
      <c r="AM49" s="138"/>
    </row>
    <row r="50" spans="1:39" ht="12.75" customHeight="1">
      <c r="A50" s="308">
        <v>3</v>
      </c>
      <c r="B50" s="309">
        <v>45351</v>
      </c>
      <c r="C50" s="237"/>
      <c r="D50" s="237" t="s">
        <v>910</v>
      </c>
      <c r="E50" s="308" t="s">
        <v>589</v>
      </c>
      <c r="F50" s="308">
        <v>2934</v>
      </c>
      <c r="G50" s="308">
        <v>2890</v>
      </c>
      <c r="H50" s="308">
        <v>2963.5</v>
      </c>
      <c r="I50" s="205" t="s">
        <v>911</v>
      </c>
      <c r="J50" s="310" t="s">
        <v>935</v>
      </c>
      <c r="K50" s="220">
        <f>H50-F50</f>
        <v>29.5</v>
      </c>
      <c r="L50" s="292">
        <f t="shared" ref="L50:L51" si="47">(H50*N50)*0.03%</f>
        <v>222.26249999999999</v>
      </c>
      <c r="M50" s="221">
        <f t="shared" ref="M50:M51" si="48">(K50*N50)-L50</f>
        <v>7152.7375000000002</v>
      </c>
      <c r="N50" s="220">
        <v>250</v>
      </c>
      <c r="O50" s="99" t="s">
        <v>580</v>
      </c>
      <c r="P50" s="222">
        <v>45352</v>
      </c>
      <c r="Q50" s="258"/>
      <c r="R50" s="137"/>
      <c r="S50" s="54" t="s">
        <v>877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8"/>
      <c r="AH50" s="139"/>
      <c r="AI50" s="137"/>
      <c r="AJ50" s="137"/>
      <c r="AK50" s="138"/>
      <c r="AL50" s="138"/>
      <c r="AM50" s="138"/>
    </row>
    <row r="51" spans="1:39" ht="12.75" customHeight="1">
      <c r="A51" s="282">
        <v>4</v>
      </c>
      <c r="B51" s="283">
        <v>45352</v>
      </c>
      <c r="C51" s="284"/>
      <c r="D51" s="284" t="s">
        <v>907</v>
      </c>
      <c r="E51" s="282" t="s">
        <v>860</v>
      </c>
      <c r="F51" s="282">
        <v>22295</v>
      </c>
      <c r="G51" s="282">
        <v>22420</v>
      </c>
      <c r="H51" s="282">
        <v>22405</v>
      </c>
      <c r="I51" s="285" t="s">
        <v>914</v>
      </c>
      <c r="J51" s="311" t="s">
        <v>902</v>
      </c>
      <c r="K51" s="288">
        <f>F51-H51</f>
        <v>-110</v>
      </c>
      <c r="L51" s="293">
        <f t="shared" si="47"/>
        <v>336.07499999999999</v>
      </c>
      <c r="M51" s="287">
        <f t="shared" si="48"/>
        <v>-5836.0749999999998</v>
      </c>
      <c r="N51" s="288">
        <v>50</v>
      </c>
      <c r="O51" s="289" t="s">
        <v>590</v>
      </c>
      <c r="P51" s="290">
        <v>45352</v>
      </c>
      <c r="Q51" s="258"/>
      <c r="R51" s="137"/>
      <c r="S51" s="54" t="s">
        <v>579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8"/>
      <c r="AH51" s="139"/>
      <c r="AI51" s="137"/>
      <c r="AJ51" s="137"/>
      <c r="AK51" s="138"/>
      <c r="AL51" s="138"/>
      <c r="AM51" s="138"/>
    </row>
    <row r="52" spans="1:39" ht="12.75" customHeight="1">
      <c r="A52" s="282">
        <v>5</v>
      </c>
      <c r="B52" s="283">
        <v>45352</v>
      </c>
      <c r="C52" s="284"/>
      <c r="D52" s="284" t="s">
        <v>919</v>
      </c>
      <c r="E52" s="282" t="s">
        <v>589</v>
      </c>
      <c r="F52" s="282">
        <v>3707.5</v>
      </c>
      <c r="G52" s="282">
        <v>3668</v>
      </c>
      <c r="H52" s="282">
        <v>3668</v>
      </c>
      <c r="I52" s="285" t="s">
        <v>922</v>
      </c>
      <c r="J52" s="311" t="s">
        <v>934</v>
      </c>
      <c r="K52" s="288">
        <f t="shared" ref="K52:K58" si="49">H52-F52</f>
        <v>-39.5</v>
      </c>
      <c r="L52" s="293">
        <f t="shared" ref="L52" si="50">(H52*N52)*0.03%</f>
        <v>275.09999999999997</v>
      </c>
      <c r="M52" s="287">
        <f t="shared" ref="M52" si="51">(K52*N52)-L52</f>
        <v>-10150.1</v>
      </c>
      <c r="N52" s="288">
        <v>250</v>
      </c>
      <c r="O52" s="289" t="s">
        <v>590</v>
      </c>
      <c r="P52" s="290">
        <v>45355</v>
      </c>
      <c r="Q52" s="258"/>
      <c r="R52" s="137"/>
      <c r="S52" s="54" t="s">
        <v>877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8"/>
      <c r="AH52" s="139"/>
      <c r="AI52" s="137"/>
      <c r="AJ52" s="137"/>
      <c r="AK52" s="138"/>
      <c r="AL52" s="138"/>
      <c r="AM52" s="138"/>
    </row>
    <row r="53" spans="1:39" ht="12.75" customHeight="1">
      <c r="A53" s="308">
        <v>6</v>
      </c>
      <c r="B53" s="309">
        <v>45352</v>
      </c>
      <c r="C53" s="237"/>
      <c r="D53" s="237" t="s">
        <v>920</v>
      </c>
      <c r="E53" s="308" t="s">
        <v>589</v>
      </c>
      <c r="F53" s="308">
        <v>47575</v>
      </c>
      <c r="G53" s="308">
        <v>47200</v>
      </c>
      <c r="H53" s="308">
        <v>47740</v>
      </c>
      <c r="I53" s="205" t="s">
        <v>923</v>
      </c>
      <c r="J53" s="310" t="s">
        <v>930</v>
      </c>
      <c r="K53" s="220">
        <f t="shared" si="49"/>
        <v>165</v>
      </c>
      <c r="L53" s="292">
        <f t="shared" ref="L53" si="52">(H53*N53)*0.03%</f>
        <v>214.82999999999998</v>
      </c>
      <c r="M53" s="221">
        <f t="shared" ref="M53" si="53">(K53*N53)-L53</f>
        <v>2260.17</v>
      </c>
      <c r="N53" s="220">
        <v>15</v>
      </c>
      <c r="O53" s="99" t="s">
        <v>580</v>
      </c>
      <c r="P53" s="222">
        <v>45355</v>
      </c>
      <c r="Q53" s="258"/>
      <c r="R53" s="137"/>
      <c r="S53" s="54" t="s">
        <v>579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8"/>
      <c r="AH53" s="139"/>
      <c r="AI53" s="137"/>
      <c r="AJ53" s="137"/>
      <c r="AK53" s="138"/>
      <c r="AL53" s="138"/>
      <c r="AM53" s="138"/>
    </row>
    <row r="54" spans="1:39" ht="12.75" customHeight="1">
      <c r="A54" s="308">
        <v>7</v>
      </c>
      <c r="B54" s="309">
        <v>45352</v>
      </c>
      <c r="C54" s="237"/>
      <c r="D54" s="237" t="s">
        <v>921</v>
      </c>
      <c r="E54" s="308" t="s">
        <v>589</v>
      </c>
      <c r="F54" s="308">
        <v>3775</v>
      </c>
      <c r="G54" s="308">
        <v>3718</v>
      </c>
      <c r="H54" s="308">
        <v>3823</v>
      </c>
      <c r="I54" s="205" t="s">
        <v>924</v>
      </c>
      <c r="J54" s="310" t="s">
        <v>967</v>
      </c>
      <c r="K54" s="220">
        <f t="shared" si="49"/>
        <v>48</v>
      </c>
      <c r="L54" s="292">
        <f t="shared" ref="L54" si="54">(H54*N54)*0.03%</f>
        <v>200.70749999999998</v>
      </c>
      <c r="M54" s="221">
        <f t="shared" ref="M54" si="55">(K54*N54)-L54</f>
        <v>8199.2924999999996</v>
      </c>
      <c r="N54" s="220">
        <v>175</v>
      </c>
      <c r="O54" s="99" t="s">
        <v>580</v>
      </c>
      <c r="P54" s="222">
        <v>45357</v>
      </c>
      <c r="Q54" s="258"/>
      <c r="R54" s="137"/>
      <c r="S54" s="54" t="s">
        <v>579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8"/>
      <c r="AH54" s="139"/>
      <c r="AI54" s="137"/>
      <c r="AJ54" s="137"/>
      <c r="AK54" s="138"/>
      <c r="AL54" s="138"/>
      <c r="AM54" s="138"/>
    </row>
    <row r="55" spans="1:39" ht="12.75" customHeight="1">
      <c r="A55" s="282">
        <v>8</v>
      </c>
      <c r="B55" s="283">
        <v>45353</v>
      </c>
      <c r="C55" s="284"/>
      <c r="D55" s="284" t="s">
        <v>926</v>
      </c>
      <c r="E55" s="282" t="s">
        <v>589</v>
      </c>
      <c r="F55" s="282">
        <v>2757.5</v>
      </c>
      <c r="G55" s="282">
        <v>2718</v>
      </c>
      <c r="H55" s="282">
        <v>2718</v>
      </c>
      <c r="I55" s="285" t="s">
        <v>927</v>
      </c>
      <c r="J55" s="311" t="s">
        <v>934</v>
      </c>
      <c r="K55" s="288">
        <f t="shared" si="49"/>
        <v>-39.5</v>
      </c>
      <c r="L55" s="293">
        <f t="shared" ref="L55" si="56">(H55*N55)*0.03%</f>
        <v>203.85</v>
      </c>
      <c r="M55" s="287">
        <f>(K55*N55)-L55</f>
        <v>-10078.85</v>
      </c>
      <c r="N55" s="288">
        <v>250</v>
      </c>
      <c r="O55" s="289" t="s">
        <v>590</v>
      </c>
      <c r="P55" s="290">
        <v>45355</v>
      </c>
      <c r="Q55" s="258"/>
      <c r="R55" s="137"/>
      <c r="S55" s="54" t="s">
        <v>877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8"/>
      <c r="AH55" s="139"/>
      <c r="AI55" s="137"/>
      <c r="AJ55" s="137"/>
      <c r="AK55" s="138"/>
      <c r="AL55" s="138"/>
      <c r="AM55" s="138"/>
    </row>
    <row r="56" spans="1:39" ht="12.75" customHeight="1">
      <c r="A56" s="282">
        <v>9</v>
      </c>
      <c r="B56" s="283">
        <v>45354</v>
      </c>
      <c r="C56" s="284"/>
      <c r="D56" s="284" t="s">
        <v>905</v>
      </c>
      <c r="E56" s="282" t="s">
        <v>589</v>
      </c>
      <c r="F56" s="282">
        <v>834</v>
      </c>
      <c r="G56" s="282">
        <v>816</v>
      </c>
      <c r="H56" s="282">
        <v>816</v>
      </c>
      <c r="I56" s="285" t="s">
        <v>931</v>
      </c>
      <c r="J56" s="311" t="s">
        <v>956</v>
      </c>
      <c r="K56" s="288">
        <f t="shared" si="49"/>
        <v>-18</v>
      </c>
      <c r="L56" s="293">
        <f t="shared" ref="L56:L57" si="57">(H56*N56)*0.03%</f>
        <v>165.23999999999998</v>
      </c>
      <c r="M56" s="287">
        <f t="shared" ref="M56:M57" si="58">(K56*N56)-L56</f>
        <v>-12315.24</v>
      </c>
      <c r="N56" s="288">
        <v>675</v>
      </c>
      <c r="O56" s="289" t="s">
        <v>590</v>
      </c>
      <c r="P56" s="290">
        <v>45357</v>
      </c>
      <c r="Q56" s="258"/>
      <c r="R56" s="137"/>
      <c r="S56" s="54" t="s">
        <v>771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8"/>
      <c r="AH56" s="139"/>
      <c r="AI56" s="137"/>
      <c r="AJ56" s="137"/>
      <c r="AK56" s="138"/>
      <c r="AL56" s="138"/>
      <c r="AM56" s="138"/>
    </row>
    <row r="57" spans="1:39" ht="12.75" customHeight="1">
      <c r="A57" s="308">
        <v>10</v>
      </c>
      <c r="B57" s="309">
        <v>45356</v>
      </c>
      <c r="C57" s="237"/>
      <c r="D57" s="237" t="s">
        <v>953</v>
      </c>
      <c r="E57" s="308" t="s">
        <v>589</v>
      </c>
      <c r="F57" s="308">
        <v>1445</v>
      </c>
      <c r="G57" s="308">
        <v>1425</v>
      </c>
      <c r="H57" s="308">
        <v>1462</v>
      </c>
      <c r="I57" s="205" t="s">
        <v>954</v>
      </c>
      <c r="J57" s="310" t="s">
        <v>1004</v>
      </c>
      <c r="K57" s="220">
        <f t="shared" si="49"/>
        <v>17</v>
      </c>
      <c r="L57" s="292">
        <f t="shared" si="57"/>
        <v>241.23</v>
      </c>
      <c r="M57" s="221">
        <f t="shared" si="58"/>
        <v>9108.77</v>
      </c>
      <c r="N57" s="220">
        <v>550</v>
      </c>
      <c r="O57" s="99" t="s">
        <v>580</v>
      </c>
      <c r="P57" s="222">
        <v>45363</v>
      </c>
      <c r="Q57" s="258"/>
      <c r="R57" s="137"/>
      <c r="S57" s="54" t="s">
        <v>579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38"/>
      <c r="AH57" s="139"/>
      <c r="AI57" s="137"/>
      <c r="AJ57" s="137"/>
      <c r="AK57" s="138"/>
      <c r="AL57" s="138"/>
      <c r="AM57" s="138"/>
    </row>
    <row r="58" spans="1:39" ht="12.75" customHeight="1">
      <c r="A58" s="308">
        <v>11</v>
      </c>
      <c r="B58" s="309">
        <v>45357</v>
      </c>
      <c r="C58" s="237"/>
      <c r="D58" s="237" t="s">
        <v>960</v>
      </c>
      <c r="E58" s="308" t="s">
        <v>589</v>
      </c>
      <c r="F58" s="308">
        <v>4020</v>
      </c>
      <c r="G58" s="308">
        <v>3960</v>
      </c>
      <c r="H58" s="308">
        <v>4067.5</v>
      </c>
      <c r="I58" s="205" t="s">
        <v>961</v>
      </c>
      <c r="J58" s="310" t="s">
        <v>599</v>
      </c>
      <c r="K58" s="220">
        <f t="shared" si="49"/>
        <v>47.5</v>
      </c>
      <c r="L58" s="292">
        <f t="shared" ref="L58" si="59">(H58*N58)*0.03%</f>
        <v>213.54374999999999</v>
      </c>
      <c r="M58" s="221">
        <f t="shared" ref="M58" si="60">(K58*N58)-L58</f>
        <v>8098.9562500000002</v>
      </c>
      <c r="N58" s="220">
        <v>175</v>
      </c>
      <c r="O58" s="99" t="s">
        <v>580</v>
      </c>
      <c r="P58" s="222">
        <v>45357</v>
      </c>
      <c r="Q58" s="258"/>
      <c r="R58" s="137"/>
      <c r="S58" s="54" t="s">
        <v>877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38"/>
      <c r="AH58" s="139"/>
      <c r="AI58" s="137"/>
      <c r="AJ58" s="137"/>
      <c r="AK58" s="138"/>
      <c r="AL58" s="138"/>
      <c r="AM58" s="138"/>
    </row>
    <row r="59" spans="1:39" ht="12.75" customHeight="1">
      <c r="A59" s="308">
        <v>12</v>
      </c>
      <c r="B59" s="309">
        <v>45357</v>
      </c>
      <c r="C59" s="237"/>
      <c r="D59" s="237" t="s">
        <v>962</v>
      </c>
      <c r="E59" s="308" t="s">
        <v>589</v>
      </c>
      <c r="F59" s="308">
        <v>1618</v>
      </c>
      <c r="G59" s="308">
        <v>1590</v>
      </c>
      <c r="H59" s="308">
        <v>1626.5</v>
      </c>
      <c r="I59" s="205" t="s">
        <v>963</v>
      </c>
      <c r="J59" s="310" t="s">
        <v>1017</v>
      </c>
      <c r="K59" s="220">
        <f t="shared" ref="K59" si="61">H59-F59</f>
        <v>8.5</v>
      </c>
      <c r="L59" s="292">
        <f t="shared" ref="L59" si="62">(H59*N59)*0.03%</f>
        <v>195.17999999999998</v>
      </c>
      <c r="M59" s="221">
        <f t="shared" ref="M59" si="63">(K59*N59)-L59</f>
        <v>3204.82</v>
      </c>
      <c r="N59" s="220">
        <v>400</v>
      </c>
      <c r="O59" s="99" t="s">
        <v>580</v>
      </c>
      <c r="P59" s="222">
        <v>45365</v>
      </c>
      <c r="Q59" s="258"/>
      <c r="R59" s="137"/>
      <c r="S59" s="54" t="s">
        <v>877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38"/>
      <c r="AH59" s="139"/>
      <c r="AI59" s="137"/>
      <c r="AJ59" s="137"/>
      <c r="AK59" s="138"/>
      <c r="AL59" s="138"/>
      <c r="AM59" s="138"/>
    </row>
    <row r="60" spans="1:39" ht="12.75" customHeight="1">
      <c r="A60" s="323">
        <v>13</v>
      </c>
      <c r="B60" s="334">
        <v>45357</v>
      </c>
      <c r="C60" s="322"/>
      <c r="D60" s="322" t="s">
        <v>964</v>
      </c>
      <c r="E60" s="323" t="s">
        <v>589</v>
      </c>
      <c r="F60" s="323">
        <v>410.5</v>
      </c>
      <c r="G60" s="323">
        <v>403</v>
      </c>
      <c r="H60" s="323">
        <v>410.5</v>
      </c>
      <c r="I60" s="324" t="s">
        <v>965</v>
      </c>
      <c r="J60" s="335" t="s">
        <v>970</v>
      </c>
      <c r="K60" s="336">
        <f t="shared" ref="K60:K67" si="64">H60-F60</f>
        <v>0</v>
      </c>
      <c r="L60" s="337">
        <f t="shared" ref="L60:L61" si="65">(H60*N60)*0.03%</f>
        <v>197.04</v>
      </c>
      <c r="M60" s="338">
        <f t="shared" ref="M60:M61" si="66">(K60*N60)-L60</f>
        <v>-197.04</v>
      </c>
      <c r="N60" s="336">
        <v>1600</v>
      </c>
      <c r="O60" s="339" t="s">
        <v>597</v>
      </c>
      <c r="P60" s="340">
        <v>45358</v>
      </c>
      <c r="Q60" s="258"/>
      <c r="R60" s="137"/>
      <c r="S60" s="54" t="s">
        <v>579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38"/>
      <c r="AH60" s="139"/>
      <c r="AI60" s="137"/>
      <c r="AJ60" s="137"/>
      <c r="AK60" s="138"/>
      <c r="AL60" s="138"/>
      <c r="AM60" s="138"/>
    </row>
    <row r="61" spans="1:39" ht="12.75" customHeight="1">
      <c r="A61" s="282">
        <v>14</v>
      </c>
      <c r="B61" s="283">
        <v>45357</v>
      </c>
      <c r="C61" s="284"/>
      <c r="D61" s="284" t="s">
        <v>907</v>
      </c>
      <c r="E61" s="282" t="s">
        <v>589</v>
      </c>
      <c r="F61" s="282">
        <v>22590</v>
      </c>
      <c r="G61" s="282">
        <v>22480</v>
      </c>
      <c r="H61" s="282">
        <v>22545</v>
      </c>
      <c r="I61" s="285" t="s">
        <v>966</v>
      </c>
      <c r="J61" s="311" t="s">
        <v>978</v>
      </c>
      <c r="K61" s="288">
        <f t="shared" si="64"/>
        <v>-45</v>
      </c>
      <c r="L61" s="293">
        <f t="shared" si="65"/>
        <v>338.17499999999995</v>
      </c>
      <c r="M61" s="287">
        <f t="shared" si="66"/>
        <v>-2588.1750000000002</v>
      </c>
      <c r="N61" s="288">
        <v>50</v>
      </c>
      <c r="O61" s="289" t="s">
        <v>590</v>
      </c>
      <c r="P61" s="290">
        <v>45358</v>
      </c>
      <c r="Q61" s="258"/>
      <c r="R61" s="137"/>
      <c r="S61" s="54" t="s">
        <v>579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38"/>
      <c r="AH61" s="139"/>
      <c r="AI61" s="137"/>
      <c r="AJ61" s="137"/>
      <c r="AK61" s="138"/>
      <c r="AL61" s="138"/>
      <c r="AM61" s="138"/>
    </row>
    <row r="62" spans="1:39" ht="12.75" customHeight="1">
      <c r="A62" s="308">
        <v>15</v>
      </c>
      <c r="B62" s="309">
        <v>45358</v>
      </c>
      <c r="C62" s="237"/>
      <c r="D62" s="237" t="s">
        <v>971</v>
      </c>
      <c r="E62" s="308" t="s">
        <v>589</v>
      </c>
      <c r="F62" s="308">
        <v>4865</v>
      </c>
      <c r="G62" s="308">
        <v>4815</v>
      </c>
      <c r="H62" s="308">
        <v>4918</v>
      </c>
      <c r="I62" s="205" t="s">
        <v>972</v>
      </c>
      <c r="J62" s="310" t="s">
        <v>977</v>
      </c>
      <c r="K62" s="220">
        <f t="shared" si="64"/>
        <v>53</v>
      </c>
      <c r="L62" s="292">
        <f t="shared" ref="L62" si="67">(H62*N62)*0.03%</f>
        <v>295.08</v>
      </c>
      <c r="M62" s="221">
        <f t="shared" ref="M62" si="68">(K62*N62)-L62</f>
        <v>10304.92</v>
      </c>
      <c r="N62" s="220">
        <v>200</v>
      </c>
      <c r="O62" s="99" t="s">
        <v>580</v>
      </c>
      <c r="P62" s="222">
        <v>45358</v>
      </c>
      <c r="Q62" s="258"/>
      <c r="R62" s="137"/>
      <c r="S62" s="54" t="s">
        <v>579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38"/>
      <c r="AH62" s="139"/>
      <c r="AI62" s="137"/>
      <c r="AJ62" s="137"/>
      <c r="AK62" s="138"/>
      <c r="AL62" s="138"/>
      <c r="AM62" s="138"/>
    </row>
    <row r="63" spans="1:39" ht="12.75" customHeight="1">
      <c r="A63" s="308">
        <v>16</v>
      </c>
      <c r="B63" s="309">
        <v>45358</v>
      </c>
      <c r="C63" s="237"/>
      <c r="D63" s="237" t="s">
        <v>973</v>
      </c>
      <c r="E63" s="308" t="s">
        <v>589</v>
      </c>
      <c r="F63" s="308">
        <v>4732</v>
      </c>
      <c r="G63" s="308">
        <v>4655</v>
      </c>
      <c r="H63" s="308">
        <v>4805</v>
      </c>
      <c r="I63" s="205" t="s">
        <v>974</v>
      </c>
      <c r="J63" s="310" t="s">
        <v>987</v>
      </c>
      <c r="K63" s="220">
        <f t="shared" si="64"/>
        <v>73</v>
      </c>
      <c r="L63" s="292">
        <f t="shared" ref="L63:L65" si="69">(H63*N63)*0.03%</f>
        <v>216.22499999999999</v>
      </c>
      <c r="M63" s="221">
        <f t="shared" ref="M63:M65" si="70">(K63*N63)-L63</f>
        <v>10733.775</v>
      </c>
      <c r="N63" s="220">
        <v>150</v>
      </c>
      <c r="O63" s="99" t="s">
        <v>580</v>
      </c>
      <c r="P63" s="222">
        <v>45362</v>
      </c>
      <c r="Q63" s="258"/>
      <c r="R63" s="137"/>
      <c r="S63" s="54" t="s">
        <v>771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38"/>
      <c r="AH63" s="139"/>
      <c r="AI63" s="137"/>
      <c r="AJ63" s="137"/>
      <c r="AK63" s="138"/>
      <c r="AL63" s="138"/>
      <c r="AM63" s="138"/>
    </row>
    <row r="64" spans="1:39" ht="12.75" customHeight="1">
      <c r="A64" s="323">
        <v>17</v>
      </c>
      <c r="B64" s="334">
        <v>45362</v>
      </c>
      <c r="C64" s="322"/>
      <c r="D64" s="322" t="s">
        <v>907</v>
      </c>
      <c r="E64" s="323" t="s">
        <v>589</v>
      </c>
      <c r="F64" s="323">
        <v>22490</v>
      </c>
      <c r="G64" s="323">
        <v>22315</v>
      </c>
      <c r="H64" s="323">
        <v>22495</v>
      </c>
      <c r="I64" s="324" t="s">
        <v>986</v>
      </c>
      <c r="J64" s="335" t="s">
        <v>941</v>
      </c>
      <c r="K64" s="336">
        <f t="shared" si="64"/>
        <v>5</v>
      </c>
      <c r="L64" s="337">
        <f t="shared" si="69"/>
        <v>337.42499999999995</v>
      </c>
      <c r="M64" s="338">
        <f t="shared" si="70"/>
        <v>-87.424999999999955</v>
      </c>
      <c r="N64" s="336">
        <v>50</v>
      </c>
      <c r="O64" s="339" t="s">
        <v>597</v>
      </c>
      <c r="P64" s="340">
        <v>45362</v>
      </c>
      <c r="Q64" s="258"/>
      <c r="R64" s="137"/>
      <c r="S64" s="54" t="s">
        <v>579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38"/>
      <c r="AH64" s="139"/>
      <c r="AI64" s="137"/>
      <c r="AJ64" s="137"/>
      <c r="AK64" s="138"/>
      <c r="AL64" s="138"/>
      <c r="AM64" s="138"/>
    </row>
    <row r="65" spans="1:39" ht="12.75" customHeight="1">
      <c r="A65" s="282">
        <v>18</v>
      </c>
      <c r="B65" s="283">
        <v>45363</v>
      </c>
      <c r="C65" s="284"/>
      <c r="D65" s="284" t="s">
        <v>909</v>
      </c>
      <c r="E65" s="282" t="s">
        <v>589</v>
      </c>
      <c r="F65" s="282">
        <v>152.65</v>
      </c>
      <c r="G65" s="282">
        <v>150.5</v>
      </c>
      <c r="H65" s="282">
        <v>150.5</v>
      </c>
      <c r="I65" s="285" t="s">
        <v>995</v>
      </c>
      <c r="J65" s="311" t="s">
        <v>1012</v>
      </c>
      <c r="K65" s="288">
        <f t="shared" si="64"/>
        <v>-2.1500000000000057</v>
      </c>
      <c r="L65" s="293">
        <f t="shared" si="69"/>
        <v>225.74999999999997</v>
      </c>
      <c r="M65" s="287">
        <f t="shared" si="70"/>
        <v>-10975.750000000029</v>
      </c>
      <c r="N65" s="288">
        <v>5000</v>
      </c>
      <c r="O65" s="289" t="s">
        <v>590</v>
      </c>
      <c r="P65" s="290">
        <v>45364</v>
      </c>
      <c r="Q65" s="258"/>
      <c r="R65" s="137"/>
      <c r="S65" s="54" t="s">
        <v>771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38"/>
      <c r="AH65" s="139"/>
      <c r="AI65" s="137"/>
      <c r="AJ65" s="137"/>
      <c r="AK65" s="138"/>
      <c r="AL65" s="138"/>
      <c r="AM65" s="138"/>
    </row>
    <row r="66" spans="1:39" ht="12.75" customHeight="1">
      <c r="A66" s="282">
        <v>19</v>
      </c>
      <c r="B66" s="283">
        <v>45363</v>
      </c>
      <c r="C66" s="284"/>
      <c r="D66" s="284" t="s">
        <v>999</v>
      </c>
      <c r="E66" s="282" t="s">
        <v>589</v>
      </c>
      <c r="F66" s="282">
        <v>1227</v>
      </c>
      <c r="G66" s="282">
        <v>1205</v>
      </c>
      <c r="H66" s="282">
        <v>1198.5</v>
      </c>
      <c r="I66" s="285" t="s">
        <v>1000</v>
      </c>
      <c r="J66" s="311" t="s">
        <v>1015</v>
      </c>
      <c r="K66" s="288">
        <f t="shared" si="64"/>
        <v>-28.5</v>
      </c>
      <c r="L66" s="293">
        <f t="shared" ref="L66:L67" si="71">(H66*N66)*0.03%</f>
        <v>179.77499999999998</v>
      </c>
      <c r="M66" s="287">
        <f t="shared" ref="M66:M67" si="72">(K66*N66)-L66</f>
        <v>-14429.775</v>
      </c>
      <c r="N66" s="288">
        <v>500</v>
      </c>
      <c r="O66" s="289" t="s">
        <v>590</v>
      </c>
      <c r="P66" s="290">
        <v>45364</v>
      </c>
      <c r="Q66" s="258"/>
      <c r="R66" s="137"/>
      <c r="S66" s="54" t="s">
        <v>771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38"/>
      <c r="AH66" s="139"/>
      <c r="AI66" s="137"/>
      <c r="AJ66" s="137"/>
      <c r="AK66" s="138"/>
      <c r="AL66" s="138"/>
      <c r="AM66" s="138"/>
    </row>
    <row r="67" spans="1:39" ht="12.75" customHeight="1">
      <c r="A67" s="308">
        <v>20</v>
      </c>
      <c r="B67" s="309">
        <v>45365</v>
      </c>
      <c r="C67" s="237"/>
      <c r="D67" s="237" t="s">
        <v>1024</v>
      </c>
      <c r="E67" s="308" t="s">
        <v>589</v>
      </c>
      <c r="F67" s="308">
        <v>11435</v>
      </c>
      <c r="G67" s="308">
        <v>11200</v>
      </c>
      <c r="H67" s="308">
        <v>11615</v>
      </c>
      <c r="I67" s="308" t="s">
        <v>1025</v>
      </c>
      <c r="J67" s="310" t="s">
        <v>1053</v>
      </c>
      <c r="K67" s="220">
        <f t="shared" si="64"/>
        <v>180</v>
      </c>
      <c r="L67" s="292">
        <f t="shared" si="71"/>
        <v>174.22499999999999</v>
      </c>
      <c r="M67" s="221">
        <f t="shared" si="72"/>
        <v>8825.7749999999996</v>
      </c>
      <c r="N67" s="220">
        <v>50</v>
      </c>
      <c r="O67" s="99" t="s">
        <v>580</v>
      </c>
      <c r="P67" s="222">
        <v>45369</v>
      </c>
      <c r="Q67" s="258"/>
      <c r="R67" s="137"/>
      <c r="S67" s="54" t="s">
        <v>771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38"/>
      <c r="AH67" s="139"/>
      <c r="AI67" s="137"/>
      <c r="AJ67" s="137"/>
      <c r="AK67" s="138"/>
      <c r="AL67" s="138"/>
      <c r="AM67" s="138"/>
    </row>
    <row r="68" spans="1:39" ht="12.75" customHeight="1">
      <c r="A68" s="308">
        <v>21</v>
      </c>
      <c r="B68" s="309">
        <v>45365</v>
      </c>
      <c r="C68" s="237"/>
      <c r="D68" s="237" t="s">
        <v>960</v>
      </c>
      <c r="E68" s="308" t="s">
        <v>589</v>
      </c>
      <c r="F68" s="308">
        <v>4180</v>
      </c>
      <c r="G68" s="308">
        <v>4120</v>
      </c>
      <c r="H68" s="308">
        <v>4227.5</v>
      </c>
      <c r="I68" s="205" t="s">
        <v>1026</v>
      </c>
      <c r="J68" s="310" t="s">
        <v>599</v>
      </c>
      <c r="K68" s="220">
        <f t="shared" ref="K68" si="73">H68-F68</f>
        <v>47.5</v>
      </c>
      <c r="L68" s="292">
        <f t="shared" ref="L68" si="74">(H68*N68)*0.03%</f>
        <v>221.94374999999999</v>
      </c>
      <c r="M68" s="221">
        <f t="shared" ref="M68" si="75">(K68*N68)-L68</f>
        <v>8090.5562499999996</v>
      </c>
      <c r="N68" s="220">
        <v>175</v>
      </c>
      <c r="O68" s="99" t="s">
        <v>580</v>
      </c>
      <c r="P68" s="222">
        <v>45365</v>
      </c>
      <c r="Q68" s="258"/>
      <c r="R68" s="137"/>
      <c r="S68" s="54" t="s">
        <v>877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38"/>
      <c r="AH68" s="139"/>
      <c r="AI68" s="137"/>
      <c r="AJ68" s="137"/>
      <c r="AK68" s="138"/>
      <c r="AL68" s="138"/>
      <c r="AM68" s="138"/>
    </row>
    <row r="69" spans="1:39" ht="12.75" customHeight="1">
      <c r="A69" s="308">
        <v>22</v>
      </c>
      <c r="B69" s="309">
        <v>45365</v>
      </c>
      <c r="C69" s="237"/>
      <c r="D69" s="237" t="s">
        <v>921</v>
      </c>
      <c r="E69" s="308" t="s">
        <v>589</v>
      </c>
      <c r="F69" s="308">
        <v>3632.5</v>
      </c>
      <c r="G69" s="308">
        <v>3570</v>
      </c>
      <c r="H69" s="308">
        <v>3652.5</v>
      </c>
      <c r="I69" s="205" t="s">
        <v>1027</v>
      </c>
      <c r="J69" s="310" t="s">
        <v>1001</v>
      </c>
      <c r="K69" s="220">
        <f t="shared" ref="K69" si="76">H69-F69</f>
        <v>20</v>
      </c>
      <c r="L69" s="292">
        <f t="shared" ref="L69" si="77">(H69*N69)*0.03%</f>
        <v>191.75624999999999</v>
      </c>
      <c r="M69" s="221">
        <f t="shared" ref="M69" si="78">(K69*N69)-L69</f>
        <v>3308.2437500000001</v>
      </c>
      <c r="N69" s="220">
        <v>175</v>
      </c>
      <c r="O69" s="99" t="s">
        <v>580</v>
      </c>
      <c r="P69" s="222">
        <v>45366</v>
      </c>
      <c r="Q69" s="258"/>
      <c r="R69" s="137"/>
      <c r="S69" s="54" t="s">
        <v>579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38"/>
      <c r="AH69" s="139"/>
      <c r="AI69" s="137"/>
      <c r="AJ69" s="137"/>
      <c r="AK69" s="138"/>
      <c r="AL69" s="138"/>
      <c r="AM69" s="138"/>
    </row>
    <row r="70" spans="1:39" ht="12.75" customHeight="1">
      <c r="A70" s="323">
        <v>23</v>
      </c>
      <c r="B70" s="334">
        <v>45366</v>
      </c>
      <c r="C70" s="322"/>
      <c r="D70" s="322" t="s">
        <v>953</v>
      </c>
      <c r="E70" s="323" t="s">
        <v>589</v>
      </c>
      <c r="F70" s="323">
        <v>1451</v>
      </c>
      <c r="G70" s="323">
        <v>1433</v>
      </c>
      <c r="H70" s="323">
        <v>1455</v>
      </c>
      <c r="I70" s="324" t="s">
        <v>1029</v>
      </c>
      <c r="J70" s="335" t="s">
        <v>1003</v>
      </c>
      <c r="K70" s="336">
        <f t="shared" ref="K70" si="79">H70-F70</f>
        <v>4</v>
      </c>
      <c r="L70" s="337">
        <f t="shared" ref="L70" si="80">(H70*N70)*0.03%</f>
        <v>240.07499999999999</v>
      </c>
      <c r="M70" s="338">
        <f t="shared" ref="M70" si="81">(K70*N70)-L70</f>
        <v>1959.925</v>
      </c>
      <c r="N70" s="336">
        <v>550</v>
      </c>
      <c r="O70" s="339" t="s">
        <v>597</v>
      </c>
      <c r="P70" s="340">
        <v>45370</v>
      </c>
      <c r="Q70" s="258"/>
      <c r="R70" s="137"/>
      <c r="S70" s="54" t="s">
        <v>579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38"/>
      <c r="AH70" s="139"/>
      <c r="AI70" s="137"/>
      <c r="AJ70" s="137"/>
      <c r="AK70" s="138"/>
      <c r="AL70" s="138"/>
      <c r="AM70" s="138"/>
    </row>
    <row r="71" spans="1:39" ht="12.75" customHeight="1">
      <c r="A71" s="308">
        <v>24</v>
      </c>
      <c r="B71" s="309">
        <v>45366</v>
      </c>
      <c r="C71" s="237"/>
      <c r="D71" s="237" t="s">
        <v>973</v>
      </c>
      <c r="E71" s="308" t="s">
        <v>589</v>
      </c>
      <c r="F71" s="308">
        <v>4720</v>
      </c>
      <c r="G71" s="308">
        <v>4650</v>
      </c>
      <c r="H71" s="308">
        <v>4785</v>
      </c>
      <c r="I71" s="205" t="s">
        <v>1037</v>
      </c>
      <c r="J71" s="310" t="s">
        <v>1038</v>
      </c>
      <c r="K71" s="220">
        <f t="shared" ref="K71" si="82">H71-F71</f>
        <v>65</v>
      </c>
      <c r="L71" s="292">
        <f t="shared" ref="L71" si="83">(H71*N71)*0.03%</f>
        <v>215.32499999999999</v>
      </c>
      <c r="M71" s="221">
        <f t="shared" ref="M71" si="84">(K71*N71)-L71</f>
        <v>9534.6749999999993</v>
      </c>
      <c r="N71" s="220">
        <v>150</v>
      </c>
      <c r="O71" s="99" t="s">
        <v>580</v>
      </c>
      <c r="P71" s="222">
        <v>45366</v>
      </c>
      <c r="Q71" s="258"/>
      <c r="R71" s="137"/>
      <c r="S71" s="54" t="s">
        <v>877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38"/>
      <c r="AH71" s="139"/>
      <c r="AI71" s="137"/>
      <c r="AJ71" s="137"/>
      <c r="AK71" s="138"/>
      <c r="AL71" s="138"/>
      <c r="AM71" s="138"/>
    </row>
    <row r="72" spans="1:39" ht="12.75" customHeight="1">
      <c r="A72" s="308">
        <v>25</v>
      </c>
      <c r="B72" s="309">
        <v>45366</v>
      </c>
      <c r="C72" s="237"/>
      <c r="D72" s="237" t="s">
        <v>910</v>
      </c>
      <c r="E72" s="308" t="s">
        <v>589</v>
      </c>
      <c r="F72" s="308">
        <v>2852</v>
      </c>
      <c r="G72" s="308">
        <v>2805</v>
      </c>
      <c r="H72" s="308">
        <v>2885</v>
      </c>
      <c r="I72" s="205" t="s">
        <v>1039</v>
      </c>
      <c r="J72" s="310" t="s">
        <v>1056</v>
      </c>
      <c r="K72" s="220">
        <f t="shared" ref="K72" si="85">H72-F72</f>
        <v>33</v>
      </c>
      <c r="L72" s="292">
        <f t="shared" ref="L72" si="86">(H72*N72)*0.03%</f>
        <v>216.37499999999997</v>
      </c>
      <c r="M72" s="221">
        <f t="shared" ref="M72" si="87">(K72*N72)-L72</f>
        <v>8033.625</v>
      </c>
      <c r="N72" s="220">
        <v>250</v>
      </c>
      <c r="O72" s="99" t="s">
        <v>580</v>
      </c>
      <c r="P72" s="222">
        <v>45369</v>
      </c>
      <c r="Q72" s="258"/>
      <c r="R72" s="137"/>
      <c r="S72" s="54" t="s">
        <v>771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38"/>
      <c r="AH72" s="139"/>
      <c r="AI72" s="137"/>
      <c r="AJ72" s="137"/>
      <c r="AK72" s="138"/>
      <c r="AL72" s="138"/>
      <c r="AM72" s="138"/>
    </row>
    <row r="73" spans="1:39" ht="12.75" customHeight="1">
      <c r="A73" s="308">
        <v>26</v>
      </c>
      <c r="B73" s="309">
        <v>45369</v>
      </c>
      <c r="C73" s="237"/>
      <c r="D73" s="237" t="s">
        <v>919</v>
      </c>
      <c r="E73" s="308" t="s">
        <v>589</v>
      </c>
      <c r="F73" s="308">
        <v>3672.5</v>
      </c>
      <c r="G73" s="308">
        <v>3630</v>
      </c>
      <c r="H73" s="308">
        <v>3732</v>
      </c>
      <c r="I73" s="205" t="s">
        <v>1048</v>
      </c>
      <c r="J73" s="310" t="s">
        <v>1049</v>
      </c>
      <c r="K73" s="220">
        <f t="shared" ref="K73:K74" si="88">H73-F73</f>
        <v>59.5</v>
      </c>
      <c r="L73" s="292">
        <f t="shared" ref="L73:L74" si="89">(H73*N73)*0.03%</f>
        <v>279.89999999999998</v>
      </c>
      <c r="M73" s="221">
        <f t="shared" ref="M73:M74" si="90">(K73*N73)-L73</f>
        <v>14595.1</v>
      </c>
      <c r="N73" s="220">
        <v>250</v>
      </c>
      <c r="O73" s="99" t="s">
        <v>580</v>
      </c>
      <c r="P73" s="222">
        <v>45369</v>
      </c>
      <c r="Q73" s="258"/>
      <c r="R73" s="137"/>
      <c r="S73" s="54" t="s">
        <v>877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38"/>
      <c r="AH73" s="139"/>
      <c r="AI73" s="137"/>
      <c r="AJ73" s="137"/>
      <c r="AK73" s="138"/>
      <c r="AL73" s="138"/>
      <c r="AM73" s="138"/>
    </row>
    <row r="74" spans="1:39" ht="12.75" customHeight="1">
      <c r="A74" s="282">
        <v>27</v>
      </c>
      <c r="B74" s="283">
        <v>45369</v>
      </c>
      <c r="C74" s="284"/>
      <c r="D74" s="284" t="s">
        <v>960</v>
      </c>
      <c r="E74" s="282" t="s">
        <v>589</v>
      </c>
      <c r="F74" s="282">
        <v>4215</v>
      </c>
      <c r="G74" s="282">
        <v>4158</v>
      </c>
      <c r="H74" s="282">
        <v>4165.5</v>
      </c>
      <c r="I74" s="285" t="s">
        <v>1050</v>
      </c>
      <c r="J74" s="311" t="s">
        <v>1057</v>
      </c>
      <c r="K74" s="288">
        <f t="shared" si="88"/>
        <v>-49.5</v>
      </c>
      <c r="L74" s="293">
        <f t="shared" si="89"/>
        <v>218.68874999999997</v>
      </c>
      <c r="M74" s="287">
        <f t="shared" si="90"/>
        <v>-8881.1887499999993</v>
      </c>
      <c r="N74" s="288">
        <v>175</v>
      </c>
      <c r="O74" s="289" t="s">
        <v>590</v>
      </c>
      <c r="P74" s="290">
        <v>45369</v>
      </c>
      <c r="Q74" s="258"/>
      <c r="R74" s="137"/>
      <c r="S74" s="54" t="s">
        <v>579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38"/>
      <c r="AH74" s="139"/>
      <c r="AI74" s="137"/>
      <c r="AJ74" s="137"/>
      <c r="AK74" s="138"/>
      <c r="AL74" s="138"/>
      <c r="AM74" s="138"/>
    </row>
    <row r="75" spans="1:39" ht="12.75" customHeight="1">
      <c r="A75" s="282">
        <v>28</v>
      </c>
      <c r="B75" s="283">
        <v>45370</v>
      </c>
      <c r="C75" s="284"/>
      <c r="D75" s="284" t="s">
        <v>919</v>
      </c>
      <c r="E75" s="282" t="s">
        <v>589</v>
      </c>
      <c r="F75" s="282">
        <v>3717.5</v>
      </c>
      <c r="G75" s="282">
        <v>3678</v>
      </c>
      <c r="H75" s="282">
        <v>3678</v>
      </c>
      <c r="I75" s="285" t="s">
        <v>1068</v>
      </c>
      <c r="J75" s="311" t="s">
        <v>934</v>
      </c>
      <c r="K75" s="288">
        <f t="shared" ref="K75" si="91">H75-F75</f>
        <v>-39.5</v>
      </c>
      <c r="L75" s="293">
        <f t="shared" ref="L75" si="92">(H75*N75)*0.03%</f>
        <v>275.84999999999997</v>
      </c>
      <c r="M75" s="287">
        <f t="shared" ref="M75" si="93">(K75*N75)-L75</f>
        <v>-10150.85</v>
      </c>
      <c r="N75" s="288">
        <v>250</v>
      </c>
      <c r="O75" s="289" t="s">
        <v>590</v>
      </c>
      <c r="P75" s="290">
        <v>45371</v>
      </c>
      <c r="Q75" s="258"/>
      <c r="R75" s="137"/>
      <c r="S75" s="54" t="s">
        <v>877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38"/>
      <c r="AH75" s="139"/>
      <c r="AI75" s="137"/>
      <c r="AJ75" s="137"/>
      <c r="AK75" s="138"/>
      <c r="AL75" s="138"/>
      <c r="AM75" s="138"/>
    </row>
    <row r="76" spans="1:39" ht="12.75" customHeight="1">
      <c r="A76" s="308">
        <v>29</v>
      </c>
      <c r="B76" s="309">
        <v>45370</v>
      </c>
      <c r="C76" s="237"/>
      <c r="D76" s="237" t="s">
        <v>907</v>
      </c>
      <c r="E76" s="308" t="s">
        <v>860</v>
      </c>
      <c r="F76" s="308">
        <v>21970</v>
      </c>
      <c r="G76" s="308">
        <v>22100</v>
      </c>
      <c r="H76" s="308">
        <v>21875</v>
      </c>
      <c r="I76" s="205" t="s">
        <v>1069</v>
      </c>
      <c r="J76" s="310" t="s">
        <v>1077</v>
      </c>
      <c r="K76" s="220">
        <f>F76-H76</f>
        <v>95</v>
      </c>
      <c r="L76" s="292">
        <f t="shared" ref="L76" si="94">(H76*N76)*0.03%</f>
        <v>328.12499999999994</v>
      </c>
      <c r="M76" s="221">
        <f t="shared" ref="M76" si="95">(K76*N76)-L76</f>
        <v>4421.875</v>
      </c>
      <c r="N76" s="220">
        <v>50</v>
      </c>
      <c r="O76" s="99" t="s">
        <v>580</v>
      </c>
      <c r="P76" s="222">
        <v>45370</v>
      </c>
      <c r="Q76" s="258"/>
      <c r="R76" s="137"/>
      <c r="S76" s="54" t="s">
        <v>579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38"/>
      <c r="AH76" s="139"/>
      <c r="AI76" s="137"/>
      <c r="AJ76" s="137"/>
      <c r="AK76" s="138"/>
      <c r="AL76" s="138"/>
      <c r="AM76" s="138"/>
    </row>
    <row r="77" spans="1:39" ht="12.75" customHeight="1">
      <c r="A77" s="323">
        <v>30</v>
      </c>
      <c r="B77" s="334">
        <v>45370</v>
      </c>
      <c r="C77" s="322"/>
      <c r="D77" s="322" t="s">
        <v>1071</v>
      </c>
      <c r="E77" s="323" t="s">
        <v>860</v>
      </c>
      <c r="F77" s="323">
        <v>1448</v>
      </c>
      <c r="G77" s="323">
        <v>1467</v>
      </c>
      <c r="H77" s="323">
        <v>1445</v>
      </c>
      <c r="I77" s="324" t="s">
        <v>1072</v>
      </c>
      <c r="J77" s="335" t="s">
        <v>1044</v>
      </c>
      <c r="K77" s="336">
        <f>F77-H77</f>
        <v>3</v>
      </c>
      <c r="L77" s="337">
        <f t="shared" ref="L77:L78" si="96">(H77*N77)*0.03%</f>
        <v>216.74999999999997</v>
      </c>
      <c r="M77" s="338">
        <f t="shared" ref="M77:M78" si="97">(K77*N77)-L77</f>
        <v>1283.25</v>
      </c>
      <c r="N77" s="336">
        <v>500</v>
      </c>
      <c r="O77" s="339" t="s">
        <v>597</v>
      </c>
      <c r="P77" s="340">
        <v>45370</v>
      </c>
      <c r="Q77" s="258"/>
      <c r="R77" s="137"/>
      <c r="S77" s="54" t="s">
        <v>579</v>
      </c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38"/>
      <c r="AH77" s="139"/>
      <c r="AI77" s="137"/>
      <c r="AJ77" s="137"/>
      <c r="AK77" s="138"/>
      <c r="AL77" s="138"/>
      <c r="AM77" s="138"/>
    </row>
    <row r="78" spans="1:39" ht="12.75" customHeight="1">
      <c r="A78" s="308">
        <v>31</v>
      </c>
      <c r="B78" s="309">
        <v>45371</v>
      </c>
      <c r="C78" s="237"/>
      <c r="D78" s="237" t="s">
        <v>907</v>
      </c>
      <c r="E78" s="308" t="s">
        <v>860</v>
      </c>
      <c r="F78" s="308">
        <v>21945</v>
      </c>
      <c r="G78" s="308">
        <v>22100</v>
      </c>
      <c r="H78" s="308">
        <v>21860</v>
      </c>
      <c r="I78" s="205" t="s">
        <v>1069</v>
      </c>
      <c r="J78" s="362" t="s">
        <v>1094</v>
      </c>
      <c r="K78" s="220">
        <f>F78-H78</f>
        <v>85</v>
      </c>
      <c r="L78" s="363">
        <f t="shared" si="96"/>
        <v>327.9</v>
      </c>
      <c r="M78" s="221">
        <f t="shared" si="97"/>
        <v>3922.1</v>
      </c>
      <c r="N78" s="220">
        <v>50</v>
      </c>
      <c r="O78" s="220" t="s">
        <v>580</v>
      </c>
      <c r="P78" s="222">
        <v>45371</v>
      </c>
      <c r="Q78" s="258"/>
      <c r="R78" s="137"/>
      <c r="S78" s="54" t="s">
        <v>579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38"/>
      <c r="AH78" s="139"/>
      <c r="AI78" s="137"/>
      <c r="AJ78" s="137"/>
      <c r="AK78" s="138"/>
      <c r="AL78" s="138"/>
      <c r="AM78" s="138"/>
    </row>
    <row r="79" spans="1:39" ht="12.75" customHeight="1">
      <c r="A79" s="308">
        <v>32</v>
      </c>
      <c r="B79" s="309">
        <v>45371</v>
      </c>
      <c r="C79" s="237"/>
      <c r="D79" s="237" t="s">
        <v>1091</v>
      </c>
      <c r="E79" s="308" t="s">
        <v>860</v>
      </c>
      <c r="F79" s="308">
        <v>1446</v>
      </c>
      <c r="G79" s="308">
        <v>1467</v>
      </c>
      <c r="H79" s="308">
        <v>1426</v>
      </c>
      <c r="I79" s="308" t="s">
        <v>1092</v>
      </c>
      <c r="J79" s="362" t="s">
        <v>1001</v>
      </c>
      <c r="K79" s="220">
        <f>F79-H79</f>
        <v>20</v>
      </c>
      <c r="L79" s="363">
        <f t="shared" ref="L79" si="98">(H79*N79)*0.03%</f>
        <v>278.07</v>
      </c>
      <c r="M79" s="221">
        <f t="shared" ref="M79" si="99">(K79*N79)-L79</f>
        <v>12721.93</v>
      </c>
      <c r="N79" s="220">
        <v>650</v>
      </c>
      <c r="O79" s="220" t="s">
        <v>580</v>
      </c>
      <c r="P79" s="222">
        <v>45371</v>
      </c>
      <c r="Q79" s="258"/>
      <c r="R79" s="137"/>
      <c r="S79" s="54" t="s">
        <v>579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38"/>
      <c r="AH79" s="139"/>
      <c r="AI79" s="137"/>
      <c r="AJ79" s="137"/>
      <c r="AK79" s="138"/>
      <c r="AL79" s="138"/>
      <c r="AM79" s="138"/>
    </row>
    <row r="80" spans="1:39" ht="12.75" customHeight="1">
      <c r="A80" s="323">
        <v>33</v>
      </c>
      <c r="B80" s="334">
        <v>45371</v>
      </c>
      <c r="C80" s="322"/>
      <c r="D80" s="322" t="s">
        <v>953</v>
      </c>
      <c r="E80" s="323" t="s">
        <v>589</v>
      </c>
      <c r="F80" s="323">
        <v>1447</v>
      </c>
      <c r="G80" s="323">
        <v>1425</v>
      </c>
      <c r="H80" s="323">
        <v>1448</v>
      </c>
      <c r="I80" s="324" t="s">
        <v>1097</v>
      </c>
      <c r="J80" s="368" t="s">
        <v>793</v>
      </c>
      <c r="K80" s="336">
        <f>H80-F80</f>
        <v>1</v>
      </c>
      <c r="L80" s="369">
        <f t="shared" ref="L80" si="100">(H80*N80)*0.03%</f>
        <v>238.92</v>
      </c>
      <c r="M80" s="338">
        <f t="shared" ref="M80" si="101">(K80*N80)-L80</f>
        <v>311.08000000000004</v>
      </c>
      <c r="N80" s="336">
        <v>550</v>
      </c>
      <c r="O80" s="339" t="s">
        <v>597</v>
      </c>
      <c r="P80" s="340">
        <v>45372</v>
      </c>
      <c r="Q80" s="258"/>
      <c r="R80" s="137"/>
      <c r="S80" s="54" t="s">
        <v>579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38"/>
      <c r="AH80" s="139"/>
      <c r="AI80" s="137"/>
      <c r="AJ80" s="137"/>
      <c r="AK80" s="138"/>
      <c r="AL80" s="138"/>
      <c r="AM80" s="138"/>
    </row>
    <row r="81" spans="1:39" ht="12.75" customHeight="1">
      <c r="A81" s="282">
        <v>34</v>
      </c>
      <c r="B81" s="283">
        <v>45371</v>
      </c>
      <c r="C81" s="284"/>
      <c r="D81" s="284" t="s">
        <v>1102</v>
      </c>
      <c r="E81" s="282" t="s">
        <v>589</v>
      </c>
      <c r="F81" s="282">
        <v>4527.5</v>
      </c>
      <c r="G81" s="282">
        <v>4494</v>
      </c>
      <c r="H81" s="282">
        <v>4494</v>
      </c>
      <c r="I81" s="285" t="s">
        <v>1103</v>
      </c>
      <c r="J81" s="311" t="s">
        <v>1104</v>
      </c>
      <c r="K81" s="288">
        <f t="shared" ref="K81" si="102">H81-F81</f>
        <v>-33.5</v>
      </c>
      <c r="L81" s="293">
        <f t="shared" ref="L81" si="103">(H81*N81)*0.03%</f>
        <v>404.46</v>
      </c>
      <c r="M81" s="287">
        <f t="shared" ref="M81" si="104">(K81*N81)-L81</f>
        <v>-10454.459999999999</v>
      </c>
      <c r="N81" s="288">
        <v>300</v>
      </c>
      <c r="O81" s="289" t="s">
        <v>590</v>
      </c>
      <c r="P81" s="290">
        <v>45371</v>
      </c>
      <c r="Q81" s="258"/>
      <c r="R81" s="137"/>
      <c r="S81" s="54" t="s">
        <v>877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38"/>
      <c r="AH81" s="139"/>
      <c r="AI81" s="137"/>
      <c r="AJ81" s="137"/>
      <c r="AK81" s="138"/>
      <c r="AL81" s="138"/>
      <c r="AM81" s="138"/>
    </row>
    <row r="82" spans="1:39" ht="12.75" customHeight="1">
      <c r="A82" s="207">
        <v>35</v>
      </c>
      <c r="B82" s="264">
        <v>45372</v>
      </c>
      <c r="C82" s="259"/>
      <c r="D82" s="259" t="s">
        <v>1024</v>
      </c>
      <c r="E82" s="207" t="s">
        <v>589</v>
      </c>
      <c r="F82" s="207" t="s">
        <v>1127</v>
      </c>
      <c r="G82" s="207">
        <v>11640</v>
      </c>
      <c r="H82" s="207"/>
      <c r="I82" s="209" t="s">
        <v>1128</v>
      </c>
      <c r="J82" s="206" t="s">
        <v>578</v>
      </c>
      <c r="K82" s="96"/>
      <c r="L82" s="98"/>
      <c r="M82" s="261"/>
      <c r="N82" s="96"/>
      <c r="O82" s="97"/>
      <c r="P82" s="265"/>
      <c r="Q82" s="258"/>
      <c r="R82" s="137"/>
      <c r="S82" s="5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38"/>
      <c r="AH82" s="139"/>
      <c r="AI82" s="137"/>
      <c r="AJ82" s="137"/>
      <c r="AK82" s="138"/>
      <c r="AL82" s="138"/>
      <c r="AM82" s="138"/>
    </row>
    <row r="83" spans="1:39" ht="12.75" customHeight="1">
      <c r="A83" s="207">
        <v>36</v>
      </c>
      <c r="B83" s="264">
        <v>45372</v>
      </c>
      <c r="C83" s="259"/>
      <c r="D83" s="259" t="s">
        <v>1129</v>
      </c>
      <c r="E83" s="207" t="s">
        <v>589</v>
      </c>
      <c r="F83" s="207" t="s">
        <v>1130</v>
      </c>
      <c r="G83" s="207">
        <v>6960</v>
      </c>
      <c r="H83" s="207"/>
      <c r="I83" s="209" t="s">
        <v>1131</v>
      </c>
      <c r="J83" s="206" t="s">
        <v>578</v>
      </c>
      <c r="K83" s="96"/>
      <c r="L83" s="98"/>
      <c r="M83" s="261"/>
      <c r="N83" s="96"/>
      <c r="O83" s="97"/>
      <c r="P83" s="265"/>
      <c r="Q83" s="258"/>
      <c r="R83" s="137"/>
      <c r="S83" s="5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38"/>
      <c r="AH83" s="139"/>
      <c r="AI83" s="137"/>
      <c r="AJ83" s="137"/>
      <c r="AK83" s="138"/>
      <c r="AL83" s="138"/>
      <c r="AM83" s="138"/>
    </row>
    <row r="84" spans="1:39" ht="12.75" customHeight="1">
      <c r="A84" s="207"/>
      <c r="B84" s="264"/>
      <c r="C84" s="259"/>
      <c r="D84" s="259"/>
      <c r="E84" s="207"/>
      <c r="F84" s="207"/>
      <c r="G84" s="207"/>
      <c r="H84" s="207"/>
      <c r="I84" s="209"/>
      <c r="J84" s="206"/>
      <c r="K84" s="96"/>
      <c r="L84" s="98"/>
      <c r="M84" s="261"/>
      <c r="N84" s="96"/>
      <c r="O84" s="97"/>
      <c r="P84" s="265"/>
      <c r="Q84" s="258"/>
      <c r="R84" s="137"/>
      <c r="S84" s="5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38"/>
      <c r="AH84" s="139"/>
      <c r="AI84" s="137"/>
      <c r="AJ84" s="137"/>
      <c r="AK84" s="138"/>
      <c r="AL84" s="138"/>
      <c r="AM84" s="138"/>
    </row>
    <row r="85" spans="1:39" ht="12.75" customHeight="1">
      <c r="A85" s="207"/>
      <c r="B85" s="264"/>
      <c r="C85" s="259"/>
      <c r="D85" s="259"/>
      <c r="E85" s="207"/>
      <c r="F85" s="207"/>
      <c r="G85" s="207"/>
      <c r="H85" s="207"/>
      <c r="I85" s="209"/>
      <c r="J85" s="206"/>
      <c r="K85" s="96"/>
      <c r="L85" s="98"/>
      <c r="M85" s="261"/>
      <c r="N85" s="96"/>
      <c r="O85" s="97"/>
      <c r="P85" s="265"/>
      <c r="Q85" s="258"/>
      <c r="R85" s="137"/>
      <c r="S85" s="5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38"/>
      <c r="AH85" s="139"/>
      <c r="AI85" s="137"/>
      <c r="AJ85" s="137"/>
      <c r="AK85" s="138"/>
      <c r="AL85" s="138"/>
      <c r="AM85" s="138"/>
    </row>
    <row r="87" spans="1:39" ht="12.75" customHeight="1">
      <c r="A87" s="138"/>
      <c r="B87" s="140"/>
      <c r="C87" s="137"/>
      <c r="D87" s="137"/>
      <c r="E87" s="138"/>
      <c r="F87" s="138"/>
      <c r="G87" s="138"/>
      <c r="H87" s="141"/>
      <c r="I87" s="141"/>
      <c r="J87" s="141"/>
      <c r="K87" s="137"/>
      <c r="L87" s="138"/>
      <c r="M87" s="138"/>
      <c r="N87" s="138"/>
      <c r="O87" s="141"/>
      <c r="P87" s="141"/>
      <c r="Q87" s="141"/>
      <c r="R87" s="137"/>
      <c r="S87" s="5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38"/>
      <c r="AH87" s="139"/>
      <c r="AI87" s="137"/>
      <c r="AJ87" s="137"/>
      <c r="AK87" s="138"/>
      <c r="AL87" s="138"/>
      <c r="AM87" s="138"/>
    </row>
    <row r="88" spans="1:39">
      <c r="A88" s="142" t="s">
        <v>595</v>
      </c>
      <c r="B88" s="142"/>
      <c r="C88" s="142"/>
      <c r="D88" s="142"/>
      <c r="E88" s="143"/>
      <c r="F88" s="105"/>
      <c r="G88" s="105"/>
      <c r="H88" s="105"/>
      <c r="I88" s="105"/>
      <c r="J88" s="1"/>
      <c r="K88" s="6"/>
      <c r="L88" s="6"/>
      <c r="M88" s="6"/>
      <c r="N88" s="1"/>
      <c r="O88" s="1"/>
      <c r="P88" s="37"/>
      <c r="Q88" s="37"/>
      <c r="R88" s="37"/>
      <c r="S88" s="6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37"/>
      <c r="AH88" s="37"/>
      <c r="AI88" s="37"/>
      <c r="AJ88" s="37"/>
      <c r="AK88" s="37"/>
      <c r="AL88" s="37"/>
      <c r="AM88" s="37"/>
    </row>
    <row r="89" spans="1:39" ht="38.25">
      <c r="A89" s="93" t="s">
        <v>16</v>
      </c>
      <c r="B89" s="93" t="s">
        <v>553</v>
      </c>
      <c r="C89" s="93"/>
      <c r="D89" s="94" t="s">
        <v>564</v>
      </c>
      <c r="E89" s="93" t="s">
        <v>565</v>
      </c>
      <c r="F89" s="93" t="s">
        <v>566</v>
      </c>
      <c r="G89" s="93" t="s">
        <v>587</v>
      </c>
      <c r="H89" s="93" t="s">
        <v>568</v>
      </c>
      <c r="I89" s="93" t="s">
        <v>569</v>
      </c>
      <c r="J89" s="92" t="s">
        <v>570</v>
      </c>
      <c r="K89" s="92" t="s">
        <v>596</v>
      </c>
      <c r="L89" s="95" t="s">
        <v>572</v>
      </c>
      <c r="M89" s="136" t="s">
        <v>593</v>
      </c>
      <c r="N89" s="93" t="s">
        <v>594</v>
      </c>
      <c r="O89" s="93" t="s">
        <v>574</v>
      </c>
      <c r="P89" s="94" t="s">
        <v>575</v>
      </c>
      <c r="Q89" s="262"/>
      <c r="R89" s="37"/>
      <c r="S89" s="6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37"/>
      <c r="AH89" s="37"/>
      <c r="AI89" s="37"/>
      <c r="AJ89" s="37"/>
      <c r="AK89" s="37"/>
      <c r="AL89" s="37"/>
      <c r="AM89" s="37"/>
    </row>
    <row r="90" spans="1:39" s="305" customFormat="1" ht="12.75" customHeight="1">
      <c r="A90" s="282">
        <v>1</v>
      </c>
      <c r="B90" s="283">
        <v>45352</v>
      </c>
      <c r="C90" s="284"/>
      <c r="D90" s="284" t="s">
        <v>912</v>
      </c>
      <c r="E90" s="282" t="s">
        <v>589</v>
      </c>
      <c r="F90" s="282">
        <v>97</v>
      </c>
      <c r="G90" s="282">
        <v>60</v>
      </c>
      <c r="H90" s="282">
        <v>64</v>
      </c>
      <c r="I90" s="285" t="s">
        <v>881</v>
      </c>
      <c r="J90" s="286" t="s">
        <v>916</v>
      </c>
      <c r="K90" s="291">
        <f>H90-F90</f>
        <v>-33</v>
      </c>
      <c r="L90" s="312">
        <v>50</v>
      </c>
      <c r="M90" s="313">
        <f t="shared" ref="M90" si="105">(K90*N90)-L90</f>
        <v>-1700</v>
      </c>
      <c r="N90" s="291">
        <v>50</v>
      </c>
      <c r="O90" s="286" t="s">
        <v>590</v>
      </c>
      <c r="P90" s="283">
        <v>45352</v>
      </c>
      <c r="Q90" s="299"/>
      <c r="R90" s="300"/>
      <c r="S90" s="301" t="s">
        <v>579</v>
      </c>
      <c r="T90" s="302"/>
      <c r="U90" s="302"/>
      <c r="V90" s="302"/>
      <c r="W90" s="302"/>
      <c r="X90" s="302"/>
      <c r="Y90" s="302"/>
      <c r="Z90" s="302"/>
      <c r="AA90" s="302"/>
      <c r="AB90" s="302"/>
      <c r="AC90" s="302"/>
      <c r="AD90" s="302"/>
      <c r="AE90" s="302"/>
      <c r="AF90" s="302"/>
      <c r="AG90" s="303"/>
      <c r="AH90" s="304"/>
      <c r="AI90" s="300"/>
      <c r="AJ90" s="300"/>
      <c r="AK90" s="303"/>
      <c r="AL90" s="303"/>
      <c r="AM90" s="303"/>
    </row>
    <row r="91" spans="1:39" s="305" customFormat="1" ht="12.75" customHeight="1">
      <c r="A91" s="396">
        <v>2</v>
      </c>
      <c r="B91" s="392">
        <v>45355</v>
      </c>
      <c r="C91" s="322"/>
      <c r="D91" s="322" t="s">
        <v>938</v>
      </c>
      <c r="E91" s="323" t="s">
        <v>860</v>
      </c>
      <c r="F91" s="323">
        <v>30</v>
      </c>
      <c r="G91" s="323"/>
      <c r="H91" s="323">
        <v>10</v>
      </c>
      <c r="I91" s="324"/>
      <c r="J91" s="390" t="s">
        <v>941</v>
      </c>
      <c r="K91" s="325">
        <f>F91-H91</f>
        <v>20</v>
      </c>
      <c r="L91" s="326">
        <v>50</v>
      </c>
      <c r="M91" s="394">
        <v>100</v>
      </c>
      <c r="N91" s="325">
        <v>40</v>
      </c>
      <c r="O91" s="390" t="s">
        <v>597</v>
      </c>
      <c r="P91" s="392">
        <v>45356</v>
      </c>
      <c r="Q91" s="299"/>
      <c r="R91" s="300"/>
      <c r="S91" s="301" t="s">
        <v>877</v>
      </c>
      <c r="T91" s="302"/>
      <c r="U91" s="302"/>
      <c r="V91" s="302"/>
      <c r="W91" s="302"/>
      <c r="X91" s="302"/>
      <c r="Y91" s="302"/>
      <c r="Z91" s="302"/>
      <c r="AA91" s="302"/>
      <c r="AB91" s="302"/>
      <c r="AC91" s="302"/>
      <c r="AD91" s="302"/>
      <c r="AE91" s="302"/>
      <c r="AF91" s="302"/>
      <c r="AG91" s="303"/>
      <c r="AH91" s="304"/>
      <c r="AI91" s="300"/>
      <c r="AJ91" s="300"/>
      <c r="AK91" s="303"/>
      <c r="AL91" s="303"/>
      <c r="AM91" s="303"/>
    </row>
    <row r="92" spans="1:39" s="305" customFormat="1" ht="12.75" customHeight="1">
      <c r="A92" s="397"/>
      <c r="B92" s="393"/>
      <c r="C92" s="322"/>
      <c r="D92" s="322" t="s">
        <v>939</v>
      </c>
      <c r="E92" s="323" t="s">
        <v>860</v>
      </c>
      <c r="F92" s="323">
        <v>37</v>
      </c>
      <c r="G92" s="323"/>
      <c r="H92" s="323">
        <v>52</v>
      </c>
      <c r="I92" s="324"/>
      <c r="J92" s="391"/>
      <c r="K92" s="325">
        <f>F92-H92</f>
        <v>-15</v>
      </c>
      <c r="L92" s="326">
        <v>50</v>
      </c>
      <c r="M92" s="395"/>
      <c r="N92" s="325">
        <v>40</v>
      </c>
      <c r="O92" s="391"/>
      <c r="P92" s="393"/>
      <c r="Q92" s="299"/>
      <c r="R92" s="300"/>
      <c r="S92" s="301"/>
      <c r="T92" s="302"/>
      <c r="U92" s="302"/>
      <c r="V92" s="302"/>
      <c r="W92" s="302"/>
      <c r="X92" s="302"/>
      <c r="Y92" s="302"/>
      <c r="Z92" s="302"/>
      <c r="AA92" s="302"/>
      <c r="AB92" s="302"/>
      <c r="AC92" s="302"/>
      <c r="AD92" s="302"/>
      <c r="AE92" s="302"/>
      <c r="AF92" s="302"/>
      <c r="AG92" s="303"/>
      <c r="AH92" s="304"/>
      <c r="AI92" s="300"/>
      <c r="AJ92" s="300"/>
      <c r="AK92" s="303"/>
      <c r="AL92" s="303"/>
      <c r="AM92" s="303"/>
    </row>
    <row r="93" spans="1:39" s="305" customFormat="1" ht="12.75" customHeight="1">
      <c r="A93" s="308">
        <v>3</v>
      </c>
      <c r="B93" s="309">
        <v>45356</v>
      </c>
      <c r="C93" s="237"/>
      <c r="D93" s="237" t="s">
        <v>944</v>
      </c>
      <c r="E93" s="308" t="s">
        <v>589</v>
      </c>
      <c r="F93" s="308">
        <v>240</v>
      </c>
      <c r="G93" s="308">
        <v>90</v>
      </c>
      <c r="H93" s="308">
        <v>300</v>
      </c>
      <c r="I93" s="308" t="s">
        <v>945</v>
      </c>
      <c r="J93" s="331" t="s">
        <v>794</v>
      </c>
      <c r="K93" s="278">
        <f>H93-F93</f>
        <v>60</v>
      </c>
      <c r="L93" s="332">
        <v>50</v>
      </c>
      <c r="M93" s="333">
        <f t="shared" ref="M93" si="106">(K93*N93)-L93</f>
        <v>850</v>
      </c>
      <c r="N93" s="278">
        <v>15</v>
      </c>
      <c r="O93" s="331" t="s">
        <v>580</v>
      </c>
      <c r="P93" s="309">
        <v>45356</v>
      </c>
      <c r="Q93" s="299"/>
      <c r="R93" s="300"/>
      <c r="S93" s="301" t="s">
        <v>579</v>
      </c>
      <c r="T93" s="302"/>
      <c r="U93" s="302"/>
      <c r="V93" s="302"/>
      <c r="W93" s="302"/>
      <c r="X93" s="302"/>
      <c r="Y93" s="302"/>
      <c r="Z93" s="302"/>
      <c r="AA93" s="302"/>
      <c r="AB93" s="302"/>
      <c r="AC93" s="302"/>
      <c r="AD93" s="302"/>
      <c r="AE93" s="302"/>
      <c r="AF93" s="302"/>
      <c r="AG93" s="303"/>
      <c r="AH93" s="304"/>
      <c r="AI93" s="300"/>
      <c r="AJ93" s="300"/>
      <c r="AK93" s="303"/>
      <c r="AL93" s="303"/>
      <c r="AM93" s="303"/>
    </row>
    <row r="94" spans="1:39" s="305" customFormat="1" ht="12.75" customHeight="1">
      <c r="A94" s="308">
        <v>4</v>
      </c>
      <c r="B94" s="309">
        <v>45356</v>
      </c>
      <c r="C94" s="237"/>
      <c r="D94" s="237" t="s">
        <v>946</v>
      </c>
      <c r="E94" s="308" t="s">
        <v>589</v>
      </c>
      <c r="F94" s="308">
        <v>30</v>
      </c>
      <c r="G94" s="308">
        <v>5</v>
      </c>
      <c r="H94" s="308">
        <v>45</v>
      </c>
      <c r="I94" s="308" t="s">
        <v>947</v>
      </c>
      <c r="J94" s="331" t="s">
        <v>951</v>
      </c>
      <c r="K94" s="278">
        <f>H94-F94</f>
        <v>15</v>
      </c>
      <c r="L94" s="332">
        <v>50</v>
      </c>
      <c r="M94" s="333">
        <f t="shared" ref="M94" si="107">(K94*N94)-L94</f>
        <v>550</v>
      </c>
      <c r="N94" s="278">
        <v>40</v>
      </c>
      <c r="O94" s="331" t="s">
        <v>580</v>
      </c>
      <c r="P94" s="309">
        <v>45356</v>
      </c>
      <c r="Q94" s="299"/>
      <c r="R94" s="300"/>
      <c r="S94" s="301" t="s">
        <v>877</v>
      </c>
      <c r="T94" s="302"/>
      <c r="U94" s="302"/>
      <c r="V94" s="302"/>
      <c r="W94" s="302"/>
      <c r="X94" s="302"/>
      <c r="Y94" s="302"/>
      <c r="Z94" s="302"/>
      <c r="AA94" s="302"/>
      <c r="AB94" s="302"/>
      <c r="AC94" s="302"/>
      <c r="AD94" s="302"/>
      <c r="AE94" s="302"/>
      <c r="AF94" s="302"/>
      <c r="AG94" s="303"/>
      <c r="AH94" s="304"/>
      <c r="AI94" s="300"/>
      <c r="AJ94" s="300"/>
      <c r="AK94" s="303"/>
      <c r="AL94" s="303"/>
      <c r="AM94" s="303"/>
    </row>
    <row r="95" spans="1:39" s="305" customFormat="1" ht="12.75" customHeight="1">
      <c r="A95" s="282">
        <v>5</v>
      </c>
      <c r="B95" s="283">
        <v>45356</v>
      </c>
      <c r="C95" s="284"/>
      <c r="D95" s="284" t="s">
        <v>948</v>
      </c>
      <c r="E95" s="282" t="s">
        <v>860</v>
      </c>
      <c r="F95" s="282">
        <v>250</v>
      </c>
      <c r="G95" s="282">
        <v>305</v>
      </c>
      <c r="H95" s="282">
        <v>297.5</v>
      </c>
      <c r="I95" s="282" t="s">
        <v>949</v>
      </c>
      <c r="J95" s="286" t="s">
        <v>950</v>
      </c>
      <c r="K95" s="291">
        <f>F95-H95</f>
        <v>-47.5</v>
      </c>
      <c r="L95" s="312">
        <v>50</v>
      </c>
      <c r="M95" s="313">
        <f t="shared" ref="M95" si="108">(K95*N95)-L95</f>
        <v>-2425</v>
      </c>
      <c r="N95" s="291">
        <v>50</v>
      </c>
      <c r="O95" s="286" t="s">
        <v>590</v>
      </c>
      <c r="P95" s="283">
        <v>45356</v>
      </c>
      <c r="Q95" s="299"/>
      <c r="R95" s="300"/>
      <c r="S95" s="301" t="s">
        <v>579</v>
      </c>
      <c r="T95" s="302"/>
      <c r="U95" s="302"/>
      <c r="V95" s="302"/>
      <c r="W95" s="302"/>
      <c r="X95" s="302"/>
      <c r="Y95" s="302"/>
      <c r="Z95" s="302"/>
      <c r="AA95" s="302"/>
      <c r="AB95" s="302"/>
      <c r="AC95" s="302"/>
      <c r="AD95" s="302"/>
      <c r="AE95" s="302"/>
      <c r="AF95" s="302"/>
      <c r="AG95" s="303"/>
      <c r="AH95" s="304"/>
      <c r="AI95" s="300"/>
      <c r="AJ95" s="300"/>
      <c r="AK95" s="303"/>
      <c r="AL95" s="303"/>
      <c r="AM95" s="303"/>
    </row>
    <row r="96" spans="1:39" s="305" customFormat="1" ht="12.75" customHeight="1">
      <c r="A96" s="388">
        <v>6</v>
      </c>
      <c r="B96" s="384">
        <v>45358</v>
      </c>
      <c r="C96" s="237"/>
      <c r="D96" s="237" t="s">
        <v>968</v>
      </c>
      <c r="E96" s="308" t="s">
        <v>589</v>
      </c>
      <c r="F96" s="308">
        <v>37.5</v>
      </c>
      <c r="G96" s="308"/>
      <c r="H96" s="308">
        <v>42.5</v>
      </c>
      <c r="I96" s="205"/>
      <c r="J96" s="382" t="s">
        <v>1003</v>
      </c>
      <c r="K96" s="278">
        <f>H96-F96</f>
        <v>5</v>
      </c>
      <c r="L96" s="332">
        <v>50</v>
      </c>
      <c r="M96" s="386">
        <v>1500</v>
      </c>
      <c r="N96" s="278">
        <v>400</v>
      </c>
      <c r="O96" s="382" t="s">
        <v>580</v>
      </c>
      <c r="P96" s="384">
        <v>45363</v>
      </c>
      <c r="Q96" s="299"/>
      <c r="R96" s="300"/>
      <c r="S96" s="301" t="s">
        <v>579</v>
      </c>
      <c r="T96" s="302"/>
      <c r="U96" s="302"/>
      <c r="V96" s="302"/>
      <c r="W96" s="302"/>
      <c r="X96" s="302"/>
      <c r="Y96" s="302"/>
      <c r="Z96" s="302"/>
      <c r="AA96" s="302"/>
      <c r="AB96" s="302"/>
      <c r="AC96" s="302"/>
      <c r="AD96" s="302"/>
      <c r="AE96" s="302"/>
      <c r="AF96" s="302"/>
      <c r="AG96" s="303"/>
      <c r="AH96" s="304"/>
      <c r="AI96" s="300"/>
      <c r="AJ96" s="300"/>
      <c r="AK96" s="303"/>
      <c r="AL96" s="303"/>
      <c r="AM96" s="303"/>
    </row>
    <row r="97" spans="1:39" s="305" customFormat="1" ht="12.75" customHeight="1">
      <c r="A97" s="389"/>
      <c r="B97" s="385"/>
      <c r="C97" s="237"/>
      <c r="D97" s="237" t="s">
        <v>969</v>
      </c>
      <c r="E97" s="308" t="s">
        <v>860</v>
      </c>
      <c r="F97" s="308">
        <v>21.5</v>
      </c>
      <c r="G97" s="308"/>
      <c r="H97" s="308">
        <v>22.5</v>
      </c>
      <c r="I97" s="205"/>
      <c r="J97" s="383"/>
      <c r="K97" s="278">
        <f>F97-H97</f>
        <v>-1</v>
      </c>
      <c r="L97" s="332">
        <v>50</v>
      </c>
      <c r="M97" s="387"/>
      <c r="N97" s="278">
        <v>400</v>
      </c>
      <c r="O97" s="383"/>
      <c r="P97" s="385"/>
      <c r="Q97" s="299"/>
      <c r="R97" s="300"/>
      <c r="S97" s="301"/>
      <c r="T97" s="302"/>
      <c r="U97" s="302"/>
      <c r="V97" s="302"/>
      <c r="W97" s="302"/>
      <c r="X97" s="302"/>
      <c r="Y97" s="302"/>
      <c r="Z97" s="302"/>
      <c r="AA97" s="302"/>
      <c r="AB97" s="302"/>
      <c r="AC97" s="302"/>
      <c r="AD97" s="302"/>
      <c r="AE97" s="302"/>
      <c r="AF97" s="302"/>
      <c r="AG97" s="303"/>
      <c r="AH97" s="304"/>
      <c r="AI97" s="300"/>
      <c r="AJ97" s="300"/>
      <c r="AK97" s="303"/>
      <c r="AL97" s="303"/>
      <c r="AM97" s="303"/>
    </row>
    <row r="98" spans="1:39" s="305" customFormat="1" ht="12.75" customHeight="1">
      <c r="A98" s="308">
        <v>7</v>
      </c>
      <c r="B98" s="309">
        <v>45358</v>
      </c>
      <c r="C98" s="237"/>
      <c r="D98" s="237" t="s">
        <v>975</v>
      </c>
      <c r="E98" s="308" t="s">
        <v>589</v>
      </c>
      <c r="F98" s="308">
        <v>16</v>
      </c>
      <c r="G98" s="308">
        <v>0</v>
      </c>
      <c r="H98" s="308">
        <v>41</v>
      </c>
      <c r="I98" s="205" t="s">
        <v>976</v>
      </c>
      <c r="J98" s="331" t="s">
        <v>747</v>
      </c>
      <c r="K98" s="278">
        <f>H98-F98</f>
        <v>25</v>
      </c>
      <c r="L98" s="332">
        <v>50</v>
      </c>
      <c r="M98" s="333">
        <f t="shared" ref="M98:M99" si="109">(K98*N98)-L98</f>
        <v>1200</v>
      </c>
      <c r="N98" s="278">
        <v>50</v>
      </c>
      <c r="O98" s="331" t="s">
        <v>580</v>
      </c>
      <c r="P98" s="309">
        <v>45358</v>
      </c>
      <c r="Q98" s="299"/>
      <c r="R98" s="300"/>
      <c r="S98" s="301" t="s">
        <v>579</v>
      </c>
      <c r="T98" s="302"/>
      <c r="U98" s="302"/>
      <c r="V98" s="302"/>
      <c r="W98" s="302"/>
      <c r="X98" s="302"/>
      <c r="Y98" s="302"/>
      <c r="Z98" s="302"/>
      <c r="AA98" s="302"/>
      <c r="AB98" s="302"/>
      <c r="AC98" s="302"/>
      <c r="AD98" s="302"/>
      <c r="AE98" s="302"/>
      <c r="AF98" s="302"/>
      <c r="AG98" s="303"/>
      <c r="AH98" s="304"/>
      <c r="AI98" s="300"/>
      <c r="AJ98" s="300"/>
      <c r="AK98" s="303"/>
      <c r="AL98" s="303"/>
      <c r="AM98" s="303"/>
    </row>
    <row r="99" spans="1:39" ht="12.75" customHeight="1">
      <c r="A99" s="282">
        <v>8</v>
      </c>
      <c r="B99" s="283">
        <v>45362</v>
      </c>
      <c r="C99" s="284"/>
      <c r="D99" s="284" t="s">
        <v>983</v>
      </c>
      <c r="E99" s="282" t="s">
        <v>589</v>
      </c>
      <c r="F99" s="282">
        <v>295</v>
      </c>
      <c r="G99" s="282">
        <v>190</v>
      </c>
      <c r="H99" s="282">
        <v>190</v>
      </c>
      <c r="I99" s="285" t="s">
        <v>984</v>
      </c>
      <c r="J99" s="286" t="s">
        <v>985</v>
      </c>
      <c r="K99" s="291">
        <f>H99-F99</f>
        <v>-105</v>
      </c>
      <c r="L99" s="312">
        <v>50</v>
      </c>
      <c r="M99" s="313">
        <f t="shared" si="109"/>
        <v>-1625</v>
      </c>
      <c r="N99" s="291">
        <v>15</v>
      </c>
      <c r="O99" s="286" t="s">
        <v>590</v>
      </c>
      <c r="P99" s="283">
        <v>45362</v>
      </c>
      <c r="Q99" s="258"/>
      <c r="R99" s="137"/>
      <c r="S99" s="54" t="s">
        <v>579</v>
      </c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38"/>
      <c r="AH99" s="139"/>
      <c r="AI99" s="137"/>
      <c r="AJ99" s="137"/>
      <c r="AK99" s="138"/>
      <c r="AL99" s="138"/>
      <c r="AM99" s="138"/>
    </row>
    <row r="100" spans="1:39" ht="12.75" customHeight="1">
      <c r="A100" s="388">
        <v>9</v>
      </c>
      <c r="B100" s="384">
        <v>45362</v>
      </c>
      <c r="C100" s="237"/>
      <c r="D100" s="237" t="s">
        <v>989</v>
      </c>
      <c r="E100" s="308" t="s">
        <v>860</v>
      </c>
      <c r="F100" s="308">
        <v>35</v>
      </c>
      <c r="G100" s="308"/>
      <c r="H100" s="308">
        <v>33.5</v>
      </c>
      <c r="I100" s="205"/>
      <c r="J100" s="382" t="s">
        <v>991</v>
      </c>
      <c r="K100" s="278">
        <f>F100-H100</f>
        <v>1.5</v>
      </c>
      <c r="L100" s="332">
        <v>50</v>
      </c>
      <c r="M100" s="386">
        <v>400</v>
      </c>
      <c r="N100" s="278">
        <v>40</v>
      </c>
      <c r="O100" s="382" t="s">
        <v>580</v>
      </c>
      <c r="P100" s="384">
        <v>45363</v>
      </c>
      <c r="Q100" s="258"/>
      <c r="R100" s="137"/>
      <c r="S100" s="54" t="s">
        <v>877</v>
      </c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38"/>
      <c r="AH100" s="139"/>
      <c r="AI100" s="137"/>
      <c r="AJ100" s="137"/>
      <c r="AK100" s="138"/>
      <c r="AL100" s="138"/>
      <c r="AM100" s="138"/>
    </row>
    <row r="101" spans="1:39" ht="12.75" customHeight="1">
      <c r="A101" s="389"/>
      <c r="B101" s="385"/>
      <c r="C101" s="237"/>
      <c r="D101" s="237" t="s">
        <v>990</v>
      </c>
      <c r="E101" s="308" t="s">
        <v>860</v>
      </c>
      <c r="F101" s="308">
        <v>21</v>
      </c>
      <c r="G101" s="308"/>
      <c r="H101" s="308">
        <v>10</v>
      </c>
      <c r="I101" s="205"/>
      <c r="J101" s="383"/>
      <c r="K101" s="278">
        <f>F101-H101</f>
        <v>11</v>
      </c>
      <c r="L101" s="332">
        <v>50</v>
      </c>
      <c r="M101" s="387"/>
      <c r="N101" s="278">
        <v>40</v>
      </c>
      <c r="O101" s="383"/>
      <c r="P101" s="385"/>
      <c r="Q101" s="258"/>
      <c r="R101" s="137"/>
      <c r="S101" s="54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38"/>
      <c r="AH101" s="139"/>
      <c r="AI101" s="137"/>
      <c r="AJ101" s="137"/>
      <c r="AK101" s="138"/>
      <c r="AL101" s="138"/>
      <c r="AM101" s="138"/>
    </row>
    <row r="102" spans="1:39" ht="12.75" customHeight="1">
      <c r="A102" s="308">
        <v>10</v>
      </c>
      <c r="B102" s="309">
        <v>45363</v>
      </c>
      <c r="C102" s="237"/>
      <c r="D102" s="237" t="s">
        <v>992</v>
      </c>
      <c r="E102" s="308" t="s">
        <v>589</v>
      </c>
      <c r="F102" s="308">
        <v>19</v>
      </c>
      <c r="G102" s="308">
        <v>0</v>
      </c>
      <c r="H102" s="308">
        <v>45</v>
      </c>
      <c r="I102" s="205" t="s">
        <v>993</v>
      </c>
      <c r="J102" s="331" t="s">
        <v>932</v>
      </c>
      <c r="K102" s="278">
        <f>H102-F102</f>
        <v>26</v>
      </c>
      <c r="L102" s="332">
        <v>50</v>
      </c>
      <c r="M102" s="333">
        <f t="shared" ref="M102:M104" si="110">(K102*N102)-L102</f>
        <v>990</v>
      </c>
      <c r="N102" s="278">
        <v>40</v>
      </c>
      <c r="O102" s="331" t="s">
        <v>580</v>
      </c>
      <c r="P102" s="309">
        <v>45363</v>
      </c>
      <c r="Q102" s="258"/>
      <c r="R102" s="137"/>
      <c r="S102" s="54" t="s">
        <v>877</v>
      </c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38"/>
      <c r="AH102" s="139"/>
      <c r="AI102" s="137"/>
      <c r="AJ102" s="137"/>
      <c r="AK102" s="138"/>
      <c r="AL102" s="138"/>
      <c r="AM102" s="138"/>
    </row>
    <row r="103" spans="1:39" ht="12.75" customHeight="1">
      <c r="A103" s="308">
        <v>11</v>
      </c>
      <c r="B103" s="309">
        <v>45363</v>
      </c>
      <c r="C103" s="237"/>
      <c r="D103" s="237" t="s">
        <v>996</v>
      </c>
      <c r="E103" s="308" t="s">
        <v>860</v>
      </c>
      <c r="F103" s="308">
        <v>72</v>
      </c>
      <c r="G103" s="308">
        <v>110</v>
      </c>
      <c r="H103" s="308">
        <v>52</v>
      </c>
      <c r="I103" s="341" t="s">
        <v>997</v>
      </c>
      <c r="J103" s="331" t="s">
        <v>1001</v>
      </c>
      <c r="K103" s="278">
        <f>F103-H103</f>
        <v>20</v>
      </c>
      <c r="L103" s="332">
        <v>50</v>
      </c>
      <c r="M103" s="333">
        <f t="shared" si="110"/>
        <v>950</v>
      </c>
      <c r="N103" s="278">
        <v>50</v>
      </c>
      <c r="O103" s="331" t="s">
        <v>580</v>
      </c>
      <c r="P103" s="309">
        <v>45363</v>
      </c>
      <c r="Q103" s="258"/>
      <c r="R103" s="137"/>
      <c r="S103" s="54" t="s">
        <v>579</v>
      </c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38"/>
      <c r="AH103" s="139"/>
      <c r="AI103" s="137"/>
      <c r="AJ103" s="137"/>
      <c r="AK103" s="138"/>
      <c r="AL103" s="138"/>
      <c r="AM103" s="138"/>
    </row>
    <row r="104" spans="1:39" ht="12.75" customHeight="1">
      <c r="A104" s="282">
        <v>12</v>
      </c>
      <c r="B104" s="283">
        <v>45363</v>
      </c>
      <c r="C104" s="284"/>
      <c r="D104" s="284" t="s">
        <v>998</v>
      </c>
      <c r="E104" s="282" t="s">
        <v>860</v>
      </c>
      <c r="F104" s="282">
        <v>80</v>
      </c>
      <c r="G104" s="282">
        <v>140</v>
      </c>
      <c r="H104" s="282">
        <v>115</v>
      </c>
      <c r="I104" s="285">
        <v>1</v>
      </c>
      <c r="J104" s="286" t="s">
        <v>1002</v>
      </c>
      <c r="K104" s="291">
        <f>F104-H104</f>
        <v>-35</v>
      </c>
      <c r="L104" s="312">
        <v>50</v>
      </c>
      <c r="M104" s="313">
        <f t="shared" si="110"/>
        <v>-575</v>
      </c>
      <c r="N104" s="291">
        <v>15</v>
      </c>
      <c r="O104" s="286" t="s">
        <v>590</v>
      </c>
      <c r="P104" s="283">
        <v>45363</v>
      </c>
      <c r="Q104" s="258"/>
      <c r="R104" s="137"/>
      <c r="S104" s="54" t="s">
        <v>579</v>
      </c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38"/>
      <c r="AH104" s="139"/>
      <c r="AI104" s="137"/>
      <c r="AJ104" s="137"/>
      <c r="AK104" s="138"/>
      <c r="AL104" s="138"/>
      <c r="AM104" s="138"/>
    </row>
    <row r="105" spans="1:39" ht="12.75" customHeight="1">
      <c r="A105" s="282">
        <v>13</v>
      </c>
      <c r="B105" s="283">
        <v>45364</v>
      </c>
      <c r="C105" s="284"/>
      <c r="D105" s="284" t="s">
        <v>1005</v>
      </c>
      <c r="E105" s="282" t="s">
        <v>589</v>
      </c>
      <c r="F105" s="282">
        <v>129</v>
      </c>
      <c r="G105" s="282">
        <v>99</v>
      </c>
      <c r="H105" s="282">
        <v>99</v>
      </c>
      <c r="I105" s="285" t="s">
        <v>1006</v>
      </c>
      <c r="J105" s="286" t="s">
        <v>1007</v>
      </c>
      <c r="K105" s="291">
        <f t="shared" ref="K105:K112" si="111">H105-F105</f>
        <v>-30</v>
      </c>
      <c r="L105" s="312">
        <v>50</v>
      </c>
      <c r="M105" s="313">
        <f t="shared" ref="M105" si="112">(K105*N105)-L105</f>
        <v>-1250</v>
      </c>
      <c r="N105" s="291">
        <v>40</v>
      </c>
      <c r="O105" s="286" t="s">
        <v>590</v>
      </c>
      <c r="P105" s="283">
        <v>45364</v>
      </c>
      <c r="Q105" s="258"/>
      <c r="R105" s="137"/>
      <c r="S105" s="54" t="s">
        <v>877</v>
      </c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38"/>
      <c r="AH105" s="139"/>
      <c r="AI105" s="137"/>
      <c r="AJ105" s="137"/>
      <c r="AK105" s="138"/>
      <c r="AL105" s="138"/>
      <c r="AM105" s="138"/>
    </row>
    <row r="106" spans="1:39" ht="12.75" customHeight="1">
      <c r="A106" s="388">
        <v>14</v>
      </c>
      <c r="B106" s="384">
        <v>45364</v>
      </c>
      <c r="C106" s="237"/>
      <c r="D106" s="237" t="s">
        <v>1014</v>
      </c>
      <c r="E106" s="308" t="s">
        <v>589</v>
      </c>
      <c r="F106" s="308">
        <v>52</v>
      </c>
      <c r="G106" s="308"/>
      <c r="H106" s="308">
        <v>0</v>
      </c>
      <c r="I106" s="205"/>
      <c r="J106" s="382" t="s">
        <v>809</v>
      </c>
      <c r="K106" s="278">
        <f t="shared" si="111"/>
        <v>-52</v>
      </c>
      <c r="L106" s="332">
        <v>25</v>
      </c>
      <c r="M106" s="386">
        <v>660</v>
      </c>
      <c r="N106" s="278">
        <v>15</v>
      </c>
      <c r="O106" s="382" t="s">
        <v>580</v>
      </c>
      <c r="P106" s="384">
        <v>45364</v>
      </c>
      <c r="Q106" s="258"/>
      <c r="R106" s="137"/>
      <c r="S106" s="54" t="s">
        <v>877</v>
      </c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38"/>
      <c r="AH106" s="139"/>
      <c r="AI106" s="137"/>
      <c r="AJ106" s="137"/>
      <c r="AK106" s="138"/>
      <c r="AL106" s="138"/>
      <c r="AM106" s="138"/>
    </row>
    <row r="107" spans="1:39" ht="12.75" customHeight="1">
      <c r="A107" s="389"/>
      <c r="B107" s="385"/>
      <c r="C107" s="237"/>
      <c r="D107" s="237" t="s">
        <v>998</v>
      </c>
      <c r="E107" s="308" t="s">
        <v>589</v>
      </c>
      <c r="F107" s="308">
        <v>49</v>
      </c>
      <c r="G107" s="308"/>
      <c r="H107" s="308">
        <v>150</v>
      </c>
      <c r="I107" s="205"/>
      <c r="J107" s="383"/>
      <c r="K107" s="278">
        <f t="shared" si="111"/>
        <v>101</v>
      </c>
      <c r="L107" s="332">
        <v>50</v>
      </c>
      <c r="M107" s="387"/>
      <c r="N107" s="278">
        <v>15</v>
      </c>
      <c r="O107" s="383"/>
      <c r="P107" s="385"/>
      <c r="Q107" s="258"/>
      <c r="R107" s="137"/>
      <c r="S107" s="54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38"/>
      <c r="AH107" s="139"/>
      <c r="AI107" s="137"/>
      <c r="AJ107" s="137"/>
      <c r="AK107" s="138"/>
      <c r="AL107" s="138"/>
      <c r="AM107" s="138"/>
    </row>
    <row r="108" spans="1:39" ht="12.75" customHeight="1">
      <c r="A108" s="282">
        <v>15</v>
      </c>
      <c r="B108" s="283">
        <v>45365</v>
      </c>
      <c r="C108" s="284"/>
      <c r="D108" s="284" t="s">
        <v>1018</v>
      </c>
      <c r="E108" s="282" t="s">
        <v>589</v>
      </c>
      <c r="F108" s="282">
        <v>35.5</v>
      </c>
      <c r="G108" s="282">
        <v>10</v>
      </c>
      <c r="H108" s="282">
        <v>6</v>
      </c>
      <c r="I108" s="282" t="s">
        <v>1019</v>
      </c>
      <c r="J108" s="286" t="s">
        <v>1022</v>
      </c>
      <c r="K108" s="291">
        <f t="shared" si="111"/>
        <v>-29.5</v>
      </c>
      <c r="L108" s="312">
        <v>50</v>
      </c>
      <c r="M108" s="313">
        <f t="shared" ref="M108" si="113">(K108*N108)-L108</f>
        <v>-1525</v>
      </c>
      <c r="N108" s="291">
        <v>50</v>
      </c>
      <c r="O108" s="286" t="s">
        <v>590</v>
      </c>
      <c r="P108" s="283">
        <v>45365</v>
      </c>
      <c r="Q108" s="258"/>
      <c r="R108" s="137"/>
      <c r="S108" s="54" t="s">
        <v>877</v>
      </c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38"/>
      <c r="AH108" s="139"/>
      <c r="AI108" s="137"/>
      <c r="AJ108" s="137"/>
      <c r="AK108" s="138"/>
      <c r="AL108" s="138"/>
      <c r="AM108" s="138"/>
    </row>
    <row r="109" spans="1:39" ht="12.75" customHeight="1">
      <c r="A109" s="308">
        <v>16</v>
      </c>
      <c r="B109" s="309">
        <v>45365</v>
      </c>
      <c r="C109" s="237"/>
      <c r="D109" s="237" t="s">
        <v>1020</v>
      </c>
      <c r="E109" s="308" t="s">
        <v>589</v>
      </c>
      <c r="F109" s="308">
        <v>109</v>
      </c>
      <c r="G109" s="308">
        <v>70</v>
      </c>
      <c r="H109" s="308">
        <v>152.5</v>
      </c>
      <c r="I109" s="308" t="s">
        <v>1021</v>
      </c>
      <c r="J109" s="331" t="s">
        <v>1023</v>
      </c>
      <c r="K109" s="278">
        <f t="shared" si="111"/>
        <v>43.5</v>
      </c>
      <c r="L109" s="332">
        <v>50</v>
      </c>
      <c r="M109" s="333">
        <f t="shared" ref="M109" si="114">(K109*N109)-L109</f>
        <v>1690</v>
      </c>
      <c r="N109" s="278">
        <v>40</v>
      </c>
      <c r="O109" s="331" t="s">
        <v>580</v>
      </c>
      <c r="P109" s="309">
        <v>45365</v>
      </c>
      <c r="Q109" s="258"/>
      <c r="R109" s="137"/>
      <c r="S109" s="54" t="s">
        <v>877</v>
      </c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38"/>
      <c r="AH109" s="139"/>
      <c r="AI109" s="137"/>
      <c r="AJ109" s="137"/>
      <c r="AK109" s="138"/>
      <c r="AL109" s="138"/>
      <c r="AM109" s="138"/>
    </row>
    <row r="110" spans="1:39" ht="12.75" customHeight="1">
      <c r="A110" s="398">
        <v>17</v>
      </c>
      <c r="B110" s="400">
        <v>45366</v>
      </c>
      <c r="C110" s="284"/>
      <c r="D110" s="284" t="s">
        <v>1030</v>
      </c>
      <c r="E110" s="282" t="s">
        <v>589</v>
      </c>
      <c r="F110" s="282">
        <v>87.5</v>
      </c>
      <c r="G110" s="282"/>
      <c r="H110" s="282">
        <v>0</v>
      </c>
      <c r="I110" s="285"/>
      <c r="J110" s="402" t="s">
        <v>1032</v>
      </c>
      <c r="K110" s="291">
        <f t="shared" si="111"/>
        <v>-87.5</v>
      </c>
      <c r="L110" s="312">
        <v>25</v>
      </c>
      <c r="M110" s="404">
        <v>-1800</v>
      </c>
      <c r="N110" s="291">
        <v>10</v>
      </c>
      <c r="O110" s="402" t="s">
        <v>590</v>
      </c>
      <c r="P110" s="400">
        <v>45366</v>
      </c>
      <c r="Q110" s="258"/>
      <c r="R110" s="137"/>
      <c r="S110" s="54" t="s">
        <v>877</v>
      </c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38"/>
      <c r="AH110" s="139"/>
      <c r="AI110" s="137"/>
      <c r="AJ110" s="137"/>
      <c r="AK110" s="138"/>
      <c r="AL110" s="138"/>
      <c r="AM110" s="138"/>
    </row>
    <row r="111" spans="1:39" ht="12.75" customHeight="1">
      <c r="A111" s="399"/>
      <c r="B111" s="401"/>
      <c r="C111" s="284"/>
      <c r="D111" s="284" t="s">
        <v>1031</v>
      </c>
      <c r="E111" s="282" t="s">
        <v>589</v>
      </c>
      <c r="F111" s="282">
        <v>87.5</v>
      </c>
      <c r="G111" s="282"/>
      <c r="H111" s="282">
        <v>0</v>
      </c>
      <c r="I111" s="285"/>
      <c r="J111" s="403"/>
      <c r="K111" s="291">
        <f t="shared" si="111"/>
        <v>-87.5</v>
      </c>
      <c r="L111" s="312">
        <v>25</v>
      </c>
      <c r="M111" s="405"/>
      <c r="N111" s="291">
        <v>10</v>
      </c>
      <c r="O111" s="403"/>
      <c r="P111" s="401"/>
      <c r="Q111" s="258"/>
      <c r="R111" s="137"/>
      <c r="S111" s="54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38"/>
      <c r="AH111" s="139"/>
      <c r="AI111" s="137"/>
      <c r="AJ111" s="137"/>
      <c r="AK111" s="138"/>
      <c r="AL111" s="138"/>
      <c r="AM111" s="138"/>
    </row>
    <row r="112" spans="1:39" ht="12.75" customHeight="1">
      <c r="A112" s="308">
        <v>18</v>
      </c>
      <c r="B112" s="309">
        <v>45366</v>
      </c>
      <c r="C112" s="237"/>
      <c r="D112" s="237" t="s">
        <v>1033</v>
      </c>
      <c r="E112" s="308" t="s">
        <v>589</v>
      </c>
      <c r="F112" s="308">
        <v>100</v>
      </c>
      <c r="G112" s="308">
        <v>70</v>
      </c>
      <c r="H112" s="308">
        <v>115</v>
      </c>
      <c r="I112" s="205" t="s">
        <v>1034</v>
      </c>
      <c r="J112" s="331" t="s">
        <v>951</v>
      </c>
      <c r="K112" s="278">
        <f t="shared" si="111"/>
        <v>15</v>
      </c>
      <c r="L112" s="332">
        <v>50</v>
      </c>
      <c r="M112" s="333">
        <f t="shared" ref="M112" si="115">(K112*N112)-L112</f>
        <v>700</v>
      </c>
      <c r="N112" s="278">
        <v>50</v>
      </c>
      <c r="O112" s="331" t="s">
        <v>580</v>
      </c>
      <c r="P112" s="309">
        <v>45366</v>
      </c>
      <c r="Q112" s="258"/>
      <c r="R112" s="137"/>
      <c r="S112" s="54" t="s">
        <v>579</v>
      </c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138"/>
      <c r="AH112" s="139"/>
      <c r="AI112" s="137"/>
      <c r="AJ112" s="137"/>
      <c r="AK112" s="138"/>
      <c r="AL112" s="138"/>
      <c r="AM112" s="138"/>
    </row>
    <row r="113" spans="1:39" ht="12.75" customHeight="1">
      <c r="A113" s="396">
        <v>19</v>
      </c>
      <c r="B113" s="392">
        <v>45366</v>
      </c>
      <c r="C113" s="322"/>
      <c r="D113" s="322" t="s">
        <v>1020</v>
      </c>
      <c r="E113" s="323" t="s">
        <v>860</v>
      </c>
      <c r="F113" s="323">
        <v>51</v>
      </c>
      <c r="G113" s="323"/>
      <c r="H113" s="323">
        <v>35</v>
      </c>
      <c r="I113" s="324"/>
      <c r="J113" s="390" t="s">
        <v>1044</v>
      </c>
      <c r="K113" s="325">
        <f>F113-H113</f>
        <v>16</v>
      </c>
      <c r="L113" s="326">
        <v>50</v>
      </c>
      <c r="M113" s="394">
        <v>20</v>
      </c>
      <c r="N113" s="325">
        <v>40</v>
      </c>
      <c r="O113" s="390" t="s">
        <v>597</v>
      </c>
      <c r="P113" s="392">
        <v>45369</v>
      </c>
      <c r="Q113" s="258"/>
      <c r="R113" s="137"/>
      <c r="S113" s="54" t="s">
        <v>877</v>
      </c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138"/>
      <c r="AH113" s="139"/>
      <c r="AI113" s="137"/>
      <c r="AJ113" s="137"/>
      <c r="AK113" s="138"/>
      <c r="AL113" s="138"/>
      <c r="AM113" s="138"/>
    </row>
    <row r="114" spans="1:39" ht="12.75" customHeight="1">
      <c r="A114" s="397"/>
      <c r="B114" s="393"/>
      <c r="C114" s="322"/>
      <c r="D114" s="322" t="s">
        <v>1040</v>
      </c>
      <c r="E114" s="323" t="s">
        <v>860</v>
      </c>
      <c r="F114" s="323">
        <v>49</v>
      </c>
      <c r="G114" s="323"/>
      <c r="H114" s="323">
        <v>62</v>
      </c>
      <c r="I114" s="324"/>
      <c r="J114" s="391"/>
      <c r="K114" s="325">
        <f>F114-H114</f>
        <v>-13</v>
      </c>
      <c r="L114" s="326">
        <v>50</v>
      </c>
      <c r="M114" s="395"/>
      <c r="N114" s="325">
        <v>40</v>
      </c>
      <c r="O114" s="391"/>
      <c r="P114" s="393"/>
      <c r="Q114" s="258"/>
      <c r="R114" s="137"/>
      <c r="S114" s="5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138"/>
      <c r="AH114" s="139"/>
      <c r="AI114" s="137"/>
      <c r="AJ114" s="137"/>
      <c r="AK114" s="138"/>
      <c r="AL114" s="138"/>
      <c r="AM114" s="138"/>
    </row>
    <row r="115" spans="1:39" ht="12.75" customHeight="1">
      <c r="A115" s="308">
        <v>20</v>
      </c>
      <c r="B115" s="309">
        <v>45369</v>
      </c>
      <c r="C115" s="237"/>
      <c r="D115" s="237" t="s">
        <v>1046</v>
      </c>
      <c r="E115" s="308" t="s">
        <v>589</v>
      </c>
      <c r="F115" s="308">
        <v>255</v>
      </c>
      <c r="G115" s="308">
        <v>150</v>
      </c>
      <c r="H115" s="308">
        <v>385</v>
      </c>
      <c r="I115" s="205" t="s">
        <v>1047</v>
      </c>
      <c r="J115" s="331" t="s">
        <v>1060</v>
      </c>
      <c r="K115" s="278">
        <f t="shared" ref="K115" si="116">H115-F115</f>
        <v>130</v>
      </c>
      <c r="L115" s="332">
        <v>50</v>
      </c>
      <c r="M115" s="333">
        <f t="shared" ref="M115:M116" si="117">(K115*N115)-L115</f>
        <v>1900</v>
      </c>
      <c r="N115" s="278">
        <v>15</v>
      </c>
      <c r="O115" s="331" t="s">
        <v>580</v>
      </c>
      <c r="P115" s="309">
        <v>45369</v>
      </c>
      <c r="Q115" s="258"/>
      <c r="R115" s="137"/>
      <c r="S115" s="54" t="s">
        <v>579</v>
      </c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138"/>
      <c r="AH115" s="139"/>
      <c r="AI115" s="137"/>
      <c r="AJ115" s="137"/>
      <c r="AK115" s="138"/>
      <c r="AL115" s="138"/>
      <c r="AM115" s="138"/>
    </row>
    <row r="116" spans="1:39" ht="12.75" customHeight="1">
      <c r="A116" s="308">
        <v>21</v>
      </c>
      <c r="B116" s="309">
        <v>45369</v>
      </c>
      <c r="C116" s="237"/>
      <c r="D116" s="237" t="s">
        <v>948</v>
      </c>
      <c r="E116" s="308" t="s">
        <v>860</v>
      </c>
      <c r="F116" s="308">
        <v>77.5</v>
      </c>
      <c r="G116" s="308">
        <v>115</v>
      </c>
      <c r="H116" s="308">
        <v>58</v>
      </c>
      <c r="I116" s="205" t="s">
        <v>1052</v>
      </c>
      <c r="J116" s="331" t="s">
        <v>1059</v>
      </c>
      <c r="K116" s="278">
        <f>F116-H116</f>
        <v>19.5</v>
      </c>
      <c r="L116" s="332">
        <v>50</v>
      </c>
      <c r="M116" s="333">
        <f t="shared" si="117"/>
        <v>925</v>
      </c>
      <c r="N116" s="278">
        <v>50</v>
      </c>
      <c r="O116" s="331" t="s">
        <v>580</v>
      </c>
      <c r="P116" s="309">
        <v>45369</v>
      </c>
      <c r="Q116" s="258"/>
      <c r="R116" s="137"/>
      <c r="S116" s="54" t="s">
        <v>579</v>
      </c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138"/>
      <c r="AH116" s="139"/>
      <c r="AI116" s="137"/>
      <c r="AJ116" s="137"/>
      <c r="AK116" s="138"/>
      <c r="AL116" s="138"/>
      <c r="AM116" s="138"/>
    </row>
    <row r="117" spans="1:39" ht="12.75" customHeight="1">
      <c r="A117" s="308">
        <v>22</v>
      </c>
      <c r="B117" s="309">
        <v>45369</v>
      </c>
      <c r="C117" s="237"/>
      <c r="D117" s="237" t="s">
        <v>1054</v>
      </c>
      <c r="E117" s="308" t="s">
        <v>589</v>
      </c>
      <c r="F117" s="308">
        <v>49</v>
      </c>
      <c r="G117" s="308">
        <v>19</v>
      </c>
      <c r="H117" s="308">
        <v>62</v>
      </c>
      <c r="I117" s="205" t="s">
        <v>1055</v>
      </c>
      <c r="J117" s="331" t="s">
        <v>1058</v>
      </c>
      <c r="K117" s="278">
        <f t="shared" ref="K117:K118" si="118">H117-F117</f>
        <v>13</v>
      </c>
      <c r="L117" s="332">
        <v>50</v>
      </c>
      <c r="M117" s="333">
        <f t="shared" ref="M117:M118" si="119">(K117*N117)-L117</f>
        <v>470</v>
      </c>
      <c r="N117" s="278">
        <v>40</v>
      </c>
      <c r="O117" s="331" t="s">
        <v>580</v>
      </c>
      <c r="P117" s="309">
        <v>45369</v>
      </c>
      <c r="Q117" s="258"/>
      <c r="R117" s="137"/>
      <c r="S117" s="54" t="s">
        <v>877</v>
      </c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138"/>
      <c r="AH117" s="139"/>
      <c r="AI117" s="137"/>
      <c r="AJ117" s="137"/>
      <c r="AK117" s="138"/>
      <c r="AL117" s="138"/>
      <c r="AM117" s="138"/>
    </row>
    <row r="118" spans="1:39" ht="12.75" customHeight="1">
      <c r="A118" s="282">
        <v>23</v>
      </c>
      <c r="B118" s="283">
        <v>45370</v>
      </c>
      <c r="C118" s="284"/>
      <c r="D118" s="284" t="s">
        <v>1064</v>
      </c>
      <c r="E118" s="282" t="s">
        <v>589</v>
      </c>
      <c r="F118" s="282">
        <v>19</v>
      </c>
      <c r="G118" s="282">
        <v>0</v>
      </c>
      <c r="H118" s="282">
        <v>0</v>
      </c>
      <c r="I118" s="285" t="s">
        <v>1065</v>
      </c>
      <c r="J118" s="286" t="s">
        <v>1079</v>
      </c>
      <c r="K118" s="291">
        <f t="shared" si="118"/>
        <v>-19</v>
      </c>
      <c r="L118" s="312">
        <v>25</v>
      </c>
      <c r="M118" s="313">
        <f t="shared" si="119"/>
        <v>-785</v>
      </c>
      <c r="N118" s="291">
        <v>40</v>
      </c>
      <c r="O118" s="286" t="s">
        <v>590</v>
      </c>
      <c r="P118" s="283">
        <v>45370</v>
      </c>
      <c r="Q118" s="258"/>
      <c r="R118" s="137"/>
      <c r="S118" s="54" t="s">
        <v>877</v>
      </c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138"/>
      <c r="AH118" s="139"/>
      <c r="AI118" s="137"/>
      <c r="AJ118" s="137"/>
      <c r="AK118" s="138"/>
      <c r="AL118" s="138"/>
      <c r="AM118" s="138"/>
    </row>
    <row r="119" spans="1:39" ht="12.75" customHeight="1">
      <c r="A119" s="308">
        <v>24</v>
      </c>
      <c r="B119" s="309">
        <v>45370</v>
      </c>
      <c r="C119" s="237"/>
      <c r="D119" s="237" t="s">
        <v>1066</v>
      </c>
      <c r="E119" s="308" t="s">
        <v>860</v>
      </c>
      <c r="F119" s="308">
        <v>85</v>
      </c>
      <c r="G119" s="308">
        <v>115</v>
      </c>
      <c r="H119" s="308">
        <v>66</v>
      </c>
      <c r="I119" s="205" t="s">
        <v>1052</v>
      </c>
      <c r="J119" s="331" t="s">
        <v>1067</v>
      </c>
      <c r="K119" s="278">
        <f>F119-H119</f>
        <v>19</v>
      </c>
      <c r="L119" s="332">
        <v>50</v>
      </c>
      <c r="M119" s="333">
        <f t="shared" ref="M119" si="120">(K119*N119)-L119</f>
        <v>900</v>
      </c>
      <c r="N119" s="278">
        <v>50</v>
      </c>
      <c r="O119" s="331" t="s">
        <v>580</v>
      </c>
      <c r="P119" s="309">
        <v>45370</v>
      </c>
      <c r="Q119" s="258"/>
      <c r="R119" s="137"/>
      <c r="S119" s="54" t="s">
        <v>579</v>
      </c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138"/>
      <c r="AH119" s="139"/>
      <c r="AI119" s="137"/>
      <c r="AJ119" s="137"/>
      <c r="AK119" s="138"/>
      <c r="AL119" s="138"/>
      <c r="AM119" s="138"/>
    </row>
    <row r="120" spans="1:39" ht="12.75" customHeight="1">
      <c r="A120" s="323">
        <v>25</v>
      </c>
      <c r="B120" s="334">
        <v>45370</v>
      </c>
      <c r="C120" s="322"/>
      <c r="D120" s="322" t="s">
        <v>1073</v>
      </c>
      <c r="E120" s="323" t="s">
        <v>589</v>
      </c>
      <c r="F120" s="323">
        <v>135</v>
      </c>
      <c r="G120" s="323">
        <v>30</v>
      </c>
      <c r="H120" s="323">
        <v>145</v>
      </c>
      <c r="I120" s="324" t="s">
        <v>1074</v>
      </c>
      <c r="J120" s="360" t="s">
        <v>1078</v>
      </c>
      <c r="K120" s="325">
        <f>H120-F120</f>
        <v>10</v>
      </c>
      <c r="L120" s="326">
        <v>50</v>
      </c>
      <c r="M120" s="361">
        <f t="shared" ref="M120:M121" si="121">(K120*N120)-L120</f>
        <v>100</v>
      </c>
      <c r="N120" s="325">
        <v>15</v>
      </c>
      <c r="O120" s="360" t="s">
        <v>597</v>
      </c>
      <c r="P120" s="334">
        <v>45370</v>
      </c>
      <c r="Q120" s="258"/>
      <c r="R120" s="137"/>
      <c r="S120" s="54" t="s">
        <v>877</v>
      </c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138"/>
      <c r="AH120" s="139"/>
      <c r="AI120" s="137"/>
      <c r="AJ120" s="137"/>
      <c r="AK120" s="138"/>
      <c r="AL120" s="138"/>
      <c r="AM120" s="138"/>
    </row>
    <row r="121" spans="1:39" ht="12.75" customHeight="1">
      <c r="A121" s="282">
        <v>26</v>
      </c>
      <c r="B121" s="283">
        <v>45371</v>
      </c>
      <c r="C121" s="284"/>
      <c r="D121" s="284" t="s">
        <v>1073</v>
      </c>
      <c r="E121" s="282" t="s">
        <v>589</v>
      </c>
      <c r="F121" s="282">
        <v>100</v>
      </c>
      <c r="G121" s="282">
        <v>20</v>
      </c>
      <c r="H121" s="282">
        <v>20</v>
      </c>
      <c r="I121" s="285" t="s">
        <v>1074</v>
      </c>
      <c r="J121" s="286" t="s">
        <v>1093</v>
      </c>
      <c r="K121" s="291">
        <f t="shared" ref="K121" si="122">H121-F121</f>
        <v>-80</v>
      </c>
      <c r="L121" s="312">
        <v>25</v>
      </c>
      <c r="M121" s="313">
        <f t="shared" si="121"/>
        <v>-1225</v>
      </c>
      <c r="N121" s="291">
        <v>15</v>
      </c>
      <c r="O121" s="286" t="s">
        <v>590</v>
      </c>
      <c r="P121" s="283">
        <v>45371</v>
      </c>
      <c r="Q121" s="258"/>
      <c r="R121" s="137"/>
      <c r="S121" s="54" t="s">
        <v>877</v>
      </c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138"/>
      <c r="AH121" s="139"/>
      <c r="AI121" s="137"/>
      <c r="AJ121" s="137"/>
      <c r="AK121" s="138"/>
      <c r="AL121" s="138"/>
      <c r="AM121" s="138"/>
    </row>
    <row r="122" spans="1:39" ht="12.75" customHeight="1">
      <c r="A122" s="388">
        <v>27</v>
      </c>
      <c r="B122" s="384">
        <v>45371</v>
      </c>
      <c r="C122" s="237"/>
      <c r="D122" s="237" t="s">
        <v>1073</v>
      </c>
      <c r="E122" s="308" t="s">
        <v>589</v>
      </c>
      <c r="F122" s="308">
        <v>49</v>
      </c>
      <c r="G122" s="308"/>
      <c r="H122" s="308">
        <v>195</v>
      </c>
      <c r="I122" s="205"/>
      <c r="J122" s="382" t="s">
        <v>1099</v>
      </c>
      <c r="K122" s="278">
        <f>H122-F122</f>
        <v>146</v>
      </c>
      <c r="L122" s="332">
        <v>50</v>
      </c>
      <c r="M122" s="386">
        <v>1475</v>
      </c>
      <c r="N122" s="278">
        <v>15</v>
      </c>
      <c r="O122" s="382" t="s">
        <v>580</v>
      </c>
      <c r="P122" s="384">
        <v>45371</v>
      </c>
      <c r="Q122" s="258"/>
      <c r="R122" s="137"/>
      <c r="S122" s="54" t="s">
        <v>877</v>
      </c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138"/>
      <c r="AH122" s="139"/>
      <c r="AI122" s="137"/>
      <c r="AJ122" s="137"/>
      <c r="AK122" s="138"/>
      <c r="AL122" s="138"/>
      <c r="AM122" s="138"/>
    </row>
    <row r="123" spans="1:39" ht="12.75" customHeight="1">
      <c r="A123" s="389"/>
      <c r="B123" s="385"/>
      <c r="C123" s="237"/>
      <c r="D123" s="237" t="s">
        <v>1098</v>
      </c>
      <c r="E123" s="308" t="s">
        <v>589</v>
      </c>
      <c r="F123" s="308">
        <v>61</v>
      </c>
      <c r="G123" s="308"/>
      <c r="H123" s="308">
        <v>20</v>
      </c>
      <c r="I123" s="205"/>
      <c r="J123" s="383"/>
      <c r="K123" s="278">
        <f>H123-F123</f>
        <v>-41</v>
      </c>
      <c r="L123" s="332">
        <v>50</v>
      </c>
      <c r="M123" s="387"/>
      <c r="N123" s="278">
        <v>15</v>
      </c>
      <c r="O123" s="383"/>
      <c r="P123" s="385"/>
      <c r="Q123" s="258"/>
      <c r="R123" s="137"/>
      <c r="S123" s="54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138"/>
      <c r="AH123" s="139"/>
      <c r="AI123" s="137"/>
      <c r="AJ123" s="137"/>
      <c r="AK123" s="138"/>
      <c r="AL123" s="138"/>
      <c r="AM123" s="138"/>
    </row>
    <row r="124" spans="1:39" ht="12.75" customHeight="1">
      <c r="A124" s="388">
        <v>28</v>
      </c>
      <c r="B124" s="384">
        <v>45371</v>
      </c>
      <c r="C124" s="237"/>
      <c r="D124" s="237" t="s">
        <v>1046</v>
      </c>
      <c r="E124" s="308" t="s">
        <v>589</v>
      </c>
      <c r="F124" s="308">
        <v>37.5</v>
      </c>
      <c r="G124" s="308"/>
      <c r="H124" s="308">
        <v>19</v>
      </c>
      <c r="I124" s="205"/>
      <c r="J124" s="382" t="s">
        <v>1101</v>
      </c>
      <c r="K124" s="278">
        <f>H124-F124</f>
        <v>-18.5</v>
      </c>
      <c r="L124" s="332">
        <v>50</v>
      </c>
      <c r="M124" s="386">
        <v>560</v>
      </c>
      <c r="N124" s="278">
        <v>15</v>
      </c>
      <c r="O124" s="382" t="s">
        <v>580</v>
      </c>
      <c r="P124" s="384">
        <v>45371</v>
      </c>
      <c r="Q124" s="258"/>
      <c r="R124" s="137"/>
      <c r="S124" s="54" t="s">
        <v>877</v>
      </c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138"/>
      <c r="AH124" s="139"/>
      <c r="AI124" s="137"/>
      <c r="AJ124" s="137"/>
      <c r="AK124" s="138"/>
      <c r="AL124" s="138"/>
      <c r="AM124" s="138"/>
    </row>
    <row r="125" spans="1:39" ht="12.75" customHeight="1">
      <c r="A125" s="389"/>
      <c r="B125" s="385"/>
      <c r="C125" s="237"/>
      <c r="D125" s="237" t="s">
        <v>1100</v>
      </c>
      <c r="E125" s="308" t="s">
        <v>589</v>
      </c>
      <c r="F125" s="308">
        <v>62.5</v>
      </c>
      <c r="G125" s="308"/>
      <c r="H125" s="308">
        <v>125</v>
      </c>
      <c r="I125" s="205"/>
      <c r="J125" s="383"/>
      <c r="K125" s="278">
        <f>H125-F125</f>
        <v>62.5</v>
      </c>
      <c r="L125" s="332">
        <v>50</v>
      </c>
      <c r="M125" s="387"/>
      <c r="N125" s="278">
        <v>15</v>
      </c>
      <c r="O125" s="383"/>
      <c r="P125" s="385"/>
      <c r="Q125" s="258"/>
      <c r="R125" s="137"/>
      <c r="S125" s="54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138"/>
      <c r="AH125" s="139"/>
      <c r="AI125" s="137"/>
      <c r="AJ125" s="137"/>
      <c r="AK125" s="138"/>
      <c r="AL125" s="138"/>
      <c r="AM125" s="138"/>
    </row>
    <row r="126" spans="1:39" ht="12.75" customHeight="1">
      <c r="A126" s="398">
        <v>29</v>
      </c>
      <c r="B126" s="400">
        <v>45372</v>
      </c>
      <c r="C126" s="284"/>
      <c r="D126" s="284" t="s">
        <v>1124</v>
      </c>
      <c r="E126" s="282" t="s">
        <v>589</v>
      </c>
      <c r="F126" s="282">
        <v>31</v>
      </c>
      <c r="G126" s="282"/>
      <c r="H126" s="282">
        <v>0</v>
      </c>
      <c r="I126" s="285"/>
      <c r="J126" s="402" t="s">
        <v>1133</v>
      </c>
      <c r="K126" s="291">
        <f t="shared" ref="K126:K127" si="123">H126-F126</f>
        <v>-31</v>
      </c>
      <c r="L126" s="312">
        <v>25</v>
      </c>
      <c r="M126" s="404">
        <v>-3050</v>
      </c>
      <c r="N126" s="291">
        <v>50</v>
      </c>
      <c r="O126" s="402" t="s">
        <v>590</v>
      </c>
      <c r="P126" s="400">
        <v>45372</v>
      </c>
      <c r="Q126" s="258"/>
      <c r="R126" s="137"/>
      <c r="S126" s="54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138"/>
      <c r="AH126" s="139"/>
      <c r="AI126" s="137"/>
      <c r="AJ126" s="137"/>
      <c r="AK126" s="138"/>
      <c r="AL126" s="138"/>
      <c r="AM126" s="138"/>
    </row>
    <row r="127" spans="1:39" ht="12.75" customHeight="1">
      <c r="A127" s="399"/>
      <c r="B127" s="401"/>
      <c r="C127" s="284"/>
      <c r="D127" s="284" t="s">
        <v>1125</v>
      </c>
      <c r="E127" s="282" t="s">
        <v>589</v>
      </c>
      <c r="F127" s="282">
        <v>29</v>
      </c>
      <c r="G127" s="282"/>
      <c r="H127" s="282">
        <v>0</v>
      </c>
      <c r="I127" s="285"/>
      <c r="J127" s="403"/>
      <c r="K127" s="291">
        <f t="shared" si="123"/>
        <v>-29</v>
      </c>
      <c r="L127" s="312">
        <v>25</v>
      </c>
      <c r="M127" s="405"/>
      <c r="N127" s="291">
        <v>50</v>
      </c>
      <c r="O127" s="403"/>
      <c r="P127" s="401"/>
      <c r="Q127" s="258"/>
      <c r="R127" s="137"/>
      <c r="S127" s="54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138"/>
      <c r="AH127" s="139"/>
      <c r="AI127" s="137"/>
      <c r="AJ127" s="137"/>
      <c r="AK127" s="138"/>
      <c r="AL127" s="138"/>
      <c r="AM127" s="138"/>
    </row>
    <row r="128" spans="1:39" ht="12.75" customHeight="1">
      <c r="A128" s="364"/>
      <c r="B128" s="365"/>
      <c r="C128" s="259"/>
      <c r="D128" s="259"/>
      <c r="E128" s="207"/>
      <c r="F128" s="207"/>
      <c r="G128" s="207"/>
      <c r="H128" s="207"/>
      <c r="I128" s="209"/>
      <c r="J128" s="366"/>
      <c r="K128" s="207"/>
      <c r="L128" s="210"/>
      <c r="M128" s="367"/>
      <c r="N128" s="207"/>
      <c r="O128" s="366"/>
      <c r="P128" s="365"/>
      <c r="Q128" s="258"/>
      <c r="R128" s="137"/>
      <c r="S128" s="54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138"/>
      <c r="AH128" s="139"/>
      <c r="AI128" s="137"/>
      <c r="AJ128" s="137"/>
      <c r="AK128" s="138"/>
      <c r="AL128" s="138"/>
      <c r="AM128" s="138"/>
    </row>
    <row r="129" spans="1:39" s="305" customFormat="1" ht="12.75" customHeight="1">
      <c r="A129" s="295"/>
      <c r="B129" s="296"/>
      <c r="C129" s="297"/>
      <c r="D129" s="297"/>
      <c r="E129" s="295"/>
      <c r="F129" s="295"/>
      <c r="G129" s="295"/>
      <c r="H129" s="295"/>
      <c r="I129" s="298"/>
      <c r="J129" s="298"/>
      <c r="K129" s="295"/>
      <c r="L129" s="307"/>
      <c r="M129" s="306"/>
      <c r="N129" s="295"/>
      <c r="O129" s="298"/>
      <c r="P129" s="296"/>
      <c r="Q129" s="299"/>
      <c r="R129" s="300"/>
      <c r="S129" s="301"/>
      <c r="T129" s="302"/>
      <c r="U129" s="302"/>
      <c r="V129" s="302"/>
      <c r="W129" s="302"/>
      <c r="X129" s="302"/>
      <c r="Y129" s="302"/>
      <c r="Z129" s="302"/>
      <c r="AA129" s="302"/>
      <c r="AB129" s="302"/>
      <c r="AC129" s="302"/>
      <c r="AD129" s="302"/>
      <c r="AE129" s="302"/>
      <c r="AF129" s="302"/>
      <c r="AG129" s="303"/>
      <c r="AH129" s="304"/>
      <c r="AI129" s="300"/>
      <c r="AJ129" s="300"/>
      <c r="AK129" s="303"/>
      <c r="AL129" s="303"/>
      <c r="AM129" s="303"/>
    </row>
    <row r="130" spans="1:39" ht="38.25" customHeight="1">
      <c r="A130" s="91" t="s">
        <v>601</v>
      </c>
      <c r="B130" s="144"/>
      <c r="C130" s="144"/>
      <c r="D130" s="145"/>
      <c r="E130" s="126"/>
      <c r="F130" s="6"/>
      <c r="G130" s="6"/>
      <c r="H130" s="127"/>
      <c r="I130" s="146"/>
      <c r="J130" s="1"/>
      <c r="K130" s="6"/>
      <c r="L130" s="6"/>
      <c r="M130" s="6"/>
      <c r="N130" s="1"/>
      <c r="O130" s="1"/>
      <c r="R130" s="1"/>
      <c r="S130" s="6"/>
      <c r="T130" s="1"/>
      <c r="U130" s="1"/>
      <c r="V130" s="1"/>
      <c r="W130" s="1"/>
      <c r="X130" s="1"/>
      <c r="Y130" s="6"/>
      <c r="Z130" s="1"/>
      <c r="AA130" s="1"/>
      <c r="AB130" s="1"/>
      <c r="AC130" s="1"/>
      <c r="AD130" s="1"/>
      <c r="AE130" s="6"/>
      <c r="AF130" s="1"/>
      <c r="AG130" s="1"/>
      <c r="AH130" s="1"/>
      <c r="AI130" s="1"/>
      <c r="AJ130" s="1"/>
      <c r="AK130" s="6"/>
      <c r="AL130" s="1"/>
    </row>
    <row r="131" spans="1:39" ht="38.25">
      <c r="A131" s="92" t="s">
        <v>16</v>
      </c>
      <c r="B131" s="93" t="s">
        <v>553</v>
      </c>
      <c r="C131" s="93"/>
      <c r="D131" s="94" t="s">
        <v>564</v>
      </c>
      <c r="E131" s="93" t="s">
        <v>565</v>
      </c>
      <c r="F131" s="93" t="s">
        <v>566</v>
      </c>
      <c r="G131" s="93" t="s">
        <v>567</v>
      </c>
      <c r="H131" s="93" t="s">
        <v>568</v>
      </c>
      <c r="I131" s="93" t="s">
        <v>569</v>
      </c>
      <c r="J131" s="92" t="s">
        <v>570</v>
      </c>
      <c r="K131" s="130" t="s">
        <v>588</v>
      </c>
      <c r="L131" s="131" t="s">
        <v>572</v>
      </c>
      <c r="M131" s="95" t="s">
        <v>573</v>
      </c>
      <c r="N131" s="93" t="s">
        <v>574</v>
      </c>
      <c r="O131" s="94" t="s">
        <v>575</v>
      </c>
      <c r="P131" s="217" t="s">
        <v>576</v>
      </c>
      <c r="Q131" s="219" t="s">
        <v>853</v>
      </c>
      <c r="R131" s="37"/>
      <c r="S131" s="6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</row>
    <row r="132" spans="1:39" ht="14.25" customHeight="1">
      <c r="A132" s="314">
        <v>1</v>
      </c>
      <c r="B132" s="315">
        <v>45336</v>
      </c>
      <c r="C132" s="316"/>
      <c r="D132" s="316" t="s">
        <v>880</v>
      </c>
      <c r="E132" s="314" t="s">
        <v>577</v>
      </c>
      <c r="F132" s="314" t="s">
        <v>878</v>
      </c>
      <c r="G132" s="314">
        <v>818</v>
      </c>
      <c r="H132" s="314"/>
      <c r="I132" s="314" t="s">
        <v>879</v>
      </c>
      <c r="J132" s="317" t="s">
        <v>578</v>
      </c>
      <c r="K132" s="317"/>
      <c r="L132" s="318"/>
      <c r="M132" s="319"/>
      <c r="N132" s="320"/>
      <c r="O132" s="321"/>
      <c r="P132" s="210"/>
      <c r="Q132" s="208"/>
      <c r="R132" s="37"/>
      <c r="S132" s="37" t="s">
        <v>579</v>
      </c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</row>
    <row r="133" spans="1:39" ht="12.75" customHeight="1">
      <c r="A133" s="308">
        <v>2</v>
      </c>
      <c r="B133" s="274">
        <v>45345</v>
      </c>
      <c r="C133" s="237"/>
      <c r="D133" s="237" t="s">
        <v>151</v>
      </c>
      <c r="E133" s="308" t="s">
        <v>577</v>
      </c>
      <c r="F133" s="308">
        <v>240</v>
      </c>
      <c r="G133" s="308">
        <v>205</v>
      </c>
      <c r="H133" s="308">
        <v>266</v>
      </c>
      <c r="I133" s="308" t="s">
        <v>903</v>
      </c>
      <c r="J133" s="278" t="s">
        <v>932</v>
      </c>
      <c r="K133" s="278">
        <f t="shared" ref="K133" si="124">H133-F133</f>
        <v>26</v>
      </c>
      <c r="L133" s="279">
        <f t="shared" ref="L133" si="125">(F133*-0.3)/100</f>
        <v>-0.72</v>
      </c>
      <c r="M133" s="280">
        <f t="shared" ref="M133" si="126">(K133+L133)/F133</f>
        <v>0.10533333333333333</v>
      </c>
      <c r="N133" s="278" t="s">
        <v>580</v>
      </c>
      <c r="O133" s="281">
        <v>45355</v>
      </c>
      <c r="P133" s="274"/>
      <c r="Q133" s="208"/>
      <c r="S133" s="6" t="s">
        <v>579</v>
      </c>
      <c r="T133" s="1"/>
      <c r="U133" s="1"/>
      <c r="V133" s="1"/>
      <c r="W133" s="1"/>
      <c r="X133" s="1"/>
      <c r="Y133" s="1"/>
      <c r="Z133" s="1"/>
    </row>
    <row r="134" spans="1:39" ht="12.75" customHeight="1">
      <c r="A134" s="207">
        <v>3</v>
      </c>
      <c r="B134" s="208">
        <v>45356</v>
      </c>
      <c r="C134" s="259"/>
      <c r="D134" s="259" t="s">
        <v>300</v>
      </c>
      <c r="E134" s="207" t="s">
        <v>577</v>
      </c>
      <c r="F134" s="207" t="s">
        <v>955</v>
      </c>
      <c r="G134" s="207">
        <v>35</v>
      </c>
      <c r="H134" s="207"/>
      <c r="I134" s="207" t="s">
        <v>942</v>
      </c>
      <c r="J134" s="207" t="s">
        <v>578</v>
      </c>
      <c r="K134" s="207"/>
      <c r="L134" s="329"/>
      <c r="M134" s="330"/>
      <c r="N134" s="207"/>
      <c r="O134" s="264"/>
      <c r="P134" s="210">
        <f>VLOOKUP(D134,'MidCap Intra'!$B$11:$C$568,2,0)</f>
        <v>37</v>
      </c>
      <c r="Q134" s="327"/>
      <c r="S134" s="328"/>
      <c r="T134" s="239"/>
      <c r="U134" s="239"/>
      <c r="V134" s="239"/>
      <c r="W134" s="239"/>
      <c r="X134" s="239"/>
      <c r="Y134" s="239"/>
      <c r="Z134" s="239"/>
    </row>
    <row r="135" spans="1:39" ht="12.75" customHeight="1">
      <c r="A135" s="207"/>
      <c r="B135" s="208"/>
      <c r="C135" s="259"/>
      <c r="D135" s="259"/>
      <c r="E135" s="207"/>
      <c r="F135" s="207"/>
      <c r="G135" s="207"/>
      <c r="H135" s="207"/>
      <c r="I135" s="207"/>
      <c r="J135" s="207"/>
      <c r="K135" s="207"/>
      <c r="L135" s="329"/>
      <c r="M135" s="330"/>
      <c r="N135" s="207"/>
      <c r="O135" s="264"/>
      <c r="P135" s="208"/>
      <c r="Q135" s="327"/>
      <c r="S135" s="328"/>
      <c r="T135" s="239"/>
      <c r="U135" s="239"/>
      <c r="V135" s="239"/>
      <c r="W135" s="239"/>
      <c r="X135" s="239"/>
      <c r="Y135" s="239"/>
      <c r="Z135" s="239"/>
    </row>
    <row r="136" spans="1:39" ht="12.75" customHeight="1">
      <c r="A136" s="112" t="s">
        <v>581</v>
      </c>
      <c r="B136" s="112"/>
      <c r="C136" s="112"/>
      <c r="D136" s="112"/>
      <c r="E136" s="37"/>
      <c r="F136" s="119" t="s">
        <v>583</v>
      </c>
      <c r="G136" s="54"/>
      <c r="H136" s="54"/>
      <c r="I136" s="54"/>
      <c r="J136" s="6"/>
      <c r="K136" s="132"/>
      <c r="L136" s="133"/>
      <c r="M136" s="6"/>
      <c r="N136" s="102"/>
      <c r="O136" s="147"/>
      <c r="P136" s="1"/>
      <c r="Q136" s="228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39" ht="12.75" customHeight="1">
      <c r="A137" s="118" t="s">
        <v>582</v>
      </c>
      <c r="B137" s="112"/>
      <c r="C137" s="112"/>
      <c r="D137" s="112"/>
      <c r="E137" s="6"/>
      <c r="F137" s="119" t="s">
        <v>586</v>
      </c>
      <c r="G137" s="6"/>
      <c r="H137" s="6" t="s">
        <v>603</v>
      </c>
      <c r="I137" s="6"/>
      <c r="J137" s="1"/>
      <c r="K137" s="6"/>
      <c r="L137" s="6"/>
      <c r="M137" s="6"/>
      <c r="N137" s="1"/>
      <c r="O137" s="1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39" ht="12.75" customHeight="1">
      <c r="A138" s="118"/>
      <c r="B138" s="112"/>
      <c r="C138" s="112"/>
      <c r="D138" s="112"/>
      <c r="E138" s="6"/>
      <c r="F138" s="119"/>
      <c r="G138" s="6"/>
      <c r="H138" s="6"/>
      <c r="I138" s="6"/>
      <c r="J138" s="1"/>
      <c r="K138" s="6"/>
      <c r="L138" s="6"/>
      <c r="M138" s="6"/>
      <c r="N138" s="1"/>
      <c r="O138" s="1"/>
      <c r="R138" s="1"/>
      <c r="S138" s="54"/>
      <c r="T138" s="1"/>
      <c r="U138" s="1"/>
      <c r="V138" s="1"/>
      <c r="W138" s="1"/>
      <c r="X138" s="1"/>
      <c r="Y138" s="1"/>
      <c r="Z138" s="1"/>
      <c r="AA138" s="1"/>
    </row>
    <row r="139" spans="1:39" ht="12.75" customHeight="1">
      <c r="A139" s="118"/>
      <c r="B139" s="112"/>
      <c r="C139" s="112"/>
      <c r="D139" s="112"/>
      <c r="E139" s="6"/>
      <c r="F139" s="119"/>
      <c r="G139" s="54"/>
      <c r="H139" s="37"/>
      <c r="I139" s="54"/>
      <c r="J139" s="6"/>
      <c r="K139" s="132"/>
      <c r="L139" s="133"/>
      <c r="M139" s="6"/>
      <c r="N139" s="102"/>
      <c r="O139" s="134"/>
      <c r="P139" s="1"/>
      <c r="Q139" s="228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39" ht="12.75" customHeight="1">
      <c r="A140" s="118"/>
      <c r="B140" s="112"/>
      <c r="C140" s="112"/>
      <c r="D140" s="112"/>
      <c r="E140" s="6"/>
      <c r="F140" s="119"/>
      <c r="G140" s="54"/>
      <c r="H140" s="37"/>
      <c r="I140" s="54"/>
      <c r="J140" s="6"/>
      <c r="K140" s="132"/>
      <c r="L140" s="133"/>
      <c r="M140" s="6"/>
      <c r="N140" s="102"/>
      <c r="O140" s="134"/>
      <c r="P140" s="1"/>
      <c r="Q140" s="228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39" ht="12.75" customHeight="1">
      <c r="A141" s="118"/>
      <c r="B141" s="112"/>
      <c r="C141" s="112"/>
      <c r="D141" s="112"/>
      <c r="E141" s="6"/>
      <c r="F141" s="119"/>
      <c r="G141" s="54"/>
      <c r="H141" s="37"/>
      <c r="I141" s="54"/>
      <c r="J141" s="6"/>
      <c r="K141" s="132"/>
      <c r="L141" s="133"/>
      <c r="M141" s="6"/>
      <c r="N141" s="102"/>
      <c r="O141" s="134"/>
      <c r="P141" s="1"/>
      <c r="Q141" s="228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39" ht="12.75" customHeight="1">
      <c r="A142" s="118"/>
      <c r="B142" s="112"/>
      <c r="C142" s="112"/>
      <c r="D142" s="112"/>
      <c r="E142" s="6"/>
      <c r="F142" s="119"/>
      <c r="G142" s="54"/>
      <c r="H142" s="37"/>
      <c r="I142" s="54"/>
      <c r="J142" s="6"/>
      <c r="K142" s="132"/>
      <c r="L142" s="133"/>
      <c r="M142" s="6"/>
      <c r="N142" s="102"/>
      <c r="O142" s="134"/>
      <c r="P142" s="1"/>
      <c r="Q142" s="228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39" ht="12.75" customHeight="1">
      <c r="A143" s="118"/>
      <c r="B143" s="112"/>
      <c r="C143" s="112"/>
      <c r="D143" s="112"/>
      <c r="E143" s="6"/>
      <c r="F143" s="119"/>
      <c r="G143" s="54"/>
      <c r="H143" s="37"/>
      <c r="I143" s="54"/>
      <c r="J143" s="6"/>
      <c r="K143" s="132"/>
      <c r="L143" s="133"/>
      <c r="M143" s="6"/>
      <c r="N143" s="102"/>
      <c r="O143" s="134"/>
      <c r="P143" s="1"/>
      <c r="Q143" s="228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39" ht="12.75" customHeight="1">
      <c r="A144" s="118"/>
      <c r="B144" s="112"/>
      <c r="C144" s="112"/>
      <c r="D144" s="112"/>
      <c r="E144" s="6"/>
      <c r="F144" s="119"/>
      <c r="G144" s="54"/>
      <c r="H144" s="37"/>
      <c r="I144" s="54"/>
      <c r="J144" s="6"/>
      <c r="K144" s="132"/>
      <c r="L144" s="133"/>
      <c r="M144" s="6"/>
      <c r="N144" s="102"/>
      <c r="O144" s="134"/>
      <c r="P144" s="1"/>
      <c r="Q144" s="228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54"/>
      <c r="B145" s="101"/>
      <c r="C145" s="101"/>
      <c r="D145" s="37"/>
      <c r="E145" s="54"/>
      <c r="F145" s="54"/>
      <c r="G145" s="54"/>
      <c r="H145" s="37"/>
      <c r="I145" s="54"/>
      <c r="J145" s="6"/>
      <c r="K145" s="132"/>
      <c r="L145" s="133"/>
      <c r="M145" s="6"/>
      <c r="N145" s="102"/>
      <c r="O145" s="134"/>
      <c r="P145" s="1"/>
      <c r="Q145" s="228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38.25" customHeight="1">
      <c r="A146" s="37"/>
      <c r="B146" s="148" t="s">
        <v>604</v>
      </c>
      <c r="C146" s="148"/>
      <c r="D146" s="148"/>
      <c r="E146" s="148"/>
      <c r="F146" s="6"/>
      <c r="G146" s="6"/>
      <c r="H146" s="128"/>
      <c r="I146" s="6"/>
      <c r="J146" s="128"/>
      <c r="K146" s="129"/>
      <c r="L146" s="6"/>
      <c r="M146" s="6"/>
      <c r="N146" s="1"/>
      <c r="O146" s="1"/>
      <c r="P146" s="1"/>
      <c r="Q146" s="228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92" t="s">
        <v>16</v>
      </c>
      <c r="B147" s="93" t="s">
        <v>553</v>
      </c>
      <c r="C147" s="93"/>
      <c r="D147" s="94" t="s">
        <v>564</v>
      </c>
      <c r="E147" s="93" t="s">
        <v>565</v>
      </c>
      <c r="F147" s="93" t="s">
        <v>566</v>
      </c>
      <c r="G147" s="93" t="s">
        <v>605</v>
      </c>
      <c r="H147" s="93" t="s">
        <v>606</v>
      </c>
      <c r="I147" s="93" t="s">
        <v>569</v>
      </c>
      <c r="J147" s="149" t="s">
        <v>570</v>
      </c>
      <c r="K147" s="93" t="s">
        <v>571</v>
      </c>
      <c r="L147" s="93" t="s">
        <v>607</v>
      </c>
      <c r="M147" s="93" t="s">
        <v>574</v>
      </c>
      <c r="N147" s="94" t="s">
        <v>575</v>
      </c>
      <c r="O147" s="1"/>
      <c r="P147" s="1"/>
      <c r="Q147" s="228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0">
        <v>1</v>
      </c>
      <c r="B148" s="151">
        <v>41579</v>
      </c>
      <c r="C148" s="151"/>
      <c r="D148" s="152" t="s">
        <v>608</v>
      </c>
      <c r="E148" s="153" t="s">
        <v>577</v>
      </c>
      <c r="F148" s="154">
        <v>82</v>
      </c>
      <c r="G148" s="153" t="s">
        <v>609</v>
      </c>
      <c r="H148" s="153">
        <v>100</v>
      </c>
      <c r="I148" s="155">
        <v>100</v>
      </c>
      <c r="J148" s="156" t="s">
        <v>610</v>
      </c>
      <c r="K148" s="157">
        <f t="shared" ref="K148:K200" si="127">H148-F148</f>
        <v>18</v>
      </c>
      <c r="L148" s="158">
        <f t="shared" ref="L148:L200" si="128">K148/F148</f>
        <v>0.21951219512195122</v>
      </c>
      <c r="M148" s="153" t="s">
        <v>580</v>
      </c>
      <c r="N148" s="159">
        <v>42657</v>
      </c>
      <c r="O148" s="1"/>
      <c r="P148" s="1"/>
      <c r="Q148" s="228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0">
        <v>2</v>
      </c>
      <c r="B149" s="151">
        <v>41794</v>
      </c>
      <c r="C149" s="151"/>
      <c r="D149" s="152" t="s">
        <v>611</v>
      </c>
      <c r="E149" s="153" t="s">
        <v>589</v>
      </c>
      <c r="F149" s="154">
        <v>257</v>
      </c>
      <c r="G149" s="153" t="s">
        <v>609</v>
      </c>
      <c r="H149" s="153">
        <v>300</v>
      </c>
      <c r="I149" s="155">
        <v>300</v>
      </c>
      <c r="J149" s="156" t="s">
        <v>610</v>
      </c>
      <c r="K149" s="157">
        <f t="shared" si="127"/>
        <v>43</v>
      </c>
      <c r="L149" s="158">
        <f t="shared" si="128"/>
        <v>0.16731517509727625</v>
      </c>
      <c r="M149" s="153" t="s">
        <v>580</v>
      </c>
      <c r="N149" s="159">
        <v>41822</v>
      </c>
      <c r="O149" s="1"/>
      <c r="P149" s="1"/>
      <c r="Q149" s="228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0">
        <v>3</v>
      </c>
      <c r="B150" s="151">
        <v>41828</v>
      </c>
      <c r="C150" s="151"/>
      <c r="D150" s="152" t="s">
        <v>612</v>
      </c>
      <c r="E150" s="153" t="s">
        <v>589</v>
      </c>
      <c r="F150" s="154">
        <v>393</v>
      </c>
      <c r="G150" s="153" t="s">
        <v>609</v>
      </c>
      <c r="H150" s="153">
        <v>468</v>
      </c>
      <c r="I150" s="155">
        <v>468</v>
      </c>
      <c r="J150" s="156" t="s">
        <v>610</v>
      </c>
      <c r="K150" s="157">
        <f t="shared" si="127"/>
        <v>75</v>
      </c>
      <c r="L150" s="158">
        <f t="shared" si="128"/>
        <v>0.19083969465648856</v>
      </c>
      <c r="M150" s="153" t="s">
        <v>580</v>
      </c>
      <c r="N150" s="159">
        <v>41863</v>
      </c>
      <c r="O150" s="1"/>
      <c r="P150" s="1"/>
      <c r="Q150" s="228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0">
        <v>4</v>
      </c>
      <c r="B151" s="151">
        <v>41857</v>
      </c>
      <c r="C151" s="151"/>
      <c r="D151" s="152" t="s">
        <v>613</v>
      </c>
      <c r="E151" s="153" t="s">
        <v>589</v>
      </c>
      <c r="F151" s="154">
        <v>205</v>
      </c>
      <c r="G151" s="153" t="s">
        <v>609</v>
      </c>
      <c r="H151" s="153">
        <v>275</v>
      </c>
      <c r="I151" s="155">
        <v>250</v>
      </c>
      <c r="J151" s="156" t="s">
        <v>610</v>
      </c>
      <c r="K151" s="157">
        <f t="shared" si="127"/>
        <v>70</v>
      </c>
      <c r="L151" s="158">
        <f t="shared" si="128"/>
        <v>0.34146341463414637</v>
      </c>
      <c r="M151" s="153" t="s">
        <v>580</v>
      </c>
      <c r="N151" s="159">
        <v>41962</v>
      </c>
      <c r="O151" s="1"/>
      <c r="P151" s="1"/>
      <c r="Q151" s="228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0">
        <v>5</v>
      </c>
      <c r="B152" s="151">
        <v>41886</v>
      </c>
      <c r="C152" s="151"/>
      <c r="D152" s="152" t="s">
        <v>614</v>
      </c>
      <c r="E152" s="153" t="s">
        <v>589</v>
      </c>
      <c r="F152" s="154">
        <v>162</v>
      </c>
      <c r="G152" s="153" t="s">
        <v>609</v>
      </c>
      <c r="H152" s="153">
        <v>190</v>
      </c>
      <c r="I152" s="155">
        <v>190</v>
      </c>
      <c r="J152" s="156" t="s">
        <v>610</v>
      </c>
      <c r="K152" s="157">
        <f t="shared" si="127"/>
        <v>28</v>
      </c>
      <c r="L152" s="158">
        <f t="shared" si="128"/>
        <v>0.1728395061728395</v>
      </c>
      <c r="M152" s="153" t="s">
        <v>580</v>
      </c>
      <c r="N152" s="159">
        <v>42006</v>
      </c>
      <c r="O152" s="1"/>
      <c r="P152" s="1"/>
      <c r="Q152" s="228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0">
        <v>6</v>
      </c>
      <c r="B153" s="151">
        <v>41886</v>
      </c>
      <c r="C153" s="151"/>
      <c r="D153" s="152" t="s">
        <v>615</v>
      </c>
      <c r="E153" s="153" t="s">
        <v>589</v>
      </c>
      <c r="F153" s="154">
        <v>75</v>
      </c>
      <c r="G153" s="153" t="s">
        <v>609</v>
      </c>
      <c r="H153" s="153">
        <v>91.5</v>
      </c>
      <c r="I153" s="155" t="s">
        <v>602</v>
      </c>
      <c r="J153" s="156" t="s">
        <v>616</v>
      </c>
      <c r="K153" s="157">
        <f t="shared" si="127"/>
        <v>16.5</v>
      </c>
      <c r="L153" s="158">
        <f t="shared" si="128"/>
        <v>0.22</v>
      </c>
      <c r="M153" s="153" t="s">
        <v>580</v>
      </c>
      <c r="N153" s="159">
        <v>41954</v>
      </c>
      <c r="O153" s="1"/>
      <c r="P153" s="1"/>
      <c r="Q153" s="228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0">
        <v>7</v>
      </c>
      <c r="B154" s="151">
        <v>41913</v>
      </c>
      <c r="C154" s="151"/>
      <c r="D154" s="152" t="s">
        <v>617</v>
      </c>
      <c r="E154" s="153" t="s">
        <v>589</v>
      </c>
      <c r="F154" s="154">
        <v>850</v>
      </c>
      <c r="G154" s="153" t="s">
        <v>609</v>
      </c>
      <c r="H154" s="153">
        <v>982.5</v>
      </c>
      <c r="I154" s="155">
        <v>1050</v>
      </c>
      <c r="J154" s="156" t="s">
        <v>618</v>
      </c>
      <c r="K154" s="157">
        <f t="shared" si="127"/>
        <v>132.5</v>
      </c>
      <c r="L154" s="158">
        <f t="shared" si="128"/>
        <v>0.15588235294117647</v>
      </c>
      <c r="M154" s="153" t="s">
        <v>580</v>
      </c>
      <c r="N154" s="159">
        <v>42039</v>
      </c>
      <c r="O154" s="1"/>
      <c r="P154" s="1"/>
      <c r="Q154" s="228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0">
        <v>8</v>
      </c>
      <c r="B155" s="151">
        <v>41913</v>
      </c>
      <c r="C155" s="151"/>
      <c r="D155" s="152" t="s">
        <v>619</v>
      </c>
      <c r="E155" s="153" t="s">
        <v>589</v>
      </c>
      <c r="F155" s="154">
        <v>475</v>
      </c>
      <c r="G155" s="153" t="s">
        <v>609</v>
      </c>
      <c r="H155" s="153">
        <v>515</v>
      </c>
      <c r="I155" s="155">
        <v>600</v>
      </c>
      <c r="J155" s="156" t="s">
        <v>620</v>
      </c>
      <c r="K155" s="157">
        <f t="shared" si="127"/>
        <v>40</v>
      </c>
      <c r="L155" s="158">
        <f t="shared" si="128"/>
        <v>8.4210526315789472E-2</v>
      </c>
      <c r="M155" s="153" t="s">
        <v>580</v>
      </c>
      <c r="N155" s="159">
        <v>41939</v>
      </c>
      <c r="O155" s="1"/>
      <c r="P155" s="1"/>
      <c r="Q155" s="228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0">
        <v>9</v>
      </c>
      <c r="B156" s="151">
        <v>41913</v>
      </c>
      <c r="C156" s="151"/>
      <c r="D156" s="152" t="s">
        <v>621</v>
      </c>
      <c r="E156" s="153" t="s">
        <v>589</v>
      </c>
      <c r="F156" s="154">
        <v>86</v>
      </c>
      <c r="G156" s="153" t="s">
        <v>609</v>
      </c>
      <c r="H156" s="153">
        <v>99</v>
      </c>
      <c r="I156" s="155">
        <v>140</v>
      </c>
      <c r="J156" s="156" t="s">
        <v>622</v>
      </c>
      <c r="K156" s="157">
        <f t="shared" si="127"/>
        <v>13</v>
      </c>
      <c r="L156" s="158">
        <f t="shared" si="128"/>
        <v>0.15116279069767441</v>
      </c>
      <c r="M156" s="153" t="s">
        <v>580</v>
      </c>
      <c r="N156" s="159">
        <v>41939</v>
      </c>
      <c r="O156" s="1"/>
      <c r="P156" s="1"/>
      <c r="Q156" s="228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0">
        <v>10</v>
      </c>
      <c r="B157" s="151">
        <v>41926</v>
      </c>
      <c r="C157" s="151"/>
      <c r="D157" s="152" t="s">
        <v>623</v>
      </c>
      <c r="E157" s="153" t="s">
        <v>589</v>
      </c>
      <c r="F157" s="154">
        <v>496.6</v>
      </c>
      <c r="G157" s="153" t="s">
        <v>609</v>
      </c>
      <c r="H157" s="153">
        <v>621</v>
      </c>
      <c r="I157" s="155">
        <v>580</v>
      </c>
      <c r="J157" s="156" t="s">
        <v>610</v>
      </c>
      <c r="K157" s="157">
        <f t="shared" si="127"/>
        <v>124.39999999999998</v>
      </c>
      <c r="L157" s="158">
        <f t="shared" si="128"/>
        <v>0.25050342327829234</v>
      </c>
      <c r="M157" s="153" t="s">
        <v>580</v>
      </c>
      <c r="N157" s="159">
        <v>42605</v>
      </c>
      <c r="O157" s="1"/>
      <c r="P157" s="1"/>
      <c r="Q157" s="228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0">
        <v>11</v>
      </c>
      <c r="B158" s="151">
        <v>41926</v>
      </c>
      <c r="C158" s="151"/>
      <c r="D158" s="152" t="s">
        <v>624</v>
      </c>
      <c r="E158" s="153" t="s">
        <v>589</v>
      </c>
      <c r="F158" s="154">
        <v>2481.9</v>
      </c>
      <c r="G158" s="153" t="s">
        <v>609</v>
      </c>
      <c r="H158" s="153">
        <v>2840</v>
      </c>
      <c r="I158" s="155">
        <v>2870</v>
      </c>
      <c r="J158" s="156" t="s">
        <v>625</v>
      </c>
      <c r="K158" s="157">
        <f t="shared" si="127"/>
        <v>358.09999999999991</v>
      </c>
      <c r="L158" s="158">
        <f t="shared" si="128"/>
        <v>0.14428462065353154</v>
      </c>
      <c r="M158" s="153" t="s">
        <v>580</v>
      </c>
      <c r="N158" s="159">
        <v>42017</v>
      </c>
      <c r="O158" s="1"/>
      <c r="P158" s="1"/>
      <c r="Q158" s="228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0">
        <v>12</v>
      </c>
      <c r="B159" s="151">
        <v>41928</v>
      </c>
      <c r="C159" s="151"/>
      <c r="D159" s="152" t="s">
        <v>626</v>
      </c>
      <c r="E159" s="153" t="s">
        <v>589</v>
      </c>
      <c r="F159" s="154">
        <v>84.5</v>
      </c>
      <c r="G159" s="153" t="s">
        <v>609</v>
      </c>
      <c r="H159" s="153">
        <v>93</v>
      </c>
      <c r="I159" s="155">
        <v>110</v>
      </c>
      <c r="J159" s="156" t="s">
        <v>627</v>
      </c>
      <c r="K159" s="157">
        <f t="shared" si="127"/>
        <v>8.5</v>
      </c>
      <c r="L159" s="158">
        <f t="shared" si="128"/>
        <v>0.10059171597633136</v>
      </c>
      <c r="M159" s="153" t="s">
        <v>580</v>
      </c>
      <c r="N159" s="159">
        <v>41939</v>
      </c>
      <c r="O159" s="1"/>
      <c r="P159" s="1"/>
      <c r="Q159" s="228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0">
        <v>13</v>
      </c>
      <c r="B160" s="151">
        <v>41928</v>
      </c>
      <c r="C160" s="151"/>
      <c r="D160" s="152" t="s">
        <v>628</v>
      </c>
      <c r="E160" s="153" t="s">
        <v>589</v>
      </c>
      <c r="F160" s="154">
        <v>401</v>
      </c>
      <c r="G160" s="153" t="s">
        <v>609</v>
      </c>
      <c r="H160" s="153">
        <v>428</v>
      </c>
      <c r="I160" s="155">
        <v>450</v>
      </c>
      <c r="J160" s="156" t="s">
        <v>629</v>
      </c>
      <c r="K160" s="157">
        <f t="shared" si="127"/>
        <v>27</v>
      </c>
      <c r="L160" s="158">
        <f t="shared" si="128"/>
        <v>6.7331670822942641E-2</v>
      </c>
      <c r="M160" s="153" t="s">
        <v>580</v>
      </c>
      <c r="N160" s="159">
        <v>42020</v>
      </c>
      <c r="O160" s="1"/>
      <c r="P160" s="1"/>
      <c r="Q160" s="228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0">
        <v>14</v>
      </c>
      <c r="B161" s="151">
        <v>41928</v>
      </c>
      <c r="C161" s="151"/>
      <c r="D161" s="152" t="s">
        <v>630</v>
      </c>
      <c r="E161" s="153" t="s">
        <v>589</v>
      </c>
      <c r="F161" s="154">
        <v>101</v>
      </c>
      <c r="G161" s="153" t="s">
        <v>609</v>
      </c>
      <c r="H161" s="153">
        <v>112</v>
      </c>
      <c r="I161" s="155">
        <v>120</v>
      </c>
      <c r="J161" s="156" t="s">
        <v>631</v>
      </c>
      <c r="K161" s="157">
        <f t="shared" si="127"/>
        <v>11</v>
      </c>
      <c r="L161" s="158">
        <f t="shared" si="128"/>
        <v>0.10891089108910891</v>
      </c>
      <c r="M161" s="153" t="s">
        <v>580</v>
      </c>
      <c r="N161" s="159">
        <v>41939</v>
      </c>
      <c r="O161" s="1"/>
      <c r="P161" s="1"/>
      <c r="Q161" s="228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0">
        <v>15</v>
      </c>
      <c r="B162" s="151">
        <v>41954</v>
      </c>
      <c r="C162" s="151"/>
      <c r="D162" s="152" t="s">
        <v>632</v>
      </c>
      <c r="E162" s="153" t="s">
        <v>589</v>
      </c>
      <c r="F162" s="154">
        <v>59</v>
      </c>
      <c r="G162" s="153" t="s">
        <v>609</v>
      </c>
      <c r="H162" s="153">
        <v>76</v>
      </c>
      <c r="I162" s="155">
        <v>76</v>
      </c>
      <c r="J162" s="156" t="s">
        <v>610</v>
      </c>
      <c r="K162" s="157">
        <f t="shared" si="127"/>
        <v>17</v>
      </c>
      <c r="L162" s="158">
        <f t="shared" si="128"/>
        <v>0.28813559322033899</v>
      </c>
      <c r="M162" s="153" t="s">
        <v>580</v>
      </c>
      <c r="N162" s="159">
        <v>43032</v>
      </c>
      <c r="O162" s="1"/>
      <c r="P162" s="1"/>
      <c r="Q162" s="228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0">
        <v>16</v>
      </c>
      <c r="B163" s="151">
        <v>41954</v>
      </c>
      <c r="C163" s="151"/>
      <c r="D163" s="152" t="s">
        <v>621</v>
      </c>
      <c r="E163" s="153" t="s">
        <v>589</v>
      </c>
      <c r="F163" s="154">
        <v>99</v>
      </c>
      <c r="G163" s="153" t="s">
        <v>609</v>
      </c>
      <c r="H163" s="153">
        <v>120</v>
      </c>
      <c r="I163" s="155">
        <v>120</v>
      </c>
      <c r="J163" s="156" t="s">
        <v>598</v>
      </c>
      <c r="K163" s="157">
        <f t="shared" si="127"/>
        <v>21</v>
      </c>
      <c r="L163" s="158">
        <f t="shared" si="128"/>
        <v>0.21212121212121213</v>
      </c>
      <c r="M163" s="153" t="s">
        <v>580</v>
      </c>
      <c r="N163" s="159">
        <v>41960</v>
      </c>
      <c r="O163" s="1"/>
      <c r="P163" s="1"/>
      <c r="Q163" s="228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0">
        <v>17</v>
      </c>
      <c r="B164" s="151">
        <v>41956</v>
      </c>
      <c r="C164" s="151"/>
      <c r="D164" s="152" t="s">
        <v>633</v>
      </c>
      <c r="E164" s="153" t="s">
        <v>589</v>
      </c>
      <c r="F164" s="154">
        <v>22</v>
      </c>
      <c r="G164" s="153" t="s">
        <v>609</v>
      </c>
      <c r="H164" s="153">
        <v>33.549999999999997</v>
      </c>
      <c r="I164" s="155">
        <v>32</v>
      </c>
      <c r="J164" s="156" t="s">
        <v>634</v>
      </c>
      <c r="K164" s="157">
        <f t="shared" si="127"/>
        <v>11.549999999999997</v>
      </c>
      <c r="L164" s="158">
        <f t="shared" si="128"/>
        <v>0.52499999999999991</v>
      </c>
      <c r="M164" s="153" t="s">
        <v>580</v>
      </c>
      <c r="N164" s="159">
        <v>42188</v>
      </c>
      <c r="O164" s="1"/>
      <c r="P164" s="1"/>
      <c r="Q164" s="228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0">
        <v>18</v>
      </c>
      <c r="B165" s="151">
        <v>41976</v>
      </c>
      <c r="C165" s="151"/>
      <c r="D165" s="152" t="s">
        <v>635</v>
      </c>
      <c r="E165" s="153" t="s">
        <v>589</v>
      </c>
      <c r="F165" s="154">
        <v>440</v>
      </c>
      <c r="G165" s="153" t="s">
        <v>609</v>
      </c>
      <c r="H165" s="153">
        <v>520</v>
      </c>
      <c r="I165" s="155">
        <v>520</v>
      </c>
      <c r="J165" s="156" t="s">
        <v>636</v>
      </c>
      <c r="K165" s="157">
        <f t="shared" si="127"/>
        <v>80</v>
      </c>
      <c r="L165" s="158">
        <f t="shared" si="128"/>
        <v>0.18181818181818182</v>
      </c>
      <c r="M165" s="153" t="s">
        <v>580</v>
      </c>
      <c r="N165" s="159">
        <v>42208</v>
      </c>
      <c r="O165" s="1"/>
      <c r="P165" s="1"/>
      <c r="Q165" s="228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0">
        <v>19</v>
      </c>
      <c r="B166" s="151">
        <v>41976</v>
      </c>
      <c r="C166" s="151"/>
      <c r="D166" s="152" t="s">
        <v>637</v>
      </c>
      <c r="E166" s="153" t="s">
        <v>589</v>
      </c>
      <c r="F166" s="154">
        <v>360</v>
      </c>
      <c r="G166" s="153" t="s">
        <v>609</v>
      </c>
      <c r="H166" s="153">
        <v>427</v>
      </c>
      <c r="I166" s="155">
        <v>425</v>
      </c>
      <c r="J166" s="156" t="s">
        <v>638</v>
      </c>
      <c r="K166" s="157">
        <f t="shared" si="127"/>
        <v>67</v>
      </c>
      <c r="L166" s="158">
        <f t="shared" si="128"/>
        <v>0.18611111111111112</v>
      </c>
      <c r="M166" s="153" t="s">
        <v>580</v>
      </c>
      <c r="N166" s="159">
        <v>42058</v>
      </c>
      <c r="O166" s="1"/>
      <c r="P166" s="1"/>
      <c r="Q166" s="228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0">
        <v>20</v>
      </c>
      <c r="B167" s="151">
        <v>42012</v>
      </c>
      <c r="C167" s="151"/>
      <c r="D167" s="152" t="s">
        <v>639</v>
      </c>
      <c r="E167" s="153" t="s">
        <v>589</v>
      </c>
      <c r="F167" s="154">
        <v>360</v>
      </c>
      <c r="G167" s="153" t="s">
        <v>609</v>
      </c>
      <c r="H167" s="153">
        <v>455</v>
      </c>
      <c r="I167" s="155">
        <v>420</v>
      </c>
      <c r="J167" s="156" t="s">
        <v>640</v>
      </c>
      <c r="K167" s="157">
        <f t="shared" si="127"/>
        <v>95</v>
      </c>
      <c r="L167" s="158">
        <f t="shared" si="128"/>
        <v>0.2638888888888889</v>
      </c>
      <c r="M167" s="153" t="s">
        <v>580</v>
      </c>
      <c r="N167" s="159">
        <v>42024</v>
      </c>
      <c r="O167" s="1"/>
      <c r="P167" s="1"/>
      <c r="Q167" s="228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0">
        <v>21</v>
      </c>
      <c r="B168" s="151">
        <v>42012</v>
      </c>
      <c r="C168" s="151"/>
      <c r="D168" s="152" t="s">
        <v>641</v>
      </c>
      <c r="E168" s="153" t="s">
        <v>589</v>
      </c>
      <c r="F168" s="154">
        <v>130</v>
      </c>
      <c r="G168" s="153"/>
      <c r="H168" s="153">
        <v>175.5</v>
      </c>
      <c r="I168" s="155">
        <v>165</v>
      </c>
      <c r="J168" s="156" t="s">
        <v>642</v>
      </c>
      <c r="K168" s="157">
        <f t="shared" si="127"/>
        <v>45.5</v>
      </c>
      <c r="L168" s="158">
        <f t="shared" si="128"/>
        <v>0.35</v>
      </c>
      <c r="M168" s="153" t="s">
        <v>580</v>
      </c>
      <c r="N168" s="159">
        <v>43088</v>
      </c>
      <c r="O168" s="1"/>
      <c r="P168" s="1"/>
      <c r="Q168" s="228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0">
        <v>22</v>
      </c>
      <c r="B169" s="151">
        <v>42040</v>
      </c>
      <c r="C169" s="151"/>
      <c r="D169" s="152" t="s">
        <v>399</v>
      </c>
      <c r="E169" s="153" t="s">
        <v>577</v>
      </c>
      <c r="F169" s="154">
        <v>98</v>
      </c>
      <c r="G169" s="153"/>
      <c r="H169" s="153">
        <v>120</v>
      </c>
      <c r="I169" s="155">
        <v>120</v>
      </c>
      <c r="J169" s="156" t="s">
        <v>610</v>
      </c>
      <c r="K169" s="157">
        <f t="shared" si="127"/>
        <v>22</v>
      </c>
      <c r="L169" s="158">
        <f t="shared" si="128"/>
        <v>0.22448979591836735</v>
      </c>
      <c r="M169" s="153" t="s">
        <v>580</v>
      </c>
      <c r="N169" s="159">
        <v>42753</v>
      </c>
      <c r="O169" s="1"/>
      <c r="P169" s="1"/>
      <c r="Q169" s="228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0">
        <v>23</v>
      </c>
      <c r="B170" s="151">
        <v>42040</v>
      </c>
      <c r="C170" s="151"/>
      <c r="D170" s="152" t="s">
        <v>643</v>
      </c>
      <c r="E170" s="153" t="s">
        <v>577</v>
      </c>
      <c r="F170" s="154">
        <v>196</v>
      </c>
      <c r="G170" s="153"/>
      <c r="H170" s="153">
        <v>262</v>
      </c>
      <c r="I170" s="155">
        <v>255</v>
      </c>
      <c r="J170" s="156" t="s">
        <v>610</v>
      </c>
      <c r="K170" s="157">
        <f t="shared" si="127"/>
        <v>66</v>
      </c>
      <c r="L170" s="158">
        <f t="shared" si="128"/>
        <v>0.33673469387755101</v>
      </c>
      <c r="M170" s="153" t="s">
        <v>580</v>
      </c>
      <c r="N170" s="159">
        <v>42599</v>
      </c>
      <c r="O170" s="1"/>
      <c r="P170" s="1"/>
      <c r="Q170" s="228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60">
        <v>24</v>
      </c>
      <c r="B171" s="161">
        <v>42067</v>
      </c>
      <c r="C171" s="161"/>
      <c r="D171" s="162" t="s">
        <v>398</v>
      </c>
      <c r="E171" s="163" t="s">
        <v>577</v>
      </c>
      <c r="F171" s="164">
        <v>235</v>
      </c>
      <c r="G171" s="164"/>
      <c r="H171" s="165">
        <v>77</v>
      </c>
      <c r="I171" s="165" t="s">
        <v>644</v>
      </c>
      <c r="J171" s="166" t="s">
        <v>645</v>
      </c>
      <c r="K171" s="167">
        <f t="shared" si="127"/>
        <v>-158</v>
      </c>
      <c r="L171" s="168">
        <f t="shared" si="128"/>
        <v>-0.67234042553191486</v>
      </c>
      <c r="M171" s="164" t="s">
        <v>590</v>
      </c>
      <c r="N171" s="161">
        <v>43522</v>
      </c>
      <c r="O171" s="1"/>
      <c r="P171" s="1"/>
      <c r="Q171" s="228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0">
        <v>25</v>
      </c>
      <c r="B172" s="151">
        <v>42067</v>
      </c>
      <c r="C172" s="151"/>
      <c r="D172" s="152" t="s">
        <v>646</v>
      </c>
      <c r="E172" s="153" t="s">
        <v>577</v>
      </c>
      <c r="F172" s="154">
        <v>185</v>
      </c>
      <c r="G172" s="153"/>
      <c r="H172" s="153">
        <v>224</v>
      </c>
      <c r="I172" s="155" t="s">
        <v>647</v>
      </c>
      <c r="J172" s="156" t="s">
        <v>610</v>
      </c>
      <c r="K172" s="157">
        <f t="shared" si="127"/>
        <v>39</v>
      </c>
      <c r="L172" s="158">
        <f t="shared" si="128"/>
        <v>0.21081081081081082</v>
      </c>
      <c r="M172" s="153" t="s">
        <v>580</v>
      </c>
      <c r="N172" s="159">
        <v>42647</v>
      </c>
      <c r="O172" s="1"/>
      <c r="P172" s="1"/>
      <c r="Q172" s="228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60">
        <v>26</v>
      </c>
      <c r="B173" s="161">
        <v>42090</v>
      </c>
      <c r="C173" s="161"/>
      <c r="D173" s="169" t="s">
        <v>648</v>
      </c>
      <c r="E173" s="164" t="s">
        <v>577</v>
      </c>
      <c r="F173" s="164">
        <v>49.5</v>
      </c>
      <c r="G173" s="165"/>
      <c r="H173" s="165">
        <v>15.85</v>
      </c>
      <c r="I173" s="165">
        <v>67</v>
      </c>
      <c r="J173" s="166" t="s">
        <v>649</v>
      </c>
      <c r="K173" s="165">
        <f t="shared" si="127"/>
        <v>-33.65</v>
      </c>
      <c r="L173" s="170">
        <f t="shared" si="128"/>
        <v>-0.67979797979797973</v>
      </c>
      <c r="M173" s="164" t="s">
        <v>590</v>
      </c>
      <c r="N173" s="171">
        <v>43627</v>
      </c>
      <c r="O173" s="1"/>
      <c r="P173" s="1"/>
      <c r="Q173" s="228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0">
        <v>27</v>
      </c>
      <c r="B174" s="151">
        <v>42093</v>
      </c>
      <c r="C174" s="151"/>
      <c r="D174" s="152" t="s">
        <v>650</v>
      </c>
      <c r="E174" s="153" t="s">
        <v>577</v>
      </c>
      <c r="F174" s="154">
        <v>183.5</v>
      </c>
      <c r="G174" s="153"/>
      <c r="H174" s="153">
        <v>219</v>
      </c>
      <c r="I174" s="155">
        <v>218</v>
      </c>
      <c r="J174" s="156" t="s">
        <v>651</v>
      </c>
      <c r="K174" s="157">
        <f t="shared" si="127"/>
        <v>35.5</v>
      </c>
      <c r="L174" s="158">
        <f t="shared" si="128"/>
        <v>0.19346049046321526</v>
      </c>
      <c r="M174" s="153" t="s">
        <v>580</v>
      </c>
      <c r="N174" s="159">
        <v>42103</v>
      </c>
      <c r="O174" s="1"/>
      <c r="P174" s="1"/>
      <c r="Q174" s="228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0">
        <v>28</v>
      </c>
      <c r="B175" s="151">
        <v>42114</v>
      </c>
      <c r="C175" s="151"/>
      <c r="D175" s="152" t="s">
        <v>652</v>
      </c>
      <c r="E175" s="153" t="s">
        <v>577</v>
      </c>
      <c r="F175" s="154">
        <f>(227+237)/2</f>
        <v>232</v>
      </c>
      <c r="G175" s="153"/>
      <c r="H175" s="153">
        <v>298</v>
      </c>
      <c r="I175" s="155">
        <v>298</v>
      </c>
      <c r="J175" s="156" t="s">
        <v>610</v>
      </c>
      <c r="K175" s="157">
        <f t="shared" si="127"/>
        <v>66</v>
      </c>
      <c r="L175" s="158">
        <f t="shared" si="128"/>
        <v>0.28448275862068967</v>
      </c>
      <c r="M175" s="153" t="s">
        <v>580</v>
      </c>
      <c r="N175" s="159">
        <v>42823</v>
      </c>
      <c r="O175" s="1"/>
      <c r="P175" s="1"/>
      <c r="Q175" s="228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0">
        <v>29</v>
      </c>
      <c r="B176" s="151">
        <v>42128</v>
      </c>
      <c r="C176" s="151"/>
      <c r="D176" s="152" t="s">
        <v>653</v>
      </c>
      <c r="E176" s="153" t="s">
        <v>589</v>
      </c>
      <c r="F176" s="154">
        <v>385</v>
      </c>
      <c r="G176" s="153"/>
      <c r="H176" s="153">
        <f>212.5+331</f>
        <v>543.5</v>
      </c>
      <c r="I176" s="155">
        <v>510</v>
      </c>
      <c r="J176" s="156" t="s">
        <v>654</v>
      </c>
      <c r="K176" s="157">
        <f t="shared" si="127"/>
        <v>158.5</v>
      </c>
      <c r="L176" s="158">
        <f t="shared" si="128"/>
        <v>0.41168831168831171</v>
      </c>
      <c r="M176" s="153" t="s">
        <v>580</v>
      </c>
      <c r="N176" s="159">
        <v>42235</v>
      </c>
      <c r="O176" s="1"/>
      <c r="P176" s="1"/>
      <c r="Q176" s="228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0">
        <v>30</v>
      </c>
      <c r="B177" s="151">
        <v>42128</v>
      </c>
      <c r="C177" s="151"/>
      <c r="D177" s="152" t="s">
        <v>655</v>
      </c>
      <c r="E177" s="153" t="s">
        <v>589</v>
      </c>
      <c r="F177" s="154">
        <v>115.5</v>
      </c>
      <c r="G177" s="153"/>
      <c r="H177" s="153">
        <v>146</v>
      </c>
      <c r="I177" s="155">
        <v>142</v>
      </c>
      <c r="J177" s="156" t="s">
        <v>656</v>
      </c>
      <c r="K177" s="157">
        <f t="shared" si="127"/>
        <v>30.5</v>
      </c>
      <c r="L177" s="158">
        <f t="shared" si="128"/>
        <v>0.26406926406926406</v>
      </c>
      <c r="M177" s="153" t="s">
        <v>580</v>
      </c>
      <c r="N177" s="159">
        <v>42202</v>
      </c>
      <c r="O177" s="1"/>
      <c r="P177" s="1"/>
      <c r="Q177" s="228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0">
        <v>31</v>
      </c>
      <c r="B178" s="151">
        <v>42151</v>
      </c>
      <c r="C178" s="151"/>
      <c r="D178" s="152" t="s">
        <v>530</v>
      </c>
      <c r="E178" s="153" t="s">
        <v>589</v>
      </c>
      <c r="F178" s="154">
        <v>237.5</v>
      </c>
      <c r="G178" s="153"/>
      <c r="H178" s="153">
        <v>279.5</v>
      </c>
      <c r="I178" s="155">
        <v>278</v>
      </c>
      <c r="J178" s="156" t="s">
        <v>610</v>
      </c>
      <c r="K178" s="157">
        <f t="shared" si="127"/>
        <v>42</v>
      </c>
      <c r="L178" s="158">
        <f t="shared" si="128"/>
        <v>0.17684210526315788</v>
      </c>
      <c r="M178" s="153" t="s">
        <v>580</v>
      </c>
      <c r="N178" s="159">
        <v>42222</v>
      </c>
      <c r="O178" s="1"/>
      <c r="P178" s="1"/>
      <c r="Q178" s="228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0">
        <v>32</v>
      </c>
      <c r="B179" s="151">
        <v>42174</v>
      </c>
      <c r="C179" s="151"/>
      <c r="D179" s="152" t="s">
        <v>628</v>
      </c>
      <c r="E179" s="153" t="s">
        <v>577</v>
      </c>
      <c r="F179" s="154">
        <v>340</v>
      </c>
      <c r="G179" s="153"/>
      <c r="H179" s="153">
        <v>448</v>
      </c>
      <c r="I179" s="155">
        <v>448</v>
      </c>
      <c r="J179" s="156" t="s">
        <v>610</v>
      </c>
      <c r="K179" s="157">
        <f t="shared" si="127"/>
        <v>108</v>
      </c>
      <c r="L179" s="158">
        <f t="shared" si="128"/>
        <v>0.31764705882352939</v>
      </c>
      <c r="M179" s="153" t="s">
        <v>580</v>
      </c>
      <c r="N179" s="159">
        <v>43018</v>
      </c>
      <c r="O179" s="1"/>
      <c r="P179" s="1"/>
      <c r="Q179" s="228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0">
        <v>33</v>
      </c>
      <c r="B180" s="151">
        <v>42191</v>
      </c>
      <c r="C180" s="151"/>
      <c r="D180" s="152" t="s">
        <v>657</v>
      </c>
      <c r="E180" s="153" t="s">
        <v>577</v>
      </c>
      <c r="F180" s="154">
        <v>390</v>
      </c>
      <c r="G180" s="153"/>
      <c r="H180" s="153">
        <v>460</v>
      </c>
      <c r="I180" s="155">
        <v>460</v>
      </c>
      <c r="J180" s="156" t="s">
        <v>610</v>
      </c>
      <c r="K180" s="157">
        <f t="shared" si="127"/>
        <v>70</v>
      </c>
      <c r="L180" s="158">
        <f t="shared" si="128"/>
        <v>0.17948717948717949</v>
      </c>
      <c r="M180" s="153" t="s">
        <v>580</v>
      </c>
      <c r="N180" s="159">
        <v>42478</v>
      </c>
      <c r="O180" s="1"/>
      <c r="P180" s="1"/>
      <c r="Q180" s="228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60">
        <v>34</v>
      </c>
      <c r="B181" s="161">
        <v>42195</v>
      </c>
      <c r="C181" s="161"/>
      <c r="D181" s="162" t="s">
        <v>658</v>
      </c>
      <c r="E181" s="163" t="s">
        <v>577</v>
      </c>
      <c r="F181" s="164">
        <v>122.5</v>
      </c>
      <c r="G181" s="164"/>
      <c r="H181" s="165">
        <v>61</v>
      </c>
      <c r="I181" s="165">
        <v>172</v>
      </c>
      <c r="J181" s="166" t="s">
        <v>659</v>
      </c>
      <c r="K181" s="167">
        <f t="shared" si="127"/>
        <v>-61.5</v>
      </c>
      <c r="L181" s="168">
        <f t="shared" si="128"/>
        <v>-0.50204081632653064</v>
      </c>
      <c r="M181" s="164" t="s">
        <v>590</v>
      </c>
      <c r="N181" s="161">
        <v>43333</v>
      </c>
      <c r="O181" s="1"/>
      <c r="P181" s="1"/>
      <c r="Q181" s="228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0">
        <v>35</v>
      </c>
      <c r="B182" s="151">
        <v>42219</v>
      </c>
      <c r="C182" s="151"/>
      <c r="D182" s="152" t="s">
        <v>660</v>
      </c>
      <c r="E182" s="153" t="s">
        <v>577</v>
      </c>
      <c r="F182" s="154">
        <v>297.5</v>
      </c>
      <c r="G182" s="153"/>
      <c r="H182" s="153">
        <v>350</v>
      </c>
      <c r="I182" s="155">
        <v>360</v>
      </c>
      <c r="J182" s="156" t="s">
        <v>661</v>
      </c>
      <c r="K182" s="157">
        <f t="shared" si="127"/>
        <v>52.5</v>
      </c>
      <c r="L182" s="158">
        <f t="shared" si="128"/>
        <v>0.17647058823529413</v>
      </c>
      <c r="M182" s="153" t="s">
        <v>580</v>
      </c>
      <c r="N182" s="159">
        <v>42232</v>
      </c>
      <c r="O182" s="1"/>
      <c r="P182" s="1"/>
      <c r="Q182" s="228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0">
        <v>36</v>
      </c>
      <c r="B183" s="151">
        <v>42219</v>
      </c>
      <c r="C183" s="151"/>
      <c r="D183" s="152" t="s">
        <v>662</v>
      </c>
      <c r="E183" s="153" t="s">
        <v>577</v>
      </c>
      <c r="F183" s="154">
        <v>115.5</v>
      </c>
      <c r="G183" s="153"/>
      <c r="H183" s="153">
        <v>149</v>
      </c>
      <c r="I183" s="155">
        <v>140</v>
      </c>
      <c r="J183" s="156" t="s">
        <v>663</v>
      </c>
      <c r="K183" s="157">
        <f t="shared" si="127"/>
        <v>33.5</v>
      </c>
      <c r="L183" s="158">
        <f t="shared" si="128"/>
        <v>0.29004329004329005</v>
      </c>
      <c r="M183" s="153" t="s">
        <v>580</v>
      </c>
      <c r="N183" s="159">
        <v>42740</v>
      </c>
      <c r="O183" s="1"/>
      <c r="P183" s="1"/>
      <c r="Q183" s="228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0">
        <v>37</v>
      </c>
      <c r="B184" s="151">
        <v>42251</v>
      </c>
      <c r="C184" s="151"/>
      <c r="D184" s="152" t="s">
        <v>530</v>
      </c>
      <c r="E184" s="153" t="s">
        <v>577</v>
      </c>
      <c r="F184" s="154">
        <v>226</v>
      </c>
      <c r="G184" s="153"/>
      <c r="H184" s="153">
        <v>292</v>
      </c>
      <c r="I184" s="155">
        <v>292</v>
      </c>
      <c r="J184" s="156" t="s">
        <v>664</v>
      </c>
      <c r="K184" s="157">
        <f t="shared" si="127"/>
        <v>66</v>
      </c>
      <c r="L184" s="158">
        <f t="shared" si="128"/>
        <v>0.29203539823008851</v>
      </c>
      <c r="M184" s="153" t="s">
        <v>580</v>
      </c>
      <c r="N184" s="159">
        <v>42286</v>
      </c>
      <c r="O184" s="1"/>
      <c r="P184" s="1"/>
      <c r="Q184" s="228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0">
        <v>38</v>
      </c>
      <c r="B185" s="151">
        <v>42254</v>
      </c>
      <c r="C185" s="151"/>
      <c r="D185" s="152" t="s">
        <v>652</v>
      </c>
      <c r="E185" s="153" t="s">
        <v>577</v>
      </c>
      <c r="F185" s="154">
        <v>232.5</v>
      </c>
      <c r="G185" s="153"/>
      <c r="H185" s="153">
        <v>312.5</v>
      </c>
      <c r="I185" s="155">
        <v>310</v>
      </c>
      <c r="J185" s="156" t="s">
        <v>610</v>
      </c>
      <c r="K185" s="157">
        <f t="shared" si="127"/>
        <v>80</v>
      </c>
      <c r="L185" s="158">
        <f t="shared" si="128"/>
        <v>0.34408602150537637</v>
      </c>
      <c r="M185" s="153" t="s">
        <v>580</v>
      </c>
      <c r="N185" s="159">
        <v>42823</v>
      </c>
      <c r="O185" s="1"/>
      <c r="P185" s="1"/>
      <c r="Q185" s="228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0">
        <v>39</v>
      </c>
      <c r="B186" s="151">
        <v>42268</v>
      </c>
      <c r="C186" s="151"/>
      <c r="D186" s="152" t="s">
        <v>665</v>
      </c>
      <c r="E186" s="153" t="s">
        <v>577</v>
      </c>
      <c r="F186" s="154">
        <v>196.5</v>
      </c>
      <c r="G186" s="153"/>
      <c r="H186" s="153">
        <v>238</v>
      </c>
      <c r="I186" s="155">
        <v>238</v>
      </c>
      <c r="J186" s="156" t="s">
        <v>664</v>
      </c>
      <c r="K186" s="157">
        <f t="shared" si="127"/>
        <v>41.5</v>
      </c>
      <c r="L186" s="158">
        <f t="shared" si="128"/>
        <v>0.21119592875318066</v>
      </c>
      <c r="M186" s="153" t="s">
        <v>580</v>
      </c>
      <c r="N186" s="159">
        <v>42291</v>
      </c>
      <c r="O186" s="1"/>
      <c r="P186" s="1"/>
      <c r="Q186" s="228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0">
        <v>40</v>
      </c>
      <c r="B187" s="151">
        <v>42271</v>
      </c>
      <c r="C187" s="151"/>
      <c r="D187" s="152" t="s">
        <v>608</v>
      </c>
      <c r="E187" s="153" t="s">
        <v>577</v>
      </c>
      <c r="F187" s="154">
        <v>65</v>
      </c>
      <c r="G187" s="153"/>
      <c r="H187" s="153">
        <v>82</v>
      </c>
      <c r="I187" s="155">
        <v>82</v>
      </c>
      <c r="J187" s="156" t="s">
        <v>664</v>
      </c>
      <c r="K187" s="157">
        <f t="shared" si="127"/>
        <v>17</v>
      </c>
      <c r="L187" s="158">
        <f t="shared" si="128"/>
        <v>0.26153846153846155</v>
      </c>
      <c r="M187" s="153" t="s">
        <v>580</v>
      </c>
      <c r="N187" s="159">
        <v>42578</v>
      </c>
      <c r="O187" s="1"/>
      <c r="P187" s="1"/>
      <c r="Q187" s="228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0">
        <v>41</v>
      </c>
      <c r="B188" s="151">
        <v>42291</v>
      </c>
      <c r="C188" s="151"/>
      <c r="D188" s="152" t="s">
        <v>666</v>
      </c>
      <c r="E188" s="153" t="s">
        <v>577</v>
      </c>
      <c r="F188" s="154">
        <v>144</v>
      </c>
      <c r="G188" s="153"/>
      <c r="H188" s="153">
        <v>182.5</v>
      </c>
      <c r="I188" s="155">
        <v>181</v>
      </c>
      <c r="J188" s="156" t="s">
        <v>664</v>
      </c>
      <c r="K188" s="157">
        <f t="shared" si="127"/>
        <v>38.5</v>
      </c>
      <c r="L188" s="158">
        <f t="shared" si="128"/>
        <v>0.2673611111111111</v>
      </c>
      <c r="M188" s="153" t="s">
        <v>580</v>
      </c>
      <c r="N188" s="159">
        <v>42817</v>
      </c>
      <c r="O188" s="1"/>
      <c r="P188" s="1"/>
      <c r="Q188" s="228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0">
        <v>42</v>
      </c>
      <c r="B189" s="151">
        <v>42291</v>
      </c>
      <c r="C189" s="151"/>
      <c r="D189" s="152" t="s">
        <v>667</v>
      </c>
      <c r="E189" s="153" t="s">
        <v>577</v>
      </c>
      <c r="F189" s="154">
        <v>264</v>
      </c>
      <c r="G189" s="153"/>
      <c r="H189" s="153">
        <v>311</v>
      </c>
      <c r="I189" s="155">
        <v>311</v>
      </c>
      <c r="J189" s="156" t="s">
        <v>664</v>
      </c>
      <c r="K189" s="157">
        <f t="shared" si="127"/>
        <v>47</v>
      </c>
      <c r="L189" s="158">
        <f t="shared" si="128"/>
        <v>0.17803030303030304</v>
      </c>
      <c r="M189" s="153" t="s">
        <v>580</v>
      </c>
      <c r="N189" s="159">
        <v>42604</v>
      </c>
      <c r="O189" s="1"/>
      <c r="P189" s="1"/>
      <c r="Q189" s="228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0">
        <v>43</v>
      </c>
      <c r="B190" s="151">
        <v>42318</v>
      </c>
      <c r="C190" s="151"/>
      <c r="D190" s="152" t="s">
        <v>668</v>
      </c>
      <c r="E190" s="153" t="s">
        <v>589</v>
      </c>
      <c r="F190" s="154">
        <v>549.5</v>
      </c>
      <c r="G190" s="153"/>
      <c r="H190" s="153">
        <v>630</v>
      </c>
      <c r="I190" s="155">
        <v>630</v>
      </c>
      <c r="J190" s="156" t="s">
        <v>664</v>
      </c>
      <c r="K190" s="157">
        <f t="shared" si="127"/>
        <v>80.5</v>
      </c>
      <c r="L190" s="158">
        <f t="shared" si="128"/>
        <v>0.1464968152866242</v>
      </c>
      <c r="M190" s="153" t="s">
        <v>580</v>
      </c>
      <c r="N190" s="159">
        <v>42419</v>
      </c>
      <c r="O190" s="1"/>
      <c r="P190" s="1"/>
      <c r="Q190" s="228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0">
        <v>44</v>
      </c>
      <c r="B191" s="151">
        <v>42342</v>
      </c>
      <c r="C191" s="151"/>
      <c r="D191" s="152" t="s">
        <v>669</v>
      </c>
      <c r="E191" s="153" t="s">
        <v>577</v>
      </c>
      <c r="F191" s="154">
        <v>1027.5</v>
      </c>
      <c r="G191" s="153"/>
      <c r="H191" s="153">
        <v>1315</v>
      </c>
      <c r="I191" s="155">
        <v>1250</v>
      </c>
      <c r="J191" s="156" t="s">
        <v>664</v>
      </c>
      <c r="K191" s="157">
        <f t="shared" si="127"/>
        <v>287.5</v>
      </c>
      <c r="L191" s="158">
        <f t="shared" si="128"/>
        <v>0.27980535279805352</v>
      </c>
      <c r="M191" s="153" t="s">
        <v>580</v>
      </c>
      <c r="N191" s="159">
        <v>43244</v>
      </c>
      <c r="O191" s="1"/>
      <c r="P191" s="1"/>
      <c r="Q191" s="228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0">
        <v>45</v>
      </c>
      <c r="B192" s="151">
        <v>42367</v>
      </c>
      <c r="C192" s="151"/>
      <c r="D192" s="152" t="s">
        <v>670</v>
      </c>
      <c r="E192" s="153" t="s">
        <v>577</v>
      </c>
      <c r="F192" s="154">
        <v>465</v>
      </c>
      <c r="G192" s="153"/>
      <c r="H192" s="153">
        <v>540</v>
      </c>
      <c r="I192" s="155">
        <v>540</v>
      </c>
      <c r="J192" s="156" t="s">
        <v>664</v>
      </c>
      <c r="K192" s="157">
        <f t="shared" si="127"/>
        <v>75</v>
      </c>
      <c r="L192" s="158">
        <f t="shared" si="128"/>
        <v>0.16129032258064516</v>
      </c>
      <c r="M192" s="153" t="s">
        <v>580</v>
      </c>
      <c r="N192" s="159">
        <v>42530</v>
      </c>
      <c r="O192" s="1"/>
      <c r="P192" s="1"/>
      <c r="Q192" s="228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0">
        <v>46</v>
      </c>
      <c r="B193" s="151">
        <v>42380</v>
      </c>
      <c r="C193" s="151"/>
      <c r="D193" s="152" t="s">
        <v>399</v>
      </c>
      <c r="E193" s="153" t="s">
        <v>589</v>
      </c>
      <c r="F193" s="154">
        <v>81</v>
      </c>
      <c r="G193" s="153"/>
      <c r="H193" s="153">
        <v>110</v>
      </c>
      <c r="I193" s="155">
        <v>110</v>
      </c>
      <c r="J193" s="156" t="s">
        <v>664</v>
      </c>
      <c r="K193" s="157">
        <f t="shared" si="127"/>
        <v>29</v>
      </c>
      <c r="L193" s="158">
        <f t="shared" si="128"/>
        <v>0.35802469135802467</v>
      </c>
      <c r="M193" s="153" t="s">
        <v>580</v>
      </c>
      <c r="N193" s="159">
        <v>42745</v>
      </c>
      <c r="O193" s="1"/>
      <c r="P193" s="1"/>
      <c r="Q193" s="228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0">
        <v>47</v>
      </c>
      <c r="B194" s="151">
        <v>42382</v>
      </c>
      <c r="C194" s="151"/>
      <c r="D194" s="152" t="s">
        <v>671</v>
      </c>
      <c r="E194" s="153" t="s">
        <v>589</v>
      </c>
      <c r="F194" s="154">
        <v>417.5</v>
      </c>
      <c r="G194" s="153"/>
      <c r="H194" s="153">
        <v>547</v>
      </c>
      <c r="I194" s="155">
        <v>535</v>
      </c>
      <c r="J194" s="156" t="s">
        <v>664</v>
      </c>
      <c r="K194" s="157">
        <f t="shared" si="127"/>
        <v>129.5</v>
      </c>
      <c r="L194" s="158">
        <f t="shared" si="128"/>
        <v>0.31017964071856285</v>
      </c>
      <c r="M194" s="153" t="s">
        <v>580</v>
      </c>
      <c r="N194" s="159">
        <v>42578</v>
      </c>
      <c r="O194" s="1"/>
      <c r="P194" s="1"/>
      <c r="Q194" s="228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0">
        <v>48</v>
      </c>
      <c r="B195" s="151">
        <v>42408</v>
      </c>
      <c r="C195" s="151"/>
      <c r="D195" s="152" t="s">
        <v>672</v>
      </c>
      <c r="E195" s="153" t="s">
        <v>577</v>
      </c>
      <c r="F195" s="154">
        <v>650</v>
      </c>
      <c r="G195" s="153"/>
      <c r="H195" s="153">
        <v>800</v>
      </c>
      <c r="I195" s="155">
        <v>800</v>
      </c>
      <c r="J195" s="156" t="s">
        <v>664</v>
      </c>
      <c r="K195" s="157">
        <f t="shared" si="127"/>
        <v>150</v>
      </c>
      <c r="L195" s="158">
        <f t="shared" si="128"/>
        <v>0.23076923076923078</v>
      </c>
      <c r="M195" s="153" t="s">
        <v>580</v>
      </c>
      <c r="N195" s="159">
        <v>43154</v>
      </c>
      <c r="O195" s="1"/>
      <c r="P195" s="1"/>
      <c r="Q195" s="228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0">
        <v>49</v>
      </c>
      <c r="B196" s="151">
        <v>42433</v>
      </c>
      <c r="C196" s="151"/>
      <c r="D196" s="152" t="s">
        <v>237</v>
      </c>
      <c r="E196" s="153" t="s">
        <v>577</v>
      </c>
      <c r="F196" s="154">
        <v>437.5</v>
      </c>
      <c r="G196" s="153"/>
      <c r="H196" s="153">
        <v>504.5</v>
      </c>
      <c r="I196" s="155">
        <v>522</v>
      </c>
      <c r="J196" s="156" t="s">
        <v>673</v>
      </c>
      <c r="K196" s="157">
        <f t="shared" si="127"/>
        <v>67</v>
      </c>
      <c r="L196" s="158">
        <f t="shared" si="128"/>
        <v>0.15314285714285714</v>
      </c>
      <c r="M196" s="153" t="s">
        <v>580</v>
      </c>
      <c r="N196" s="159">
        <v>42480</v>
      </c>
      <c r="O196" s="1"/>
      <c r="P196" s="1"/>
      <c r="Q196" s="228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0">
        <v>50</v>
      </c>
      <c r="B197" s="151">
        <v>42438</v>
      </c>
      <c r="C197" s="151"/>
      <c r="D197" s="152" t="s">
        <v>674</v>
      </c>
      <c r="E197" s="153" t="s">
        <v>577</v>
      </c>
      <c r="F197" s="154">
        <v>189.5</v>
      </c>
      <c r="G197" s="153"/>
      <c r="H197" s="153">
        <v>218</v>
      </c>
      <c r="I197" s="155">
        <v>218</v>
      </c>
      <c r="J197" s="156" t="s">
        <v>664</v>
      </c>
      <c r="K197" s="157">
        <f t="shared" si="127"/>
        <v>28.5</v>
      </c>
      <c r="L197" s="158">
        <f t="shared" si="128"/>
        <v>0.15039577836411611</v>
      </c>
      <c r="M197" s="153" t="s">
        <v>580</v>
      </c>
      <c r="N197" s="159">
        <v>43034</v>
      </c>
      <c r="O197" s="1"/>
      <c r="P197" s="1"/>
      <c r="Q197" s="228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60">
        <v>51</v>
      </c>
      <c r="B198" s="161">
        <v>42471</v>
      </c>
      <c r="C198" s="161"/>
      <c r="D198" s="169" t="s">
        <v>675</v>
      </c>
      <c r="E198" s="164" t="s">
        <v>577</v>
      </c>
      <c r="F198" s="164">
        <v>36.5</v>
      </c>
      <c r="G198" s="165"/>
      <c r="H198" s="165">
        <v>15.85</v>
      </c>
      <c r="I198" s="165">
        <v>60</v>
      </c>
      <c r="J198" s="166" t="s">
        <v>676</v>
      </c>
      <c r="K198" s="167">
        <f t="shared" si="127"/>
        <v>-20.65</v>
      </c>
      <c r="L198" s="168">
        <f t="shared" si="128"/>
        <v>-0.5657534246575342</v>
      </c>
      <c r="M198" s="164" t="s">
        <v>590</v>
      </c>
      <c r="N198" s="172">
        <v>43627</v>
      </c>
      <c r="O198" s="1"/>
      <c r="P198" s="1"/>
      <c r="Q198" s="228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0">
        <v>52</v>
      </c>
      <c r="B199" s="151">
        <v>42472</v>
      </c>
      <c r="C199" s="151"/>
      <c r="D199" s="152" t="s">
        <v>677</v>
      </c>
      <c r="E199" s="153" t="s">
        <v>577</v>
      </c>
      <c r="F199" s="154">
        <v>93</v>
      </c>
      <c r="G199" s="153"/>
      <c r="H199" s="153">
        <v>149</v>
      </c>
      <c r="I199" s="155">
        <v>140</v>
      </c>
      <c r="J199" s="156" t="s">
        <v>678</v>
      </c>
      <c r="K199" s="157">
        <f t="shared" si="127"/>
        <v>56</v>
      </c>
      <c r="L199" s="158">
        <f t="shared" si="128"/>
        <v>0.60215053763440862</v>
      </c>
      <c r="M199" s="153" t="s">
        <v>580</v>
      </c>
      <c r="N199" s="159">
        <v>42740</v>
      </c>
      <c r="O199" s="1"/>
      <c r="P199" s="1"/>
      <c r="Q199" s="228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0">
        <v>53</v>
      </c>
      <c r="B200" s="151">
        <v>42472</v>
      </c>
      <c r="C200" s="151"/>
      <c r="D200" s="152" t="s">
        <v>679</v>
      </c>
      <c r="E200" s="153" t="s">
        <v>577</v>
      </c>
      <c r="F200" s="154">
        <v>130</v>
      </c>
      <c r="G200" s="153"/>
      <c r="H200" s="153">
        <v>150</v>
      </c>
      <c r="I200" s="155" t="s">
        <v>680</v>
      </c>
      <c r="J200" s="156" t="s">
        <v>664</v>
      </c>
      <c r="K200" s="157">
        <f t="shared" si="127"/>
        <v>20</v>
      </c>
      <c r="L200" s="158">
        <f t="shared" si="128"/>
        <v>0.15384615384615385</v>
      </c>
      <c r="M200" s="153" t="s">
        <v>580</v>
      </c>
      <c r="N200" s="159">
        <v>42564</v>
      </c>
      <c r="O200" s="1"/>
      <c r="P200" s="1"/>
      <c r="Q200" s="228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0">
        <v>54</v>
      </c>
      <c r="B201" s="151">
        <v>42473</v>
      </c>
      <c r="C201" s="151"/>
      <c r="D201" s="152" t="s">
        <v>681</v>
      </c>
      <c r="E201" s="153" t="s">
        <v>577</v>
      </c>
      <c r="F201" s="154">
        <v>196</v>
      </c>
      <c r="G201" s="153"/>
      <c r="H201" s="153">
        <v>299</v>
      </c>
      <c r="I201" s="155">
        <v>299</v>
      </c>
      <c r="J201" s="156" t="s">
        <v>664</v>
      </c>
      <c r="K201" s="157">
        <v>103</v>
      </c>
      <c r="L201" s="158">
        <v>0.52551020408163296</v>
      </c>
      <c r="M201" s="153" t="s">
        <v>580</v>
      </c>
      <c r="N201" s="159">
        <v>42620</v>
      </c>
      <c r="O201" s="1"/>
      <c r="P201" s="1"/>
      <c r="Q201" s="228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0">
        <v>55</v>
      </c>
      <c r="B202" s="151">
        <v>42473</v>
      </c>
      <c r="C202" s="151"/>
      <c r="D202" s="152" t="s">
        <v>682</v>
      </c>
      <c r="E202" s="153" t="s">
        <v>577</v>
      </c>
      <c r="F202" s="154">
        <v>88</v>
      </c>
      <c r="G202" s="153"/>
      <c r="H202" s="153">
        <v>103</v>
      </c>
      <c r="I202" s="155">
        <v>103</v>
      </c>
      <c r="J202" s="156" t="s">
        <v>664</v>
      </c>
      <c r="K202" s="157">
        <v>15</v>
      </c>
      <c r="L202" s="158">
        <v>0.170454545454545</v>
      </c>
      <c r="M202" s="153" t="s">
        <v>580</v>
      </c>
      <c r="N202" s="159">
        <v>42530</v>
      </c>
      <c r="O202" s="1"/>
      <c r="P202" s="1"/>
      <c r="Q202" s="228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0">
        <v>56</v>
      </c>
      <c r="B203" s="151">
        <v>42492</v>
      </c>
      <c r="C203" s="151"/>
      <c r="D203" s="152" t="s">
        <v>683</v>
      </c>
      <c r="E203" s="153" t="s">
        <v>577</v>
      </c>
      <c r="F203" s="154">
        <v>127.5</v>
      </c>
      <c r="G203" s="153"/>
      <c r="H203" s="153">
        <v>148</v>
      </c>
      <c r="I203" s="155" t="s">
        <v>684</v>
      </c>
      <c r="J203" s="156" t="s">
        <v>664</v>
      </c>
      <c r="K203" s="157">
        <f t="shared" ref="K203:K207" si="129">H203-F203</f>
        <v>20.5</v>
      </c>
      <c r="L203" s="158">
        <f t="shared" ref="L203:L207" si="130">K203/F203</f>
        <v>0.16078431372549021</v>
      </c>
      <c r="M203" s="153" t="s">
        <v>580</v>
      </c>
      <c r="N203" s="159">
        <v>42564</v>
      </c>
      <c r="O203" s="1"/>
      <c r="P203" s="1"/>
      <c r="Q203" s="228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0">
        <v>57</v>
      </c>
      <c r="B204" s="151">
        <v>42493</v>
      </c>
      <c r="C204" s="151"/>
      <c r="D204" s="152" t="s">
        <v>685</v>
      </c>
      <c r="E204" s="153" t="s">
        <v>577</v>
      </c>
      <c r="F204" s="154">
        <v>675</v>
      </c>
      <c r="G204" s="153"/>
      <c r="H204" s="153">
        <v>815</v>
      </c>
      <c r="I204" s="155" t="s">
        <v>686</v>
      </c>
      <c r="J204" s="156" t="s">
        <v>664</v>
      </c>
      <c r="K204" s="157">
        <f t="shared" si="129"/>
        <v>140</v>
      </c>
      <c r="L204" s="158">
        <f t="shared" si="130"/>
        <v>0.2074074074074074</v>
      </c>
      <c r="M204" s="153" t="s">
        <v>580</v>
      </c>
      <c r="N204" s="159">
        <v>43154</v>
      </c>
      <c r="O204" s="1"/>
      <c r="P204" s="1"/>
      <c r="Q204" s="228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60">
        <v>58</v>
      </c>
      <c r="B205" s="161">
        <v>42522</v>
      </c>
      <c r="C205" s="161"/>
      <c r="D205" s="162" t="s">
        <v>687</v>
      </c>
      <c r="E205" s="163" t="s">
        <v>577</v>
      </c>
      <c r="F205" s="164">
        <v>500</v>
      </c>
      <c r="G205" s="164"/>
      <c r="H205" s="165">
        <v>232.5</v>
      </c>
      <c r="I205" s="165" t="s">
        <v>688</v>
      </c>
      <c r="J205" s="166" t="s">
        <v>689</v>
      </c>
      <c r="K205" s="167">
        <f t="shared" si="129"/>
        <v>-267.5</v>
      </c>
      <c r="L205" s="168">
        <f t="shared" si="130"/>
        <v>-0.53500000000000003</v>
      </c>
      <c r="M205" s="164" t="s">
        <v>590</v>
      </c>
      <c r="N205" s="161">
        <v>43735</v>
      </c>
      <c r="O205" s="1"/>
      <c r="P205" s="1"/>
      <c r="Q205" s="228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0">
        <v>59</v>
      </c>
      <c r="B206" s="151">
        <v>42527</v>
      </c>
      <c r="C206" s="151"/>
      <c r="D206" s="152" t="s">
        <v>532</v>
      </c>
      <c r="E206" s="153" t="s">
        <v>577</v>
      </c>
      <c r="F206" s="154">
        <v>110</v>
      </c>
      <c r="G206" s="153"/>
      <c r="H206" s="153">
        <v>126.5</v>
      </c>
      <c r="I206" s="155">
        <v>125</v>
      </c>
      <c r="J206" s="156" t="s">
        <v>616</v>
      </c>
      <c r="K206" s="157">
        <f t="shared" si="129"/>
        <v>16.5</v>
      </c>
      <c r="L206" s="158">
        <f t="shared" si="130"/>
        <v>0.15</v>
      </c>
      <c r="M206" s="153" t="s">
        <v>580</v>
      </c>
      <c r="N206" s="159">
        <v>42552</v>
      </c>
      <c r="O206" s="1"/>
      <c r="P206" s="1"/>
      <c r="Q206" s="228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0">
        <v>60</v>
      </c>
      <c r="B207" s="151">
        <v>42538</v>
      </c>
      <c r="C207" s="151"/>
      <c r="D207" s="152" t="s">
        <v>690</v>
      </c>
      <c r="E207" s="153" t="s">
        <v>577</v>
      </c>
      <c r="F207" s="154">
        <v>44</v>
      </c>
      <c r="G207" s="153"/>
      <c r="H207" s="153">
        <v>69.5</v>
      </c>
      <c r="I207" s="155">
        <v>69.5</v>
      </c>
      <c r="J207" s="156" t="s">
        <v>691</v>
      </c>
      <c r="K207" s="157">
        <f t="shared" si="129"/>
        <v>25.5</v>
      </c>
      <c r="L207" s="158">
        <f t="shared" si="130"/>
        <v>0.57954545454545459</v>
      </c>
      <c r="M207" s="153" t="s">
        <v>580</v>
      </c>
      <c r="N207" s="159">
        <v>42977</v>
      </c>
      <c r="O207" s="1"/>
      <c r="P207" s="1"/>
      <c r="Q207" s="228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0">
        <v>61</v>
      </c>
      <c r="B208" s="151">
        <v>42549</v>
      </c>
      <c r="C208" s="151"/>
      <c r="D208" s="152" t="s">
        <v>692</v>
      </c>
      <c r="E208" s="153" t="s">
        <v>577</v>
      </c>
      <c r="F208" s="154">
        <v>262.5</v>
      </c>
      <c r="G208" s="153"/>
      <c r="H208" s="153">
        <v>340</v>
      </c>
      <c r="I208" s="155">
        <v>333</v>
      </c>
      <c r="J208" s="156" t="s">
        <v>693</v>
      </c>
      <c r="K208" s="157">
        <v>77.5</v>
      </c>
      <c r="L208" s="158">
        <v>0.29523809523809502</v>
      </c>
      <c r="M208" s="153" t="s">
        <v>580</v>
      </c>
      <c r="N208" s="159">
        <v>43017</v>
      </c>
      <c r="O208" s="1"/>
      <c r="P208" s="1"/>
      <c r="Q208" s="228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0">
        <v>62</v>
      </c>
      <c r="B209" s="151">
        <v>42549</v>
      </c>
      <c r="C209" s="151"/>
      <c r="D209" s="152" t="s">
        <v>694</v>
      </c>
      <c r="E209" s="153" t="s">
        <v>577</v>
      </c>
      <c r="F209" s="154">
        <v>840</v>
      </c>
      <c r="G209" s="153"/>
      <c r="H209" s="153">
        <v>1230</v>
      </c>
      <c r="I209" s="155">
        <v>1230</v>
      </c>
      <c r="J209" s="156" t="s">
        <v>664</v>
      </c>
      <c r="K209" s="157">
        <v>390</v>
      </c>
      <c r="L209" s="158">
        <v>0.46428571428571402</v>
      </c>
      <c r="M209" s="153" t="s">
        <v>580</v>
      </c>
      <c r="N209" s="159">
        <v>42649</v>
      </c>
      <c r="O209" s="1"/>
      <c r="P209" s="1"/>
      <c r="Q209" s="228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73">
        <v>63</v>
      </c>
      <c r="B210" s="174">
        <v>42556</v>
      </c>
      <c r="C210" s="174"/>
      <c r="D210" s="175" t="s">
        <v>695</v>
      </c>
      <c r="E210" s="176" t="s">
        <v>577</v>
      </c>
      <c r="F210" s="176">
        <v>395</v>
      </c>
      <c r="G210" s="177"/>
      <c r="H210" s="177">
        <f>(468.5+342.5)/2</f>
        <v>405.5</v>
      </c>
      <c r="I210" s="177">
        <v>510</v>
      </c>
      <c r="J210" s="178" t="s">
        <v>696</v>
      </c>
      <c r="K210" s="179">
        <f t="shared" ref="K210:K216" si="131">H210-F210</f>
        <v>10.5</v>
      </c>
      <c r="L210" s="180">
        <f t="shared" ref="L210:L216" si="132">K210/F210</f>
        <v>2.6582278481012658E-2</v>
      </c>
      <c r="M210" s="176" t="s">
        <v>597</v>
      </c>
      <c r="N210" s="174">
        <v>43606</v>
      </c>
      <c r="O210" s="1"/>
      <c r="P210" s="1"/>
      <c r="Q210" s="228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60">
        <v>64</v>
      </c>
      <c r="B211" s="161">
        <v>42584</v>
      </c>
      <c r="C211" s="161"/>
      <c r="D211" s="162" t="s">
        <v>697</v>
      </c>
      <c r="E211" s="163" t="s">
        <v>589</v>
      </c>
      <c r="F211" s="164">
        <f>169.5-12.8</f>
        <v>156.69999999999999</v>
      </c>
      <c r="G211" s="164"/>
      <c r="H211" s="165">
        <v>77</v>
      </c>
      <c r="I211" s="165" t="s">
        <v>698</v>
      </c>
      <c r="J211" s="166" t="s">
        <v>699</v>
      </c>
      <c r="K211" s="167">
        <f t="shared" si="131"/>
        <v>-79.699999999999989</v>
      </c>
      <c r="L211" s="168">
        <f t="shared" si="132"/>
        <v>-0.50861518825781749</v>
      </c>
      <c r="M211" s="164" t="s">
        <v>590</v>
      </c>
      <c r="N211" s="161">
        <v>43522</v>
      </c>
      <c r="O211" s="1"/>
      <c r="P211" s="1"/>
      <c r="Q211" s="228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60">
        <v>65</v>
      </c>
      <c r="B212" s="161">
        <v>42586</v>
      </c>
      <c r="C212" s="161"/>
      <c r="D212" s="162" t="s">
        <v>700</v>
      </c>
      <c r="E212" s="163" t="s">
        <v>577</v>
      </c>
      <c r="F212" s="164">
        <v>400</v>
      </c>
      <c r="G212" s="164"/>
      <c r="H212" s="165">
        <v>305</v>
      </c>
      <c r="I212" s="165">
        <v>475</v>
      </c>
      <c r="J212" s="166" t="s">
        <v>701</v>
      </c>
      <c r="K212" s="167">
        <f t="shared" si="131"/>
        <v>-95</v>
      </c>
      <c r="L212" s="168">
        <f t="shared" si="132"/>
        <v>-0.23749999999999999</v>
      </c>
      <c r="M212" s="164" t="s">
        <v>590</v>
      </c>
      <c r="N212" s="161">
        <v>43606</v>
      </c>
      <c r="O212" s="1"/>
      <c r="P212" s="1"/>
      <c r="Q212" s="228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0">
        <v>66</v>
      </c>
      <c r="B213" s="151">
        <v>42593</v>
      </c>
      <c r="C213" s="151"/>
      <c r="D213" s="152" t="s">
        <v>702</v>
      </c>
      <c r="E213" s="153" t="s">
        <v>577</v>
      </c>
      <c r="F213" s="154">
        <v>86.5</v>
      </c>
      <c r="G213" s="153"/>
      <c r="H213" s="153">
        <v>130</v>
      </c>
      <c r="I213" s="155">
        <v>130</v>
      </c>
      <c r="J213" s="156" t="s">
        <v>703</v>
      </c>
      <c r="K213" s="157">
        <f t="shared" si="131"/>
        <v>43.5</v>
      </c>
      <c r="L213" s="158">
        <f t="shared" si="132"/>
        <v>0.50289017341040465</v>
      </c>
      <c r="M213" s="153" t="s">
        <v>580</v>
      </c>
      <c r="N213" s="159">
        <v>43091</v>
      </c>
      <c r="O213" s="1"/>
      <c r="P213" s="1"/>
      <c r="Q213" s="228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60">
        <v>67</v>
      </c>
      <c r="B214" s="161">
        <v>42600</v>
      </c>
      <c r="C214" s="161"/>
      <c r="D214" s="162" t="s">
        <v>122</v>
      </c>
      <c r="E214" s="163" t="s">
        <v>577</v>
      </c>
      <c r="F214" s="164">
        <v>133.5</v>
      </c>
      <c r="G214" s="164"/>
      <c r="H214" s="165">
        <v>126.5</v>
      </c>
      <c r="I214" s="165">
        <v>178</v>
      </c>
      <c r="J214" s="166" t="s">
        <v>704</v>
      </c>
      <c r="K214" s="167">
        <f t="shared" si="131"/>
        <v>-7</v>
      </c>
      <c r="L214" s="168">
        <f t="shared" si="132"/>
        <v>-5.2434456928838954E-2</v>
      </c>
      <c r="M214" s="164" t="s">
        <v>590</v>
      </c>
      <c r="N214" s="161">
        <v>42615</v>
      </c>
      <c r="O214" s="1"/>
      <c r="P214" s="1"/>
      <c r="Q214" s="228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0">
        <v>68</v>
      </c>
      <c r="B215" s="151">
        <v>42613</v>
      </c>
      <c r="C215" s="151"/>
      <c r="D215" s="152" t="s">
        <v>705</v>
      </c>
      <c r="E215" s="153" t="s">
        <v>577</v>
      </c>
      <c r="F215" s="154">
        <v>560</v>
      </c>
      <c r="G215" s="153"/>
      <c r="H215" s="153">
        <v>725</v>
      </c>
      <c r="I215" s="155">
        <v>725</v>
      </c>
      <c r="J215" s="156" t="s">
        <v>610</v>
      </c>
      <c r="K215" s="157">
        <f t="shared" si="131"/>
        <v>165</v>
      </c>
      <c r="L215" s="158">
        <f t="shared" si="132"/>
        <v>0.29464285714285715</v>
      </c>
      <c r="M215" s="153" t="s">
        <v>580</v>
      </c>
      <c r="N215" s="159">
        <v>42456</v>
      </c>
      <c r="O215" s="1"/>
      <c r="P215" s="1"/>
      <c r="Q215" s="228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0">
        <v>69</v>
      </c>
      <c r="B216" s="151">
        <v>42614</v>
      </c>
      <c r="C216" s="151"/>
      <c r="D216" s="152" t="s">
        <v>706</v>
      </c>
      <c r="E216" s="153" t="s">
        <v>577</v>
      </c>
      <c r="F216" s="154">
        <v>160.5</v>
      </c>
      <c r="G216" s="153"/>
      <c r="H216" s="153">
        <v>210</v>
      </c>
      <c r="I216" s="155">
        <v>210</v>
      </c>
      <c r="J216" s="156" t="s">
        <v>610</v>
      </c>
      <c r="K216" s="157">
        <f t="shared" si="131"/>
        <v>49.5</v>
      </c>
      <c r="L216" s="158">
        <f t="shared" si="132"/>
        <v>0.30841121495327101</v>
      </c>
      <c r="M216" s="153" t="s">
        <v>580</v>
      </c>
      <c r="N216" s="159">
        <v>42871</v>
      </c>
      <c r="O216" s="1"/>
      <c r="P216" s="1"/>
      <c r="Q216" s="228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0">
        <v>70</v>
      </c>
      <c r="B217" s="151">
        <v>42646</v>
      </c>
      <c r="C217" s="151"/>
      <c r="D217" s="152" t="s">
        <v>409</v>
      </c>
      <c r="E217" s="153" t="s">
        <v>577</v>
      </c>
      <c r="F217" s="154">
        <v>430</v>
      </c>
      <c r="G217" s="153"/>
      <c r="H217" s="153">
        <v>596</v>
      </c>
      <c r="I217" s="155">
        <v>575</v>
      </c>
      <c r="J217" s="156" t="s">
        <v>707</v>
      </c>
      <c r="K217" s="157">
        <v>166</v>
      </c>
      <c r="L217" s="158">
        <v>0.38604651162790699</v>
      </c>
      <c r="M217" s="153" t="s">
        <v>580</v>
      </c>
      <c r="N217" s="159">
        <v>42769</v>
      </c>
      <c r="O217" s="1"/>
      <c r="P217" s="1"/>
      <c r="Q217" s="228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0">
        <v>71</v>
      </c>
      <c r="B218" s="151">
        <v>42657</v>
      </c>
      <c r="C218" s="151"/>
      <c r="D218" s="152" t="s">
        <v>708</v>
      </c>
      <c r="E218" s="153" t="s">
        <v>577</v>
      </c>
      <c r="F218" s="154">
        <v>280</v>
      </c>
      <c r="G218" s="153"/>
      <c r="H218" s="153">
        <v>345</v>
      </c>
      <c r="I218" s="155">
        <v>345</v>
      </c>
      <c r="J218" s="156" t="s">
        <v>610</v>
      </c>
      <c r="K218" s="157">
        <f t="shared" ref="K218:K223" si="133">H218-F218</f>
        <v>65</v>
      </c>
      <c r="L218" s="158">
        <f t="shared" ref="L218:L219" si="134">K218/F218</f>
        <v>0.23214285714285715</v>
      </c>
      <c r="M218" s="153" t="s">
        <v>580</v>
      </c>
      <c r="N218" s="159">
        <v>42814</v>
      </c>
      <c r="O218" s="1"/>
      <c r="P218" s="1"/>
      <c r="Q218" s="228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0">
        <v>72</v>
      </c>
      <c r="B219" s="151">
        <v>42657</v>
      </c>
      <c r="C219" s="151"/>
      <c r="D219" s="152" t="s">
        <v>709</v>
      </c>
      <c r="E219" s="153" t="s">
        <v>577</v>
      </c>
      <c r="F219" s="154">
        <v>245</v>
      </c>
      <c r="G219" s="153"/>
      <c r="H219" s="153">
        <v>325.5</v>
      </c>
      <c r="I219" s="155">
        <v>330</v>
      </c>
      <c r="J219" s="156" t="s">
        <v>710</v>
      </c>
      <c r="K219" s="157">
        <f t="shared" si="133"/>
        <v>80.5</v>
      </c>
      <c r="L219" s="158">
        <f t="shared" si="134"/>
        <v>0.32857142857142857</v>
      </c>
      <c r="M219" s="153" t="s">
        <v>580</v>
      </c>
      <c r="N219" s="159">
        <v>42769</v>
      </c>
      <c r="O219" s="1"/>
      <c r="P219" s="1"/>
      <c r="Q219" s="228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0">
        <v>73</v>
      </c>
      <c r="B220" s="151">
        <v>42660</v>
      </c>
      <c r="C220" s="151"/>
      <c r="D220" s="152" t="s">
        <v>711</v>
      </c>
      <c r="E220" s="153" t="s">
        <v>577</v>
      </c>
      <c r="F220" s="154">
        <v>125</v>
      </c>
      <c r="G220" s="153"/>
      <c r="H220" s="153">
        <v>160</v>
      </c>
      <c r="I220" s="155">
        <v>160</v>
      </c>
      <c r="J220" s="156" t="s">
        <v>664</v>
      </c>
      <c r="K220" s="157">
        <f t="shared" si="133"/>
        <v>35</v>
      </c>
      <c r="L220" s="158">
        <v>0.28000000000000003</v>
      </c>
      <c r="M220" s="153" t="s">
        <v>580</v>
      </c>
      <c r="N220" s="159">
        <v>42803</v>
      </c>
      <c r="O220" s="1"/>
      <c r="P220" s="1"/>
      <c r="Q220" s="228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0">
        <v>74</v>
      </c>
      <c r="B221" s="151">
        <v>42660</v>
      </c>
      <c r="C221" s="151"/>
      <c r="D221" s="152" t="s">
        <v>712</v>
      </c>
      <c r="E221" s="153" t="s">
        <v>577</v>
      </c>
      <c r="F221" s="154">
        <v>114</v>
      </c>
      <c r="G221" s="153"/>
      <c r="H221" s="153">
        <v>145</v>
      </c>
      <c r="I221" s="155">
        <v>145</v>
      </c>
      <c r="J221" s="156" t="s">
        <v>664</v>
      </c>
      <c r="K221" s="157">
        <f t="shared" si="133"/>
        <v>31</v>
      </c>
      <c r="L221" s="158">
        <f t="shared" ref="L221:L223" si="135">K221/F221</f>
        <v>0.27192982456140352</v>
      </c>
      <c r="M221" s="153" t="s">
        <v>580</v>
      </c>
      <c r="N221" s="159">
        <v>42859</v>
      </c>
      <c r="O221" s="1"/>
      <c r="P221" s="1"/>
      <c r="Q221" s="228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0">
        <v>75</v>
      </c>
      <c r="B222" s="151">
        <v>42660</v>
      </c>
      <c r="C222" s="151"/>
      <c r="D222" s="152" t="s">
        <v>713</v>
      </c>
      <c r="E222" s="153" t="s">
        <v>577</v>
      </c>
      <c r="F222" s="154">
        <v>212</v>
      </c>
      <c r="G222" s="153"/>
      <c r="H222" s="153">
        <v>280</v>
      </c>
      <c r="I222" s="155">
        <v>276</v>
      </c>
      <c r="J222" s="156" t="s">
        <v>714</v>
      </c>
      <c r="K222" s="157">
        <f t="shared" si="133"/>
        <v>68</v>
      </c>
      <c r="L222" s="158">
        <f t="shared" si="135"/>
        <v>0.32075471698113206</v>
      </c>
      <c r="M222" s="153" t="s">
        <v>580</v>
      </c>
      <c r="N222" s="159">
        <v>42858</v>
      </c>
      <c r="O222" s="1"/>
      <c r="P222" s="1"/>
      <c r="Q222" s="228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50">
        <v>76</v>
      </c>
      <c r="B223" s="151">
        <v>42678</v>
      </c>
      <c r="C223" s="151"/>
      <c r="D223" s="152" t="s">
        <v>456</v>
      </c>
      <c r="E223" s="153" t="s">
        <v>577</v>
      </c>
      <c r="F223" s="154">
        <v>155</v>
      </c>
      <c r="G223" s="153"/>
      <c r="H223" s="153">
        <v>210</v>
      </c>
      <c r="I223" s="155">
        <v>210</v>
      </c>
      <c r="J223" s="156" t="s">
        <v>715</v>
      </c>
      <c r="K223" s="157">
        <f t="shared" si="133"/>
        <v>55</v>
      </c>
      <c r="L223" s="158">
        <f t="shared" si="135"/>
        <v>0.35483870967741937</v>
      </c>
      <c r="M223" s="153" t="s">
        <v>580</v>
      </c>
      <c r="N223" s="159">
        <v>42944</v>
      </c>
      <c r="O223" s="1"/>
      <c r="P223" s="1"/>
      <c r="Q223" s="228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60">
        <v>77</v>
      </c>
      <c r="B224" s="161">
        <v>42710</v>
      </c>
      <c r="C224" s="161"/>
      <c r="D224" s="162" t="s">
        <v>716</v>
      </c>
      <c r="E224" s="163" t="s">
        <v>577</v>
      </c>
      <c r="F224" s="164">
        <v>150.5</v>
      </c>
      <c r="G224" s="164"/>
      <c r="H224" s="165">
        <v>72.5</v>
      </c>
      <c r="I224" s="165">
        <v>174</v>
      </c>
      <c r="J224" s="166" t="s">
        <v>717</v>
      </c>
      <c r="K224" s="167">
        <v>-78</v>
      </c>
      <c r="L224" s="168">
        <v>-0.51827242524916906</v>
      </c>
      <c r="M224" s="164" t="s">
        <v>590</v>
      </c>
      <c r="N224" s="161">
        <v>43333</v>
      </c>
      <c r="O224" s="1"/>
      <c r="P224" s="1"/>
      <c r="Q224" s="228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0">
        <v>78</v>
      </c>
      <c r="B225" s="151">
        <v>42712</v>
      </c>
      <c r="C225" s="151"/>
      <c r="D225" s="152" t="s">
        <v>718</v>
      </c>
      <c r="E225" s="153" t="s">
        <v>577</v>
      </c>
      <c r="F225" s="154">
        <v>380</v>
      </c>
      <c r="G225" s="153"/>
      <c r="H225" s="153">
        <v>478</v>
      </c>
      <c r="I225" s="155">
        <v>468</v>
      </c>
      <c r="J225" s="156" t="s">
        <v>664</v>
      </c>
      <c r="K225" s="157">
        <f t="shared" ref="K225:K227" si="136">H225-F225</f>
        <v>98</v>
      </c>
      <c r="L225" s="158">
        <f t="shared" ref="L225:L227" si="137">K225/F225</f>
        <v>0.25789473684210529</v>
      </c>
      <c r="M225" s="153" t="s">
        <v>580</v>
      </c>
      <c r="N225" s="159">
        <v>43025</v>
      </c>
      <c r="O225" s="1"/>
      <c r="P225" s="1"/>
      <c r="Q225" s="228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50">
        <v>79</v>
      </c>
      <c r="B226" s="151">
        <v>42734</v>
      </c>
      <c r="C226" s="151"/>
      <c r="D226" s="152" t="s">
        <v>121</v>
      </c>
      <c r="E226" s="153" t="s">
        <v>577</v>
      </c>
      <c r="F226" s="154">
        <v>305</v>
      </c>
      <c r="G226" s="153"/>
      <c r="H226" s="153">
        <v>375</v>
      </c>
      <c r="I226" s="155">
        <v>375</v>
      </c>
      <c r="J226" s="156" t="s">
        <v>664</v>
      </c>
      <c r="K226" s="157">
        <f t="shared" si="136"/>
        <v>70</v>
      </c>
      <c r="L226" s="158">
        <f t="shared" si="137"/>
        <v>0.22950819672131148</v>
      </c>
      <c r="M226" s="153" t="s">
        <v>580</v>
      </c>
      <c r="N226" s="159">
        <v>42768</v>
      </c>
      <c r="O226" s="1"/>
      <c r="P226" s="1"/>
      <c r="Q226" s="228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0">
        <v>80</v>
      </c>
      <c r="B227" s="151">
        <v>42739</v>
      </c>
      <c r="C227" s="151"/>
      <c r="D227" s="152" t="s">
        <v>104</v>
      </c>
      <c r="E227" s="153" t="s">
        <v>577</v>
      </c>
      <c r="F227" s="154">
        <v>99.5</v>
      </c>
      <c r="G227" s="153"/>
      <c r="H227" s="153">
        <v>158</v>
      </c>
      <c r="I227" s="155">
        <v>158</v>
      </c>
      <c r="J227" s="156" t="s">
        <v>664</v>
      </c>
      <c r="K227" s="157">
        <f t="shared" si="136"/>
        <v>58.5</v>
      </c>
      <c r="L227" s="158">
        <f t="shared" si="137"/>
        <v>0.5879396984924623</v>
      </c>
      <c r="M227" s="153" t="s">
        <v>580</v>
      </c>
      <c r="N227" s="159">
        <v>42898</v>
      </c>
      <c r="O227" s="1"/>
      <c r="P227" s="1"/>
      <c r="Q227" s="228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50">
        <v>81</v>
      </c>
      <c r="B228" s="151">
        <v>42739</v>
      </c>
      <c r="C228" s="151"/>
      <c r="D228" s="152" t="s">
        <v>104</v>
      </c>
      <c r="E228" s="153" t="s">
        <v>577</v>
      </c>
      <c r="F228" s="154">
        <v>99.5</v>
      </c>
      <c r="G228" s="153"/>
      <c r="H228" s="153">
        <v>158</v>
      </c>
      <c r="I228" s="155">
        <v>158</v>
      </c>
      <c r="J228" s="156" t="s">
        <v>664</v>
      </c>
      <c r="K228" s="157">
        <v>58.5</v>
      </c>
      <c r="L228" s="158">
        <v>0.58793969849246197</v>
      </c>
      <c r="M228" s="153" t="s">
        <v>580</v>
      </c>
      <c r="N228" s="159">
        <v>42898</v>
      </c>
      <c r="O228" s="1"/>
      <c r="P228" s="1"/>
      <c r="Q228" s="228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50">
        <v>82</v>
      </c>
      <c r="B229" s="151">
        <v>42786</v>
      </c>
      <c r="C229" s="151"/>
      <c r="D229" s="152" t="s">
        <v>210</v>
      </c>
      <c r="E229" s="153" t="s">
        <v>577</v>
      </c>
      <c r="F229" s="154">
        <v>140.5</v>
      </c>
      <c r="G229" s="153"/>
      <c r="H229" s="153">
        <v>220</v>
      </c>
      <c r="I229" s="155">
        <v>220</v>
      </c>
      <c r="J229" s="156" t="s">
        <v>664</v>
      </c>
      <c r="K229" s="157">
        <f>H229-F229</f>
        <v>79.5</v>
      </c>
      <c r="L229" s="158">
        <f>K229/F229</f>
        <v>0.5658362989323843</v>
      </c>
      <c r="M229" s="153" t="s">
        <v>580</v>
      </c>
      <c r="N229" s="159">
        <v>42864</v>
      </c>
      <c r="O229" s="1"/>
      <c r="P229" s="1"/>
      <c r="Q229" s="228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50">
        <v>83</v>
      </c>
      <c r="B230" s="151">
        <v>42786</v>
      </c>
      <c r="C230" s="151"/>
      <c r="D230" s="152" t="s">
        <v>719</v>
      </c>
      <c r="E230" s="153" t="s">
        <v>577</v>
      </c>
      <c r="F230" s="154">
        <v>202.5</v>
      </c>
      <c r="G230" s="153"/>
      <c r="H230" s="153">
        <v>234</v>
      </c>
      <c r="I230" s="155">
        <v>234</v>
      </c>
      <c r="J230" s="156" t="s">
        <v>664</v>
      </c>
      <c r="K230" s="157">
        <v>31.5</v>
      </c>
      <c r="L230" s="158">
        <v>0.155555555555556</v>
      </c>
      <c r="M230" s="153" t="s">
        <v>580</v>
      </c>
      <c r="N230" s="159">
        <v>42836</v>
      </c>
      <c r="O230" s="1"/>
      <c r="P230" s="1"/>
      <c r="Q230" s="228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50">
        <v>84</v>
      </c>
      <c r="B231" s="151">
        <v>42818</v>
      </c>
      <c r="C231" s="151"/>
      <c r="D231" s="152" t="s">
        <v>720</v>
      </c>
      <c r="E231" s="153" t="s">
        <v>577</v>
      </c>
      <c r="F231" s="154">
        <v>300.5</v>
      </c>
      <c r="G231" s="153"/>
      <c r="H231" s="153">
        <v>417.5</v>
      </c>
      <c r="I231" s="155">
        <v>420</v>
      </c>
      <c r="J231" s="156" t="s">
        <v>721</v>
      </c>
      <c r="K231" s="157">
        <f>H231-F231</f>
        <v>117</v>
      </c>
      <c r="L231" s="158">
        <f>K231/F231</f>
        <v>0.38935108153078202</v>
      </c>
      <c r="M231" s="153" t="s">
        <v>580</v>
      </c>
      <c r="N231" s="159">
        <v>43070</v>
      </c>
      <c r="O231" s="1"/>
      <c r="P231" s="1"/>
      <c r="Q231" s="228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50">
        <v>85</v>
      </c>
      <c r="B232" s="151">
        <v>42818</v>
      </c>
      <c r="C232" s="151"/>
      <c r="D232" s="152" t="s">
        <v>694</v>
      </c>
      <c r="E232" s="153" t="s">
        <v>577</v>
      </c>
      <c r="F232" s="154">
        <v>850</v>
      </c>
      <c r="G232" s="153"/>
      <c r="H232" s="153">
        <v>1042.5</v>
      </c>
      <c r="I232" s="155">
        <v>1023</v>
      </c>
      <c r="J232" s="156" t="s">
        <v>722</v>
      </c>
      <c r="K232" s="157">
        <v>192.5</v>
      </c>
      <c r="L232" s="158">
        <v>0.22647058823529401</v>
      </c>
      <c r="M232" s="153" t="s">
        <v>580</v>
      </c>
      <c r="N232" s="159">
        <v>42830</v>
      </c>
      <c r="O232" s="1"/>
      <c r="P232" s="1"/>
      <c r="Q232" s="228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50">
        <v>86</v>
      </c>
      <c r="B233" s="151">
        <v>42830</v>
      </c>
      <c r="C233" s="151"/>
      <c r="D233" s="152" t="s">
        <v>487</v>
      </c>
      <c r="E233" s="153" t="s">
        <v>577</v>
      </c>
      <c r="F233" s="154">
        <v>785</v>
      </c>
      <c r="G233" s="153"/>
      <c r="H233" s="153">
        <v>930</v>
      </c>
      <c r="I233" s="155">
        <v>920</v>
      </c>
      <c r="J233" s="156" t="s">
        <v>723</v>
      </c>
      <c r="K233" s="157">
        <f>H233-F233</f>
        <v>145</v>
      </c>
      <c r="L233" s="158">
        <f>K233/F233</f>
        <v>0.18471337579617833</v>
      </c>
      <c r="M233" s="153" t="s">
        <v>580</v>
      </c>
      <c r="N233" s="159">
        <v>42976</v>
      </c>
      <c r="O233" s="1"/>
      <c r="P233" s="1"/>
      <c r="Q233" s="228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60">
        <v>87</v>
      </c>
      <c r="B234" s="161">
        <v>42831</v>
      </c>
      <c r="C234" s="161"/>
      <c r="D234" s="162" t="s">
        <v>724</v>
      </c>
      <c r="E234" s="163" t="s">
        <v>577</v>
      </c>
      <c r="F234" s="164">
        <v>40</v>
      </c>
      <c r="G234" s="164"/>
      <c r="H234" s="165">
        <v>13.1</v>
      </c>
      <c r="I234" s="165">
        <v>60</v>
      </c>
      <c r="J234" s="166" t="s">
        <v>725</v>
      </c>
      <c r="K234" s="167">
        <v>-26.9</v>
      </c>
      <c r="L234" s="168">
        <v>-0.67249999999999999</v>
      </c>
      <c r="M234" s="164" t="s">
        <v>590</v>
      </c>
      <c r="N234" s="161">
        <v>43138</v>
      </c>
      <c r="O234" s="1"/>
      <c r="P234" s="1"/>
      <c r="Q234" s="228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50">
        <v>88</v>
      </c>
      <c r="B235" s="151">
        <v>42837</v>
      </c>
      <c r="C235" s="151"/>
      <c r="D235" s="152" t="s">
        <v>102</v>
      </c>
      <c r="E235" s="153" t="s">
        <v>577</v>
      </c>
      <c r="F235" s="154">
        <v>289.5</v>
      </c>
      <c r="G235" s="153"/>
      <c r="H235" s="153">
        <v>354</v>
      </c>
      <c r="I235" s="155">
        <v>360</v>
      </c>
      <c r="J235" s="156" t="s">
        <v>726</v>
      </c>
      <c r="K235" s="157">
        <f t="shared" ref="K235:K243" si="138">H235-F235</f>
        <v>64.5</v>
      </c>
      <c r="L235" s="158">
        <f t="shared" ref="L235:L243" si="139">K235/F235</f>
        <v>0.22279792746113988</v>
      </c>
      <c r="M235" s="153" t="s">
        <v>580</v>
      </c>
      <c r="N235" s="159">
        <v>43040</v>
      </c>
      <c r="O235" s="1"/>
      <c r="P235" s="1"/>
      <c r="Q235" s="228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50">
        <v>89</v>
      </c>
      <c r="B236" s="151">
        <v>42845</v>
      </c>
      <c r="C236" s="151"/>
      <c r="D236" s="152" t="s">
        <v>428</v>
      </c>
      <c r="E236" s="153" t="s">
        <v>577</v>
      </c>
      <c r="F236" s="154">
        <v>700</v>
      </c>
      <c r="G236" s="153"/>
      <c r="H236" s="153">
        <v>840</v>
      </c>
      <c r="I236" s="155">
        <v>840</v>
      </c>
      <c r="J236" s="156" t="s">
        <v>727</v>
      </c>
      <c r="K236" s="157">
        <f t="shared" si="138"/>
        <v>140</v>
      </c>
      <c r="L236" s="158">
        <f t="shared" si="139"/>
        <v>0.2</v>
      </c>
      <c r="M236" s="153" t="s">
        <v>580</v>
      </c>
      <c r="N236" s="159">
        <v>42893</v>
      </c>
      <c r="O236" s="1"/>
      <c r="P236" s="1"/>
      <c r="Q236" s="228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50">
        <v>90</v>
      </c>
      <c r="B237" s="151">
        <v>42887</v>
      </c>
      <c r="C237" s="151"/>
      <c r="D237" s="152" t="s">
        <v>728</v>
      </c>
      <c r="E237" s="153" t="s">
        <v>577</v>
      </c>
      <c r="F237" s="154">
        <v>130</v>
      </c>
      <c r="G237" s="153"/>
      <c r="H237" s="153">
        <v>144.25</v>
      </c>
      <c r="I237" s="155">
        <v>170</v>
      </c>
      <c r="J237" s="156" t="s">
        <v>729</v>
      </c>
      <c r="K237" s="157">
        <f t="shared" si="138"/>
        <v>14.25</v>
      </c>
      <c r="L237" s="158">
        <f t="shared" si="139"/>
        <v>0.10961538461538461</v>
      </c>
      <c r="M237" s="153" t="s">
        <v>580</v>
      </c>
      <c r="N237" s="159">
        <v>43675</v>
      </c>
      <c r="O237" s="1"/>
      <c r="P237" s="1"/>
      <c r="Q237" s="228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50">
        <v>91</v>
      </c>
      <c r="B238" s="151">
        <v>42901</v>
      </c>
      <c r="C238" s="151"/>
      <c r="D238" s="152" t="s">
        <v>730</v>
      </c>
      <c r="E238" s="153" t="s">
        <v>577</v>
      </c>
      <c r="F238" s="154">
        <v>214.5</v>
      </c>
      <c r="G238" s="153"/>
      <c r="H238" s="153">
        <v>262</v>
      </c>
      <c r="I238" s="155">
        <v>262</v>
      </c>
      <c r="J238" s="156" t="s">
        <v>599</v>
      </c>
      <c r="K238" s="157">
        <f t="shared" si="138"/>
        <v>47.5</v>
      </c>
      <c r="L238" s="158">
        <f t="shared" si="139"/>
        <v>0.22144522144522144</v>
      </c>
      <c r="M238" s="153" t="s">
        <v>580</v>
      </c>
      <c r="N238" s="159">
        <v>42977</v>
      </c>
      <c r="O238" s="1"/>
      <c r="P238" s="1"/>
      <c r="Q238" s="228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1">
        <v>92</v>
      </c>
      <c r="B239" s="182">
        <v>42933</v>
      </c>
      <c r="C239" s="182"/>
      <c r="D239" s="183" t="s">
        <v>731</v>
      </c>
      <c r="E239" s="184" t="s">
        <v>577</v>
      </c>
      <c r="F239" s="185">
        <v>370</v>
      </c>
      <c r="G239" s="184"/>
      <c r="H239" s="184">
        <v>447.5</v>
      </c>
      <c r="I239" s="186">
        <v>450</v>
      </c>
      <c r="J239" s="187" t="s">
        <v>664</v>
      </c>
      <c r="K239" s="157">
        <f t="shared" si="138"/>
        <v>77.5</v>
      </c>
      <c r="L239" s="188">
        <f t="shared" si="139"/>
        <v>0.20945945945945946</v>
      </c>
      <c r="M239" s="184" t="s">
        <v>580</v>
      </c>
      <c r="N239" s="189">
        <v>43035</v>
      </c>
      <c r="O239" s="1"/>
      <c r="P239" s="1"/>
      <c r="Q239" s="228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1">
        <v>93</v>
      </c>
      <c r="B240" s="182">
        <v>42943</v>
      </c>
      <c r="C240" s="182"/>
      <c r="D240" s="183" t="s">
        <v>208</v>
      </c>
      <c r="E240" s="184" t="s">
        <v>577</v>
      </c>
      <c r="F240" s="185">
        <v>657.5</v>
      </c>
      <c r="G240" s="184"/>
      <c r="H240" s="184">
        <v>825</v>
      </c>
      <c r="I240" s="186">
        <v>820</v>
      </c>
      <c r="J240" s="187" t="s">
        <v>664</v>
      </c>
      <c r="K240" s="157">
        <f t="shared" si="138"/>
        <v>167.5</v>
      </c>
      <c r="L240" s="188">
        <f t="shared" si="139"/>
        <v>0.25475285171102663</v>
      </c>
      <c r="M240" s="184" t="s">
        <v>580</v>
      </c>
      <c r="N240" s="189">
        <v>43090</v>
      </c>
      <c r="O240" s="1"/>
      <c r="P240" s="1"/>
      <c r="Q240" s="228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50">
        <v>94</v>
      </c>
      <c r="B241" s="151">
        <v>42964</v>
      </c>
      <c r="C241" s="151"/>
      <c r="D241" s="152" t="s">
        <v>382</v>
      </c>
      <c r="E241" s="153" t="s">
        <v>577</v>
      </c>
      <c r="F241" s="154">
        <v>605</v>
      </c>
      <c r="G241" s="153"/>
      <c r="H241" s="153">
        <v>750</v>
      </c>
      <c r="I241" s="155">
        <v>750</v>
      </c>
      <c r="J241" s="156" t="s">
        <v>723</v>
      </c>
      <c r="K241" s="157">
        <f t="shared" si="138"/>
        <v>145</v>
      </c>
      <c r="L241" s="158">
        <f t="shared" si="139"/>
        <v>0.23966942148760331</v>
      </c>
      <c r="M241" s="153" t="s">
        <v>580</v>
      </c>
      <c r="N241" s="159">
        <v>43027</v>
      </c>
      <c r="O241" s="1"/>
      <c r="P241" s="1"/>
      <c r="Q241" s="228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60">
        <v>95</v>
      </c>
      <c r="B242" s="161">
        <v>42979</v>
      </c>
      <c r="C242" s="161"/>
      <c r="D242" s="169" t="s">
        <v>732</v>
      </c>
      <c r="E242" s="164" t="s">
        <v>577</v>
      </c>
      <c r="F242" s="164">
        <v>255</v>
      </c>
      <c r="G242" s="165"/>
      <c r="H242" s="165">
        <v>217.25</v>
      </c>
      <c r="I242" s="165">
        <v>320</v>
      </c>
      <c r="J242" s="166" t="s">
        <v>733</v>
      </c>
      <c r="K242" s="167">
        <f t="shared" si="138"/>
        <v>-37.75</v>
      </c>
      <c r="L242" s="170">
        <f t="shared" si="139"/>
        <v>-0.14803921568627451</v>
      </c>
      <c r="M242" s="164" t="s">
        <v>590</v>
      </c>
      <c r="N242" s="161">
        <v>43661</v>
      </c>
      <c r="O242" s="1"/>
      <c r="P242" s="1"/>
      <c r="Q242" s="228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50">
        <v>96</v>
      </c>
      <c r="B243" s="151">
        <v>42997</v>
      </c>
      <c r="C243" s="151"/>
      <c r="D243" s="152" t="s">
        <v>734</v>
      </c>
      <c r="E243" s="153" t="s">
        <v>577</v>
      </c>
      <c r="F243" s="154">
        <v>215</v>
      </c>
      <c r="G243" s="153"/>
      <c r="H243" s="153">
        <v>258</v>
      </c>
      <c r="I243" s="155">
        <v>258</v>
      </c>
      <c r="J243" s="156" t="s">
        <v>664</v>
      </c>
      <c r="K243" s="157">
        <f t="shared" si="138"/>
        <v>43</v>
      </c>
      <c r="L243" s="158">
        <f t="shared" si="139"/>
        <v>0.2</v>
      </c>
      <c r="M243" s="153" t="s">
        <v>580</v>
      </c>
      <c r="N243" s="159">
        <v>43040</v>
      </c>
      <c r="O243" s="1"/>
      <c r="P243" s="1"/>
      <c r="Q243" s="228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50">
        <v>97</v>
      </c>
      <c r="B244" s="151">
        <v>42997</v>
      </c>
      <c r="C244" s="151"/>
      <c r="D244" s="152" t="s">
        <v>734</v>
      </c>
      <c r="E244" s="153" t="s">
        <v>577</v>
      </c>
      <c r="F244" s="154">
        <v>215</v>
      </c>
      <c r="G244" s="153"/>
      <c r="H244" s="153">
        <v>258</v>
      </c>
      <c r="I244" s="155">
        <v>258</v>
      </c>
      <c r="J244" s="187" t="s">
        <v>664</v>
      </c>
      <c r="K244" s="157">
        <v>43</v>
      </c>
      <c r="L244" s="158">
        <v>0.2</v>
      </c>
      <c r="M244" s="153" t="s">
        <v>580</v>
      </c>
      <c r="N244" s="159">
        <v>43040</v>
      </c>
      <c r="O244" s="1"/>
      <c r="P244" s="1"/>
      <c r="Q244" s="228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1">
        <v>98</v>
      </c>
      <c r="B245" s="182">
        <v>42998</v>
      </c>
      <c r="C245" s="182"/>
      <c r="D245" s="183" t="s">
        <v>735</v>
      </c>
      <c r="E245" s="184" t="s">
        <v>577</v>
      </c>
      <c r="F245" s="154">
        <v>75</v>
      </c>
      <c r="G245" s="184"/>
      <c r="H245" s="184">
        <v>90</v>
      </c>
      <c r="I245" s="186">
        <v>90</v>
      </c>
      <c r="J245" s="156" t="s">
        <v>736</v>
      </c>
      <c r="K245" s="157">
        <f t="shared" ref="K245:K250" si="140">H245-F245</f>
        <v>15</v>
      </c>
      <c r="L245" s="158">
        <f t="shared" ref="L245:L250" si="141">K245/F245</f>
        <v>0.2</v>
      </c>
      <c r="M245" s="153" t="s">
        <v>580</v>
      </c>
      <c r="N245" s="159">
        <v>43019</v>
      </c>
      <c r="O245" s="1"/>
      <c r="P245" s="1"/>
      <c r="Q245" s="228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1">
        <v>99</v>
      </c>
      <c r="B246" s="182">
        <v>43011</v>
      </c>
      <c r="C246" s="182"/>
      <c r="D246" s="183" t="s">
        <v>737</v>
      </c>
      <c r="E246" s="184" t="s">
        <v>577</v>
      </c>
      <c r="F246" s="185">
        <v>315</v>
      </c>
      <c r="G246" s="184"/>
      <c r="H246" s="184">
        <v>392</v>
      </c>
      <c r="I246" s="186">
        <v>384</v>
      </c>
      <c r="J246" s="187" t="s">
        <v>738</v>
      </c>
      <c r="K246" s="157">
        <f t="shared" si="140"/>
        <v>77</v>
      </c>
      <c r="L246" s="188">
        <f t="shared" si="141"/>
        <v>0.24444444444444444</v>
      </c>
      <c r="M246" s="184" t="s">
        <v>580</v>
      </c>
      <c r="N246" s="189">
        <v>43017</v>
      </c>
      <c r="O246" s="1"/>
      <c r="P246" s="1"/>
      <c r="Q246" s="228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1">
        <v>100</v>
      </c>
      <c r="B247" s="182">
        <v>43013</v>
      </c>
      <c r="C247" s="182"/>
      <c r="D247" s="183" t="s">
        <v>460</v>
      </c>
      <c r="E247" s="184" t="s">
        <v>577</v>
      </c>
      <c r="F247" s="185">
        <v>145</v>
      </c>
      <c r="G247" s="184"/>
      <c r="H247" s="184">
        <v>179</v>
      </c>
      <c r="I247" s="186">
        <v>180</v>
      </c>
      <c r="J247" s="187" t="s">
        <v>739</v>
      </c>
      <c r="K247" s="157">
        <f t="shared" si="140"/>
        <v>34</v>
      </c>
      <c r="L247" s="188">
        <f t="shared" si="141"/>
        <v>0.23448275862068965</v>
      </c>
      <c r="M247" s="184" t="s">
        <v>580</v>
      </c>
      <c r="N247" s="189">
        <v>43025</v>
      </c>
      <c r="O247" s="1"/>
      <c r="P247" s="1"/>
      <c r="Q247" s="228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1">
        <v>101</v>
      </c>
      <c r="B248" s="182">
        <v>43014</v>
      </c>
      <c r="C248" s="182"/>
      <c r="D248" s="183" t="s">
        <v>357</v>
      </c>
      <c r="E248" s="184" t="s">
        <v>577</v>
      </c>
      <c r="F248" s="185">
        <v>256</v>
      </c>
      <c r="G248" s="184"/>
      <c r="H248" s="184">
        <v>323</v>
      </c>
      <c r="I248" s="186">
        <v>320</v>
      </c>
      <c r="J248" s="187" t="s">
        <v>664</v>
      </c>
      <c r="K248" s="157">
        <f t="shared" si="140"/>
        <v>67</v>
      </c>
      <c r="L248" s="188">
        <f t="shared" si="141"/>
        <v>0.26171875</v>
      </c>
      <c r="M248" s="184" t="s">
        <v>580</v>
      </c>
      <c r="N248" s="189">
        <v>43067</v>
      </c>
      <c r="O248" s="1"/>
      <c r="P248" s="1"/>
      <c r="Q248" s="228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1">
        <v>102</v>
      </c>
      <c r="B249" s="182">
        <v>43017</v>
      </c>
      <c r="C249" s="182"/>
      <c r="D249" s="183" t="s">
        <v>371</v>
      </c>
      <c r="E249" s="184" t="s">
        <v>577</v>
      </c>
      <c r="F249" s="185">
        <v>137.5</v>
      </c>
      <c r="G249" s="184"/>
      <c r="H249" s="184">
        <v>184</v>
      </c>
      <c r="I249" s="186">
        <v>183</v>
      </c>
      <c r="J249" s="187" t="s">
        <v>740</v>
      </c>
      <c r="K249" s="157">
        <f t="shared" si="140"/>
        <v>46.5</v>
      </c>
      <c r="L249" s="188">
        <f t="shared" si="141"/>
        <v>0.33818181818181819</v>
      </c>
      <c r="M249" s="184" t="s">
        <v>580</v>
      </c>
      <c r="N249" s="189">
        <v>43108</v>
      </c>
      <c r="O249" s="1"/>
      <c r="P249" s="1"/>
      <c r="Q249" s="228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1">
        <v>103</v>
      </c>
      <c r="B250" s="182">
        <v>43018</v>
      </c>
      <c r="C250" s="182"/>
      <c r="D250" s="183" t="s">
        <v>741</v>
      </c>
      <c r="E250" s="184" t="s">
        <v>577</v>
      </c>
      <c r="F250" s="185">
        <v>125.5</v>
      </c>
      <c r="G250" s="184"/>
      <c r="H250" s="184">
        <v>158</v>
      </c>
      <c r="I250" s="186">
        <v>155</v>
      </c>
      <c r="J250" s="187" t="s">
        <v>742</v>
      </c>
      <c r="K250" s="157">
        <f t="shared" si="140"/>
        <v>32.5</v>
      </c>
      <c r="L250" s="188">
        <f t="shared" si="141"/>
        <v>0.25896414342629481</v>
      </c>
      <c r="M250" s="184" t="s">
        <v>580</v>
      </c>
      <c r="N250" s="189">
        <v>43067</v>
      </c>
      <c r="O250" s="1"/>
      <c r="P250" s="1"/>
      <c r="Q250" s="228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1">
        <v>104</v>
      </c>
      <c r="B251" s="182">
        <v>43018</v>
      </c>
      <c r="C251" s="182"/>
      <c r="D251" s="183" t="s">
        <v>743</v>
      </c>
      <c r="E251" s="184" t="s">
        <v>577</v>
      </c>
      <c r="F251" s="185">
        <v>895</v>
      </c>
      <c r="G251" s="184"/>
      <c r="H251" s="184">
        <v>1122.5</v>
      </c>
      <c r="I251" s="186">
        <v>1078</v>
      </c>
      <c r="J251" s="187" t="s">
        <v>744</v>
      </c>
      <c r="K251" s="157">
        <v>227.5</v>
      </c>
      <c r="L251" s="188">
        <v>0.25418994413407803</v>
      </c>
      <c r="M251" s="184" t="s">
        <v>580</v>
      </c>
      <c r="N251" s="189">
        <v>43117</v>
      </c>
      <c r="O251" s="1"/>
      <c r="P251" s="1"/>
      <c r="Q251" s="228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1">
        <v>105</v>
      </c>
      <c r="B252" s="182">
        <v>43020</v>
      </c>
      <c r="C252" s="182"/>
      <c r="D252" s="183" t="s">
        <v>366</v>
      </c>
      <c r="E252" s="184" t="s">
        <v>577</v>
      </c>
      <c r="F252" s="185">
        <v>525</v>
      </c>
      <c r="G252" s="184"/>
      <c r="H252" s="184">
        <v>629</v>
      </c>
      <c r="I252" s="186">
        <v>629</v>
      </c>
      <c r="J252" s="187" t="s">
        <v>664</v>
      </c>
      <c r="K252" s="157">
        <v>104</v>
      </c>
      <c r="L252" s="188">
        <v>0.19809523809523799</v>
      </c>
      <c r="M252" s="184" t="s">
        <v>580</v>
      </c>
      <c r="N252" s="189">
        <v>43119</v>
      </c>
      <c r="O252" s="1"/>
      <c r="P252" s="1"/>
      <c r="Q252" s="228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1">
        <v>106</v>
      </c>
      <c r="B253" s="182">
        <v>43046</v>
      </c>
      <c r="C253" s="182"/>
      <c r="D253" s="183" t="s">
        <v>404</v>
      </c>
      <c r="E253" s="184" t="s">
        <v>577</v>
      </c>
      <c r="F253" s="185">
        <v>740</v>
      </c>
      <c r="G253" s="184"/>
      <c r="H253" s="184">
        <v>892.5</v>
      </c>
      <c r="I253" s="186">
        <v>900</v>
      </c>
      <c r="J253" s="187" t="s">
        <v>745</v>
      </c>
      <c r="K253" s="157">
        <f t="shared" ref="K253:K255" si="142">H253-F253</f>
        <v>152.5</v>
      </c>
      <c r="L253" s="188">
        <f t="shared" ref="L253:L255" si="143">K253/F253</f>
        <v>0.20608108108108109</v>
      </c>
      <c r="M253" s="184" t="s">
        <v>580</v>
      </c>
      <c r="N253" s="189">
        <v>43052</v>
      </c>
      <c r="O253" s="1"/>
      <c r="P253" s="1"/>
      <c r="Q253" s="228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50">
        <v>107</v>
      </c>
      <c r="B254" s="151">
        <v>43073</v>
      </c>
      <c r="C254" s="151"/>
      <c r="D254" s="152" t="s">
        <v>746</v>
      </c>
      <c r="E254" s="153" t="s">
        <v>577</v>
      </c>
      <c r="F254" s="154">
        <v>118.5</v>
      </c>
      <c r="G254" s="153"/>
      <c r="H254" s="153">
        <v>143.5</v>
      </c>
      <c r="I254" s="155">
        <v>145</v>
      </c>
      <c r="J254" s="156" t="s">
        <v>747</v>
      </c>
      <c r="K254" s="157">
        <f t="shared" si="142"/>
        <v>25</v>
      </c>
      <c r="L254" s="158">
        <f t="shared" si="143"/>
        <v>0.2109704641350211</v>
      </c>
      <c r="M254" s="153" t="s">
        <v>580</v>
      </c>
      <c r="N254" s="159">
        <v>43097</v>
      </c>
      <c r="O254" s="1"/>
      <c r="P254" s="1"/>
      <c r="Q254" s="228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60">
        <v>108</v>
      </c>
      <c r="B255" s="161">
        <v>43090</v>
      </c>
      <c r="C255" s="161"/>
      <c r="D255" s="162" t="s">
        <v>433</v>
      </c>
      <c r="E255" s="163" t="s">
        <v>577</v>
      </c>
      <c r="F255" s="164">
        <v>715</v>
      </c>
      <c r="G255" s="164"/>
      <c r="H255" s="165">
        <v>500</v>
      </c>
      <c r="I255" s="165">
        <v>872</v>
      </c>
      <c r="J255" s="166" t="s">
        <v>748</v>
      </c>
      <c r="K255" s="167">
        <f t="shared" si="142"/>
        <v>-215</v>
      </c>
      <c r="L255" s="168">
        <f t="shared" si="143"/>
        <v>-0.30069930069930068</v>
      </c>
      <c r="M255" s="164" t="s">
        <v>590</v>
      </c>
      <c r="N255" s="161">
        <v>43670</v>
      </c>
      <c r="O255" s="1"/>
      <c r="P255" s="1"/>
      <c r="Q255" s="228"/>
      <c r="R255" s="1"/>
      <c r="S255" s="6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50">
        <v>109</v>
      </c>
      <c r="B256" s="151">
        <v>43098</v>
      </c>
      <c r="C256" s="151"/>
      <c r="D256" s="152" t="s">
        <v>737</v>
      </c>
      <c r="E256" s="153" t="s">
        <v>577</v>
      </c>
      <c r="F256" s="154">
        <v>435</v>
      </c>
      <c r="G256" s="153"/>
      <c r="H256" s="153">
        <v>542.5</v>
      </c>
      <c r="I256" s="155">
        <v>539</v>
      </c>
      <c r="J256" s="156" t="s">
        <v>664</v>
      </c>
      <c r="K256" s="157">
        <v>107.5</v>
      </c>
      <c r="L256" s="158">
        <v>0.247126436781609</v>
      </c>
      <c r="M256" s="153" t="s">
        <v>580</v>
      </c>
      <c r="N256" s="159">
        <v>43206</v>
      </c>
      <c r="O256" s="1"/>
      <c r="P256" s="1"/>
      <c r="Q256" s="228"/>
      <c r="R256" s="1"/>
      <c r="S256" s="6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50">
        <v>110</v>
      </c>
      <c r="B257" s="151">
        <v>43098</v>
      </c>
      <c r="C257" s="151"/>
      <c r="D257" s="152" t="s">
        <v>548</v>
      </c>
      <c r="E257" s="153" t="s">
        <v>577</v>
      </c>
      <c r="F257" s="154">
        <v>885</v>
      </c>
      <c r="G257" s="153"/>
      <c r="H257" s="153">
        <v>1090</v>
      </c>
      <c r="I257" s="155">
        <v>1084</v>
      </c>
      <c r="J257" s="156" t="s">
        <v>664</v>
      </c>
      <c r="K257" s="157">
        <v>205</v>
      </c>
      <c r="L257" s="158">
        <v>0.23163841807909599</v>
      </c>
      <c r="M257" s="153" t="s">
        <v>580</v>
      </c>
      <c r="N257" s="159">
        <v>43213</v>
      </c>
      <c r="O257" s="1"/>
      <c r="P257" s="1"/>
      <c r="Q257" s="228"/>
      <c r="R257" s="1"/>
      <c r="S257" s="6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90">
        <v>111</v>
      </c>
      <c r="B258" s="191">
        <v>43192</v>
      </c>
      <c r="C258" s="191"/>
      <c r="D258" s="169" t="s">
        <v>749</v>
      </c>
      <c r="E258" s="164" t="s">
        <v>577</v>
      </c>
      <c r="F258" s="192">
        <v>478.5</v>
      </c>
      <c r="G258" s="164"/>
      <c r="H258" s="164">
        <v>442</v>
      </c>
      <c r="I258" s="165">
        <v>613</v>
      </c>
      <c r="J258" s="166" t="s">
        <v>750</v>
      </c>
      <c r="K258" s="167">
        <f t="shared" ref="K258:K261" si="144">H258-F258</f>
        <v>-36.5</v>
      </c>
      <c r="L258" s="168">
        <f t="shared" ref="L258:L261" si="145">K258/F258</f>
        <v>-7.6280041797283177E-2</v>
      </c>
      <c r="M258" s="164" t="s">
        <v>590</v>
      </c>
      <c r="N258" s="161">
        <v>43762</v>
      </c>
      <c r="O258" s="1"/>
      <c r="P258" s="1"/>
      <c r="Q258" s="228"/>
      <c r="R258" s="1"/>
      <c r="S258" s="6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60">
        <v>112</v>
      </c>
      <c r="B259" s="161">
        <v>43194</v>
      </c>
      <c r="C259" s="161"/>
      <c r="D259" s="162" t="s">
        <v>751</v>
      </c>
      <c r="E259" s="163" t="s">
        <v>577</v>
      </c>
      <c r="F259" s="164">
        <f>141.5-7.3</f>
        <v>134.19999999999999</v>
      </c>
      <c r="G259" s="164"/>
      <c r="H259" s="165">
        <v>77</v>
      </c>
      <c r="I259" s="165">
        <v>180</v>
      </c>
      <c r="J259" s="166" t="s">
        <v>752</v>
      </c>
      <c r="K259" s="167">
        <f t="shared" si="144"/>
        <v>-57.199999999999989</v>
      </c>
      <c r="L259" s="168">
        <f t="shared" si="145"/>
        <v>-0.42622950819672129</v>
      </c>
      <c r="M259" s="164" t="s">
        <v>590</v>
      </c>
      <c r="N259" s="161">
        <v>43522</v>
      </c>
      <c r="O259" s="1"/>
      <c r="P259" s="1"/>
      <c r="Q259" s="228"/>
      <c r="R259" s="1"/>
      <c r="S259" s="6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60">
        <v>113</v>
      </c>
      <c r="B260" s="161">
        <v>43209</v>
      </c>
      <c r="C260" s="161"/>
      <c r="D260" s="162" t="s">
        <v>753</v>
      </c>
      <c r="E260" s="163" t="s">
        <v>577</v>
      </c>
      <c r="F260" s="164">
        <v>430</v>
      </c>
      <c r="G260" s="164"/>
      <c r="H260" s="165">
        <v>220</v>
      </c>
      <c r="I260" s="165">
        <v>537</v>
      </c>
      <c r="J260" s="166" t="s">
        <v>754</v>
      </c>
      <c r="K260" s="167">
        <f t="shared" si="144"/>
        <v>-210</v>
      </c>
      <c r="L260" s="168">
        <f t="shared" si="145"/>
        <v>-0.48837209302325579</v>
      </c>
      <c r="M260" s="164" t="s">
        <v>590</v>
      </c>
      <c r="N260" s="161">
        <v>43252</v>
      </c>
      <c r="O260" s="1"/>
      <c r="P260" s="1"/>
      <c r="Q260" s="228"/>
      <c r="R260" s="1"/>
      <c r="S260" s="6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1">
        <v>114</v>
      </c>
      <c r="B261" s="182">
        <v>43220</v>
      </c>
      <c r="C261" s="182"/>
      <c r="D261" s="183" t="s">
        <v>755</v>
      </c>
      <c r="E261" s="184" t="s">
        <v>577</v>
      </c>
      <c r="F261" s="184">
        <v>153.5</v>
      </c>
      <c r="G261" s="184"/>
      <c r="H261" s="184">
        <v>196</v>
      </c>
      <c r="I261" s="186">
        <v>196</v>
      </c>
      <c r="J261" s="156" t="s">
        <v>756</v>
      </c>
      <c r="K261" s="157">
        <f t="shared" si="144"/>
        <v>42.5</v>
      </c>
      <c r="L261" s="158">
        <f t="shared" si="145"/>
        <v>0.27687296416938112</v>
      </c>
      <c r="M261" s="153" t="s">
        <v>580</v>
      </c>
      <c r="N261" s="159">
        <v>43605</v>
      </c>
      <c r="O261" s="1"/>
      <c r="P261" s="1"/>
      <c r="Q261" s="228"/>
      <c r="R261" s="1"/>
      <c r="S261" s="6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60">
        <v>115</v>
      </c>
      <c r="B262" s="161">
        <v>43306</v>
      </c>
      <c r="C262" s="161"/>
      <c r="D262" s="162" t="s">
        <v>724</v>
      </c>
      <c r="E262" s="163" t="s">
        <v>577</v>
      </c>
      <c r="F262" s="164">
        <v>27.5</v>
      </c>
      <c r="G262" s="164"/>
      <c r="H262" s="165">
        <v>13.1</v>
      </c>
      <c r="I262" s="165">
        <v>60</v>
      </c>
      <c r="J262" s="166" t="s">
        <v>757</v>
      </c>
      <c r="K262" s="167">
        <v>-14.4</v>
      </c>
      <c r="L262" s="168">
        <v>-0.52363636363636401</v>
      </c>
      <c r="M262" s="164" t="s">
        <v>590</v>
      </c>
      <c r="N262" s="161">
        <v>43138</v>
      </c>
      <c r="O262" s="1"/>
      <c r="P262" s="1"/>
      <c r="Q262" s="228"/>
      <c r="R262" s="1"/>
      <c r="S262" s="6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90">
        <v>116</v>
      </c>
      <c r="B263" s="191">
        <v>43318</v>
      </c>
      <c r="C263" s="191"/>
      <c r="D263" s="169" t="s">
        <v>758</v>
      </c>
      <c r="E263" s="164" t="s">
        <v>577</v>
      </c>
      <c r="F263" s="164">
        <v>148.5</v>
      </c>
      <c r="G263" s="164"/>
      <c r="H263" s="164">
        <v>102</v>
      </c>
      <c r="I263" s="165">
        <v>182</v>
      </c>
      <c r="J263" s="166" t="s">
        <v>759</v>
      </c>
      <c r="K263" s="167">
        <f>H263-F263</f>
        <v>-46.5</v>
      </c>
      <c r="L263" s="168">
        <f>K263/F263</f>
        <v>-0.31313131313131315</v>
      </c>
      <c r="M263" s="164" t="s">
        <v>590</v>
      </c>
      <c r="N263" s="161">
        <v>43661</v>
      </c>
      <c r="O263" s="1"/>
      <c r="P263" s="1"/>
      <c r="Q263" s="228"/>
      <c r="R263" s="1"/>
      <c r="S263" s="6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50">
        <v>117</v>
      </c>
      <c r="B264" s="151">
        <v>43335</v>
      </c>
      <c r="C264" s="151"/>
      <c r="D264" s="152" t="s">
        <v>760</v>
      </c>
      <c r="E264" s="153" t="s">
        <v>577</v>
      </c>
      <c r="F264" s="184">
        <v>285</v>
      </c>
      <c r="G264" s="153"/>
      <c r="H264" s="153">
        <v>355</v>
      </c>
      <c r="I264" s="155">
        <v>364</v>
      </c>
      <c r="J264" s="156" t="s">
        <v>761</v>
      </c>
      <c r="K264" s="157">
        <v>70</v>
      </c>
      <c r="L264" s="158">
        <v>0.24561403508771901</v>
      </c>
      <c r="M264" s="153" t="s">
        <v>580</v>
      </c>
      <c r="N264" s="159">
        <v>43455</v>
      </c>
      <c r="O264" s="1"/>
      <c r="P264" s="1"/>
      <c r="Q264" s="228"/>
      <c r="R264" s="1"/>
      <c r="S264" s="6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50">
        <v>118</v>
      </c>
      <c r="B265" s="151">
        <v>43341</v>
      </c>
      <c r="C265" s="151"/>
      <c r="D265" s="152" t="s">
        <v>394</v>
      </c>
      <c r="E265" s="153" t="s">
        <v>577</v>
      </c>
      <c r="F265" s="184">
        <v>525</v>
      </c>
      <c r="G265" s="153"/>
      <c r="H265" s="153">
        <v>585</v>
      </c>
      <c r="I265" s="155">
        <v>635</v>
      </c>
      <c r="J265" s="156" t="s">
        <v>762</v>
      </c>
      <c r="K265" s="157">
        <f t="shared" ref="K265:K316" si="146">H265-F265</f>
        <v>60</v>
      </c>
      <c r="L265" s="158">
        <f t="shared" ref="L265:L316" si="147">K265/F265</f>
        <v>0.11428571428571428</v>
      </c>
      <c r="M265" s="153" t="s">
        <v>580</v>
      </c>
      <c r="N265" s="159">
        <v>43662</v>
      </c>
      <c r="O265" s="1"/>
      <c r="P265" s="1"/>
      <c r="Q265" s="228"/>
      <c r="R265" s="1"/>
      <c r="S265" s="6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50">
        <v>119</v>
      </c>
      <c r="B266" s="151">
        <v>43395</v>
      </c>
      <c r="C266" s="151"/>
      <c r="D266" s="152" t="s">
        <v>382</v>
      </c>
      <c r="E266" s="153" t="s">
        <v>577</v>
      </c>
      <c r="F266" s="184">
        <v>475</v>
      </c>
      <c r="G266" s="153"/>
      <c r="H266" s="153">
        <v>574</v>
      </c>
      <c r="I266" s="155">
        <v>570</v>
      </c>
      <c r="J266" s="156" t="s">
        <v>664</v>
      </c>
      <c r="K266" s="157">
        <f t="shared" si="146"/>
        <v>99</v>
      </c>
      <c r="L266" s="158">
        <f t="shared" si="147"/>
        <v>0.20842105263157895</v>
      </c>
      <c r="M266" s="153" t="s">
        <v>580</v>
      </c>
      <c r="N266" s="159">
        <v>43403</v>
      </c>
      <c r="O266" s="1"/>
      <c r="P266" s="1"/>
      <c r="Q266" s="228"/>
      <c r="R266" s="1"/>
      <c r="S266" s="6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1">
        <v>120</v>
      </c>
      <c r="B267" s="182">
        <v>43397</v>
      </c>
      <c r="C267" s="182"/>
      <c r="D267" s="183" t="s">
        <v>763</v>
      </c>
      <c r="E267" s="184" t="s">
        <v>577</v>
      </c>
      <c r="F267" s="184">
        <v>707.5</v>
      </c>
      <c r="G267" s="184"/>
      <c r="H267" s="184">
        <v>872</v>
      </c>
      <c r="I267" s="186">
        <v>872</v>
      </c>
      <c r="J267" s="187" t="s">
        <v>664</v>
      </c>
      <c r="K267" s="157">
        <f t="shared" si="146"/>
        <v>164.5</v>
      </c>
      <c r="L267" s="188">
        <f t="shared" si="147"/>
        <v>0.23250883392226149</v>
      </c>
      <c r="M267" s="184" t="s">
        <v>580</v>
      </c>
      <c r="N267" s="189">
        <v>43482</v>
      </c>
      <c r="O267" s="1"/>
      <c r="P267" s="1"/>
      <c r="Q267" s="228"/>
      <c r="R267" s="1"/>
      <c r="S267" s="6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1">
        <v>121</v>
      </c>
      <c r="B268" s="182">
        <v>43398</v>
      </c>
      <c r="C268" s="182"/>
      <c r="D268" s="183" t="s">
        <v>764</v>
      </c>
      <c r="E268" s="184" t="s">
        <v>577</v>
      </c>
      <c r="F268" s="184">
        <v>162</v>
      </c>
      <c r="G268" s="184"/>
      <c r="H268" s="184">
        <v>204</v>
      </c>
      <c r="I268" s="186">
        <v>209</v>
      </c>
      <c r="J268" s="187" t="s">
        <v>765</v>
      </c>
      <c r="K268" s="157">
        <f t="shared" si="146"/>
        <v>42</v>
      </c>
      <c r="L268" s="188">
        <f t="shared" si="147"/>
        <v>0.25925925925925924</v>
      </c>
      <c r="M268" s="184" t="s">
        <v>580</v>
      </c>
      <c r="N268" s="189">
        <v>43539</v>
      </c>
      <c r="O268" s="1"/>
      <c r="P268" s="1"/>
      <c r="Q268" s="228"/>
      <c r="R268" s="1"/>
      <c r="S268" s="6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1">
        <v>122</v>
      </c>
      <c r="B269" s="182">
        <v>43399</v>
      </c>
      <c r="C269" s="182"/>
      <c r="D269" s="183" t="s">
        <v>480</v>
      </c>
      <c r="E269" s="184" t="s">
        <v>577</v>
      </c>
      <c r="F269" s="184">
        <v>240</v>
      </c>
      <c r="G269" s="184"/>
      <c r="H269" s="184">
        <v>297</v>
      </c>
      <c r="I269" s="186">
        <v>297</v>
      </c>
      <c r="J269" s="187" t="s">
        <v>664</v>
      </c>
      <c r="K269" s="193">
        <f t="shared" si="146"/>
        <v>57</v>
      </c>
      <c r="L269" s="188">
        <f t="shared" si="147"/>
        <v>0.23749999999999999</v>
      </c>
      <c r="M269" s="184" t="s">
        <v>580</v>
      </c>
      <c r="N269" s="189">
        <v>43417</v>
      </c>
      <c r="O269" s="1"/>
      <c r="P269" s="1"/>
      <c r="Q269" s="228"/>
      <c r="R269" s="1"/>
      <c r="S269" s="6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50">
        <v>123</v>
      </c>
      <c r="B270" s="151">
        <v>43439</v>
      </c>
      <c r="C270" s="151"/>
      <c r="D270" s="152" t="s">
        <v>766</v>
      </c>
      <c r="E270" s="153" t="s">
        <v>577</v>
      </c>
      <c r="F270" s="153">
        <v>202.5</v>
      </c>
      <c r="G270" s="153"/>
      <c r="H270" s="153">
        <v>255</v>
      </c>
      <c r="I270" s="155">
        <v>252</v>
      </c>
      <c r="J270" s="156" t="s">
        <v>664</v>
      </c>
      <c r="K270" s="157">
        <f t="shared" si="146"/>
        <v>52.5</v>
      </c>
      <c r="L270" s="158">
        <f t="shared" si="147"/>
        <v>0.25925925925925924</v>
      </c>
      <c r="M270" s="153" t="s">
        <v>580</v>
      </c>
      <c r="N270" s="159">
        <v>43542</v>
      </c>
      <c r="O270" s="1"/>
      <c r="P270" s="1"/>
      <c r="Q270" s="228"/>
      <c r="R270" s="1"/>
      <c r="S270" s="6" t="s">
        <v>767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1">
        <v>124</v>
      </c>
      <c r="B271" s="182">
        <v>43465</v>
      </c>
      <c r="C271" s="151"/>
      <c r="D271" s="183" t="s">
        <v>159</v>
      </c>
      <c r="E271" s="184" t="s">
        <v>577</v>
      </c>
      <c r="F271" s="184">
        <v>710</v>
      </c>
      <c r="G271" s="184"/>
      <c r="H271" s="184">
        <v>866</v>
      </c>
      <c r="I271" s="186">
        <v>866</v>
      </c>
      <c r="J271" s="187" t="s">
        <v>664</v>
      </c>
      <c r="K271" s="157">
        <f t="shared" si="146"/>
        <v>156</v>
      </c>
      <c r="L271" s="158">
        <f t="shared" si="147"/>
        <v>0.21971830985915494</v>
      </c>
      <c r="M271" s="153" t="s">
        <v>580</v>
      </c>
      <c r="N271" s="159">
        <v>43553</v>
      </c>
      <c r="O271" s="1"/>
      <c r="P271" s="1"/>
      <c r="Q271" s="228"/>
      <c r="R271" s="1"/>
      <c r="S271" s="6" t="s">
        <v>767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1">
        <v>125</v>
      </c>
      <c r="B272" s="182">
        <v>43522</v>
      </c>
      <c r="C272" s="182"/>
      <c r="D272" s="183" t="s">
        <v>174</v>
      </c>
      <c r="E272" s="184" t="s">
        <v>577</v>
      </c>
      <c r="F272" s="184">
        <v>337.25</v>
      </c>
      <c r="G272" s="184"/>
      <c r="H272" s="184">
        <v>398.5</v>
      </c>
      <c r="I272" s="186">
        <v>411</v>
      </c>
      <c r="J272" s="156" t="s">
        <v>768</v>
      </c>
      <c r="K272" s="157">
        <f t="shared" si="146"/>
        <v>61.25</v>
      </c>
      <c r="L272" s="158">
        <f t="shared" si="147"/>
        <v>0.1816160118606375</v>
      </c>
      <c r="M272" s="153" t="s">
        <v>580</v>
      </c>
      <c r="N272" s="159">
        <v>43760</v>
      </c>
      <c r="O272" s="1"/>
      <c r="P272" s="1"/>
      <c r="Q272" s="228"/>
      <c r="R272" s="1"/>
      <c r="S272" s="6" t="s">
        <v>767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94">
        <v>126</v>
      </c>
      <c r="B273" s="195">
        <v>43559</v>
      </c>
      <c r="C273" s="195"/>
      <c r="D273" s="196" t="s">
        <v>769</v>
      </c>
      <c r="E273" s="197" t="s">
        <v>577</v>
      </c>
      <c r="F273" s="197">
        <v>130</v>
      </c>
      <c r="G273" s="197"/>
      <c r="H273" s="197">
        <v>65</v>
      </c>
      <c r="I273" s="198">
        <v>158</v>
      </c>
      <c r="J273" s="166" t="s">
        <v>770</v>
      </c>
      <c r="K273" s="167">
        <f t="shared" si="146"/>
        <v>-65</v>
      </c>
      <c r="L273" s="168">
        <f t="shared" si="147"/>
        <v>-0.5</v>
      </c>
      <c r="M273" s="164" t="s">
        <v>590</v>
      </c>
      <c r="N273" s="161">
        <v>43726</v>
      </c>
      <c r="O273" s="1"/>
      <c r="P273" s="1"/>
      <c r="Q273" s="228"/>
      <c r="R273" s="1"/>
      <c r="S273" s="6" t="s">
        <v>771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1">
        <v>127</v>
      </c>
      <c r="B274" s="182">
        <v>43017</v>
      </c>
      <c r="C274" s="182"/>
      <c r="D274" s="183" t="s">
        <v>210</v>
      </c>
      <c r="E274" s="184" t="s">
        <v>577</v>
      </c>
      <c r="F274" s="184">
        <v>141.5</v>
      </c>
      <c r="G274" s="184"/>
      <c r="H274" s="184">
        <v>183.5</v>
      </c>
      <c r="I274" s="186">
        <v>210</v>
      </c>
      <c r="J274" s="156" t="s">
        <v>765</v>
      </c>
      <c r="K274" s="157">
        <f t="shared" si="146"/>
        <v>42</v>
      </c>
      <c r="L274" s="158">
        <f t="shared" si="147"/>
        <v>0.29681978798586572</v>
      </c>
      <c r="M274" s="153" t="s">
        <v>580</v>
      </c>
      <c r="N274" s="159">
        <v>43042</v>
      </c>
      <c r="O274" s="1"/>
      <c r="P274" s="1"/>
      <c r="Q274" s="228"/>
      <c r="R274" s="1"/>
      <c r="S274" s="6" t="s">
        <v>771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94">
        <v>128</v>
      </c>
      <c r="B275" s="195">
        <v>43074</v>
      </c>
      <c r="C275" s="195"/>
      <c r="D275" s="196" t="s">
        <v>772</v>
      </c>
      <c r="E275" s="197" t="s">
        <v>577</v>
      </c>
      <c r="F275" s="192">
        <v>172</v>
      </c>
      <c r="G275" s="197"/>
      <c r="H275" s="197">
        <v>155.25</v>
      </c>
      <c r="I275" s="198">
        <v>230</v>
      </c>
      <c r="J275" s="166" t="s">
        <v>773</v>
      </c>
      <c r="K275" s="167">
        <f t="shared" si="146"/>
        <v>-16.75</v>
      </c>
      <c r="L275" s="168">
        <f t="shared" si="147"/>
        <v>-9.7383720930232565E-2</v>
      </c>
      <c r="M275" s="164" t="s">
        <v>590</v>
      </c>
      <c r="N275" s="161">
        <v>43787</v>
      </c>
      <c r="O275" s="1"/>
      <c r="P275" s="1"/>
      <c r="Q275" s="228"/>
      <c r="R275" s="1"/>
      <c r="S275" s="6" t="s">
        <v>771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1">
        <v>129</v>
      </c>
      <c r="B276" s="182">
        <v>43398</v>
      </c>
      <c r="C276" s="182"/>
      <c r="D276" s="183" t="s">
        <v>120</v>
      </c>
      <c r="E276" s="184" t="s">
        <v>577</v>
      </c>
      <c r="F276" s="184">
        <v>698.5</v>
      </c>
      <c r="G276" s="184"/>
      <c r="H276" s="184">
        <v>890</v>
      </c>
      <c r="I276" s="186">
        <v>890</v>
      </c>
      <c r="J276" s="156" t="s">
        <v>774</v>
      </c>
      <c r="K276" s="157">
        <f t="shared" si="146"/>
        <v>191.5</v>
      </c>
      <c r="L276" s="158">
        <f t="shared" si="147"/>
        <v>0.27415891195418757</v>
      </c>
      <c r="M276" s="153" t="s">
        <v>580</v>
      </c>
      <c r="N276" s="159">
        <v>44328</v>
      </c>
      <c r="O276" s="1"/>
      <c r="P276" s="1"/>
      <c r="Q276" s="228"/>
      <c r="R276" s="1"/>
      <c r="S276" s="6" t="s">
        <v>767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1">
        <v>130</v>
      </c>
      <c r="B277" s="182">
        <v>42877</v>
      </c>
      <c r="C277" s="182"/>
      <c r="D277" s="183" t="s">
        <v>775</v>
      </c>
      <c r="E277" s="184" t="s">
        <v>577</v>
      </c>
      <c r="F277" s="184">
        <v>127.6</v>
      </c>
      <c r="G277" s="184"/>
      <c r="H277" s="184">
        <v>138</v>
      </c>
      <c r="I277" s="186">
        <v>190</v>
      </c>
      <c r="J277" s="156" t="s">
        <v>776</v>
      </c>
      <c r="K277" s="157">
        <f t="shared" si="146"/>
        <v>10.400000000000006</v>
      </c>
      <c r="L277" s="158">
        <f t="shared" si="147"/>
        <v>8.1504702194357417E-2</v>
      </c>
      <c r="M277" s="153" t="s">
        <v>580</v>
      </c>
      <c r="N277" s="159">
        <v>43774</v>
      </c>
      <c r="O277" s="1"/>
      <c r="P277" s="1"/>
      <c r="Q277" s="228"/>
      <c r="R277" s="1"/>
      <c r="S277" s="6" t="s">
        <v>771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1">
        <v>131</v>
      </c>
      <c r="B278" s="182">
        <v>43158</v>
      </c>
      <c r="C278" s="182"/>
      <c r="D278" s="183" t="s">
        <v>777</v>
      </c>
      <c r="E278" s="184" t="s">
        <v>577</v>
      </c>
      <c r="F278" s="184">
        <v>317</v>
      </c>
      <c r="G278" s="184"/>
      <c r="H278" s="184">
        <v>382.5</v>
      </c>
      <c r="I278" s="186">
        <v>398</v>
      </c>
      <c r="J278" s="156" t="s">
        <v>778</v>
      </c>
      <c r="K278" s="157">
        <f t="shared" si="146"/>
        <v>65.5</v>
      </c>
      <c r="L278" s="158">
        <f t="shared" si="147"/>
        <v>0.20662460567823343</v>
      </c>
      <c r="M278" s="153" t="s">
        <v>580</v>
      </c>
      <c r="N278" s="159">
        <v>44238</v>
      </c>
      <c r="O278" s="1"/>
      <c r="P278" s="1"/>
      <c r="Q278" s="228"/>
      <c r="R278" s="1"/>
      <c r="S278" s="6" t="s">
        <v>771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94">
        <v>132</v>
      </c>
      <c r="B279" s="195">
        <v>43164</v>
      </c>
      <c r="C279" s="195"/>
      <c r="D279" s="196" t="s">
        <v>166</v>
      </c>
      <c r="E279" s="197" t="s">
        <v>577</v>
      </c>
      <c r="F279" s="192">
        <f>510-14.4</f>
        <v>495.6</v>
      </c>
      <c r="G279" s="197"/>
      <c r="H279" s="197">
        <v>350</v>
      </c>
      <c r="I279" s="198">
        <v>672</v>
      </c>
      <c r="J279" s="166" t="s">
        <v>779</v>
      </c>
      <c r="K279" s="167">
        <f t="shared" si="146"/>
        <v>-145.60000000000002</v>
      </c>
      <c r="L279" s="168">
        <f t="shared" si="147"/>
        <v>-0.29378531073446329</v>
      </c>
      <c r="M279" s="164" t="s">
        <v>590</v>
      </c>
      <c r="N279" s="161">
        <v>43887</v>
      </c>
      <c r="O279" s="1"/>
      <c r="P279" s="1"/>
      <c r="Q279" s="228"/>
      <c r="R279" s="1"/>
      <c r="S279" s="6" t="s">
        <v>767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94">
        <v>133</v>
      </c>
      <c r="B280" s="195">
        <v>43237</v>
      </c>
      <c r="C280" s="195"/>
      <c r="D280" s="196" t="s">
        <v>780</v>
      </c>
      <c r="E280" s="197" t="s">
        <v>577</v>
      </c>
      <c r="F280" s="192">
        <v>230.3</v>
      </c>
      <c r="G280" s="197"/>
      <c r="H280" s="197">
        <v>102.5</v>
      </c>
      <c r="I280" s="198">
        <v>348</v>
      </c>
      <c r="J280" s="166" t="s">
        <v>781</v>
      </c>
      <c r="K280" s="167">
        <f t="shared" si="146"/>
        <v>-127.80000000000001</v>
      </c>
      <c r="L280" s="168">
        <f t="shared" si="147"/>
        <v>-0.55492835432045162</v>
      </c>
      <c r="M280" s="164" t="s">
        <v>590</v>
      </c>
      <c r="N280" s="161">
        <v>43896</v>
      </c>
      <c r="O280" s="1"/>
      <c r="P280" s="1"/>
      <c r="Q280" s="228"/>
      <c r="R280" s="1"/>
      <c r="S280" s="6" t="s">
        <v>767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1">
        <v>134</v>
      </c>
      <c r="B281" s="182">
        <v>43258</v>
      </c>
      <c r="C281" s="182"/>
      <c r="D281" s="183" t="s">
        <v>437</v>
      </c>
      <c r="E281" s="184" t="s">
        <v>577</v>
      </c>
      <c r="F281" s="184">
        <f>342.5-5.1</f>
        <v>337.4</v>
      </c>
      <c r="G281" s="184"/>
      <c r="H281" s="184">
        <v>412.5</v>
      </c>
      <c r="I281" s="186">
        <v>439</v>
      </c>
      <c r="J281" s="156" t="s">
        <v>782</v>
      </c>
      <c r="K281" s="157">
        <f t="shared" si="146"/>
        <v>75.100000000000023</v>
      </c>
      <c r="L281" s="158">
        <f t="shared" si="147"/>
        <v>0.22258446947243635</v>
      </c>
      <c r="M281" s="153" t="s">
        <v>580</v>
      </c>
      <c r="N281" s="159">
        <v>44230</v>
      </c>
      <c r="O281" s="1"/>
      <c r="P281" s="1"/>
      <c r="Q281" s="228"/>
      <c r="R281" s="1"/>
      <c r="S281" s="6" t="s">
        <v>771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75">
        <v>135</v>
      </c>
      <c r="B282" s="174">
        <v>43285</v>
      </c>
      <c r="C282" s="174"/>
      <c r="D282" s="175" t="s">
        <v>58</v>
      </c>
      <c r="E282" s="176" t="s">
        <v>577</v>
      </c>
      <c r="F282" s="176">
        <f>127.5-5.53</f>
        <v>121.97</v>
      </c>
      <c r="G282" s="177"/>
      <c r="H282" s="177">
        <v>122.5</v>
      </c>
      <c r="I282" s="177">
        <v>170</v>
      </c>
      <c r="J282" s="178" t="s">
        <v>783</v>
      </c>
      <c r="K282" s="179">
        <f t="shared" si="146"/>
        <v>0.53000000000000114</v>
      </c>
      <c r="L282" s="180">
        <f t="shared" si="147"/>
        <v>4.3453308190538747E-3</v>
      </c>
      <c r="M282" s="176" t="s">
        <v>597</v>
      </c>
      <c r="N282" s="174">
        <v>44431</v>
      </c>
      <c r="O282" s="1"/>
      <c r="P282" s="1"/>
      <c r="Q282" s="228"/>
      <c r="R282" s="1"/>
      <c r="S282" s="6" t="s">
        <v>767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94">
        <v>136</v>
      </c>
      <c r="B283" s="195">
        <v>43294</v>
      </c>
      <c r="C283" s="195"/>
      <c r="D283" s="196" t="s">
        <v>784</v>
      </c>
      <c r="E283" s="197" t="s">
        <v>577</v>
      </c>
      <c r="F283" s="192">
        <v>46.5</v>
      </c>
      <c r="G283" s="197"/>
      <c r="H283" s="197">
        <v>17</v>
      </c>
      <c r="I283" s="198">
        <v>59</v>
      </c>
      <c r="J283" s="166" t="s">
        <v>785</v>
      </c>
      <c r="K283" s="167">
        <f t="shared" si="146"/>
        <v>-29.5</v>
      </c>
      <c r="L283" s="168">
        <f t="shared" si="147"/>
        <v>-0.63440860215053763</v>
      </c>
      <c r="M283" s="164" t="s">
        <v>590</v>
      </c>
      <c r="N283" s="161">
        <v>43887</v>
      </c>
      <c r="O283" s="1"/>
      <c r="P283" s="1"/>
      <c r="Q283" s="228"/>
      <c r="R283" s="1"/>
      <c r="S283" s="6" t="s">
        <v>767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1">
        <v>137</v>
      </c>
      <c r="B284" s="182">
        <v>43396</v>
      </c>
      <c r="C284" s="182"/>
      <c r="D284" s="183" t="s">
        <v>420</v>
      </c>
      <c r="E284" s="184" t="s">
        <v>577</v>
      </c>
      <c r="F284" s="184">
        <v>156.5</v>
      </c>
      <c r="G284" s="184"/>
      <c r="H284" s="184">
        <v>207.5</v>
      </c>
      <c r="I284" s="186">
        <v>191</v>
      </c>
      <c r="J284" s="156" t="s">
        <v>664</v>
      </c>
      <c r="K284" s="157">
        <f t="shared" si="146"/>
        <v>51</v>
      </c>
      <c r="L284" s="158">
        <f t="shared" si="147"/>
        <v>0.32587859424920129</v>
      </c>
      <c r="M284" s="153" t="s">
        <v>580</v>
      </c>
      <c r="N284" s="159">
        <v>44369</v>
      </c>
      <c r="O284" s="1"/>
      <c r="P284" s="1"/>
      <c r="Q284" s="228"/>
      <c r="R284" s="1"/>
      <c r="S284" s="6" t="s">
        <v>767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1">
        <v>138</v>
      </c>
      <c r="B285" s="182">
        <v>43439</v>
      </c>
      <c r="C285" s="182"/>
      <c r="D285" s="183" t="s">
        <v>345</v>
      </c>
      <c r="E285" s="184" t="s">
        <v>577</v>
      </c>
      <c r="F285" s="184">
        <v>259.5</v>
      </c>
      <c r="G285" s="184"/>
      <c r="H285" s="184">
        <v>320</v>
      </c>
      <c r="I285" s="186">
        <v>320</v>
      </c>
      <c r="J285" s="156" t="s">
        <v>664</v>
      </c>
      <c r="K285" s="157">
        <f t="shared" si="146"/>
        <v>60.5</v>
      </c>
      <c r="L285" s="158">
        <f t="shared" si="147"/>
        <v>0.23314065510597304</v>
      </c>
      <c r="M285" s="153" t="s">
        <v>580</v>
      </c>
      <c r="N285" s="159">
        <v>44323</v>
      </c>
      <c r="O285" s="1"/>
      <c r="P285" s="1"/>
      <c r="Q285" s="228"/>
      <c r="R285" s="1"/>
      <c r="S285" s="6" t="s">
        <v>767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94">
        <v>139</v>
      </c>
      <c r="B286" s="195">
        <v>43439</v>
      </c>
      <c r="C286" s="195"/>
      <c r="D286" s="196" t="s">
        <v>786</v>
      </c>
      <c r="E286" s="197" t="s">
        <v>577</v>
      </c>
      <c r="F286" s="197">
        <v>715</v>
      </c>
      <c r="G286" s="197"/>
      <c r="H286" s="197">
        <v>445</v>
      </c>
      <c r="I286" s="198">
        <v>840</v>
      </c>
      <c r="J286" s="166" t="s">
        <v>787</v>
      </c>
      <c r="K286" s="167">
        <f t="shared" si="146"/>
        <v>-270</v>
      </c>
      <c r="L286" s="168">
        <f t="shared" si="147"/>
        <v>-0.3776223776223776</v>
      </c>
      <c r="M286" s="164" t="s">
        <v>590</v>
      </c>
      <c r="N286" s="161">
        <v>43800</v>
      </c>
      <c r="O286" s="1"/>
      <c r="P286" s="1"/>
      <c r="Q286" s="228"/>
      <c r="R286" s="1"/>
      <c r="S286" s="6" t="s">
        <v>767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1">
        <v>140</v>
      </c>
      <c r="B287" s="182">
        <v>43469</v>
      </c>
      <c r="C287" s="182"/>
      <c r="D287" s="183" t="s">
        <v>180</v>
      </c>
      <c r="E287" s="184" t="s">
        <v>577</v>
      </c>
      <c r="F287" s="184">
        <v>875</v>
      </c>
      <c r="G287" s="184"/>
      <c r="H287" s="184">
        <v>1165</v>
      </c>
      <c r="I287" s="186">
        <v>1185</v>
      </c>
      <c r="J287" s="156" t="s">
        <v>788</v>
      </c>
      <c r="K287" s="157">
        <f t="shared" si="146"/>
        <v>290</v>
      </c>
      <c r="L287" s="158">
        <f t="shared" si="147"/>
        <v>0.33142857142857141</v>
      </c>
      <c r="M287" s="153" t="s">
        <v>580</v>
      </c>
      <c r="N287" s="159">
        <v>43847</v>
      </c>
      <c r="O287" s="1"/>
      <c r="P287" s="1"/>
      <c r="Q287" s="228"/>
      <c r="R287" s="1"/>
      <c r="S287" s="6" t="s">
        <v>767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81">
        <v>141</v>
      </c>
      <c r="B288" s="182">
        <v>43559</v>
      </c>
      <c r="C288" s="182"/>
      <c r="D288" s="183" t="s">
        <v>363</v>
      </c>
      <c r="E288" s="184" t="s">
        <v>577</v>
      </c>
      <c r="F288" s="184">
        <f>387-14.63</f>
        <v>372.37</v>
      </c>
      <c r="G288" s="184"/>
      <c r="H288" s="184">
        <v>490</v>
      </c>
      <c r="I288" s="186">
        <v>490</v>
      </c>
      <c r="J288" s="156" t="s">
        <v>664</v>
      </c>
      <c r="K288" s="157">
        <f t="shared" si="146"/>
        <v>117.63</v>
      </c>
      <c r="L288" s="158">
        <f t="shared" si="147"/>
        <v>0.31589548030185027</v>
      </c>
      <c r="M288" s="153" t="s">
        <v>580</v>
      </c>
      <c r="N288" s="159">
        <v>43850</v>
      </c>
      <c r="O288" s="1"/>
      <c r="P288" s="1"/>
      <c r="Q288" s="228"/>
      <c r="R288" s="1"/>
      <c r="S288" s="6" t="s">
        <v>767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94">
        <v>142</v>
      </c>
      <c r="B289" s="195">
        <v>43578</v>
      </c>
      <c r="C289" s="195"/>
      <c r="D289" s="196" t="s">
        <v>789</v>
      </c>
      <c r="E289" s="197" t="s">
        <v>589</v>
      </c>
      <c r="F289" s="197">
        <v>220</v>
      </c>
      <c r="G289" s="197"/>
      <c r="H289" s="197">
        <v>127.5</v>
      </c>
      <c r="I289" s="198">
        <v>284</v>
      </c>
      <c r="J289" s="166" t="s">
        <v>790</v>
      </c>
      <c r="K289" s="167">
        <f t="shared" si="146"/>
        <v>-92.5</v>
      </c>
      <c r="L289" s="168">
        <f t="shared" si="147"/>
        <v>-0.42045454545454547</v>
      </c>
      <c r="M289" s="164" t="s">
        <v>590</v>
      </c>
      <c r="N289" s="161">
        <v>43896</v>
      </c>
      <c r="O289" s="1"/>
      <c r="P289" s="1"/>
      <c r="Q289" s="228"/>
      <c r="R289" s="1"/>
      <c r="S289" s="6" t="s">
        <v>767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1">
        <v>143</v>
      </c>
      <c r="B290" s="182">
        <v>43622</v>
      </c>
      <c r="C290" s="182"/>
      <c r="D290" s="183" t="s">
        <v>481</v>
      </c>
      <c r="E290" s="184" t="s">
        <v>589</v>
      </c>
      <c r="F290" s="184">
        <v>332.8</v>
      </c>
      <c r="G290" s="184"/>
      <c r="H290" s="184">
        <v>405</v>
      </c>
      <c r="I290" s="186">
        <v>419</v>
      </c>
      <c r="J290" s="156" t="s">
        <v>791</v>
      </c>
      <c r="K290" s="157">
        <f t="shared" si="146"/>
        <v>72.199999999999989</v>
      </c>
      <c r="L290" s="158">
        <f t="shared" si="147"/>
        <v>0.21694711538461534</v>
      </c>
      <c r="M290" s="153" t="s">
        <v>580</v>
      </c>
      <c r="N290" s="159">
        <v>43860</v>
      </c>
      <c r="O290" s="1"/>
      <c r="P290" s="1"/>
      <c r="Q290" s="228"/>
      <c r="R290" s="1"/>
      <c r="S290" s="6" t="s">
        <v>771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75">
        <v>144</v>
      </c>
      <c r="B291" s="174">
        <v>43641</v>
      </c>
      <c r="C291" s="174"/>
      <c r="D291" s="175" t="s">
        <v>172</v>
      </c>
      <c r="E291" s="176" t="s">
        <v>577</v>
      </c>
      <c r="F291" s="176">
        <v>386</v>
      </c>
      <c r="G291" s="177"/>
      <c r="H291" s="177">
        <v>395</v>
      </c>
      <c r="I291" s="177">
        <v>452</v>
      </c>
      <c r="J291" s="178" t="s">
        <v>792</v>
      </c>
      <c r="K291" s="179">
        <f t="shared" si="146"/>
        <v>9</v>
      </c>
      <c r="L291" s="180">
        <f t="shared" si="147"/>
        <v>2.3316062176165803E-2</v>
      </c>
      <c r="M291" s="176" t="s">
        <v>597</v>
      </c>
      <c r="N291" s="174">
        <v>43868</v>
      </c>
      <c r="O291" s="1"/>
      <c r="P291" s="1"/>
      <c r="Q291" s="228"/>
      <c r="R291" s="1"/>
      <c r="S291" s="6" t="s">
        <v>771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75">
        <v>145</v>
      </c>
      <c r="B292" s="174">
        <v>43707</v>
      </c>
      <c r="C292" s="174"/>
      <c r="D292" s="175" t="s">
        <v>146</v>
      </c>
      <c r="E292" s="176" t="s">
        <v>577</v>
      </c>
      <c r="F292" s="176">
        <v>137.5</v>
      </c>
      <c r="G292" s="177"/>
      <c r="H292" s="177">
        <v>138.5</v>
      </c>
      <c r="I292" s="177">
        <v>190</v>
      </c>
      <c r="J292" s="178" t="s">
        <v>793</v>
      </c>
      <c r="K292" s="179">
        <f t="shared" si="146"/>
        <v>1</v>
      </c>
      <c r="L292" s="180">
        <f t="shared" si="147"/>
        <v>7.2727272727272727E-3</v>
      </c>
      <c r="M292" s="176" t="s">
        <v>597</v>
      </c>
      <c r="N292" s="174">
        <v>44432</v>
      </c>
      <c r="O292" s="1"/>
      <c r="P292" s="1"/>
      <c r="Q292" s="228"/>
      <c r="R292" s="1"/>
      <c r="S292" s="6" t="s">
        <v>767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81">
        <v>146</v>
      </c>
      <c r="B293" s="182">
        <v>43731</v>
      </c>
      <c r="C293" s="182"/>
      <c r="D293" s="183" t="s">
        <v>430</v>
      </c>
      <c r="E293" s="184" t="s">
        <v>577</v>
      </c>
      <c r="F293" s="184">
        <v>235</v>
      </c>
      <c r="G293" s="184"/>
      <c r="H293" s="184">
        <v>295</v>
      </c>
      <c r="I293" s="186">
        <v>296</v>
      </c>
      <c r="J293" s="156" t="s">
        <v>794</v>
      </c>
      <c r="K293" s="157">
        <f t="shared" si="146"/>
        <v>60</v>
      </c>
      <c r="L293" s="158">
        <f t="shared" si="147"/>
        <v>0.25531914893617019</v>
      </c>
      <c r="M293" s="153" t="s">
        <v>580</v>
      </c>
      <c r="N293" s="159">
        <v>43844</v>
      </c>
      <c r="O293" s="1"/>
      <c r="P293" s="1"/>
      <c r="Q293" s="228"/>
      <c r="R293" s="1"/>
      <c r="S293" s="6" t="s">
        <v>771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81">
        <v>147</v>
      </c>
      <c r="B294" s="182">
        <v>43752</v>
      </c>
      <c r="C294" s="182"/>
      <c r="D294" s="183" t="s">
        <v>795</v>
      </c>
      <c r="E294" s="184" t="s">
        <v>577</v>
      </c>
      <c r="F294" s="184">
        <v>277.5</v>
      </c>
      <c r="G294" s="184"/>
      <c r="H294" s="184">
        <v>333</v>
      </c>
      <c r="I294" s="186">
        <v>333</v>
      </c>
      <c r="J294" s="156" t="s">
        <v>796</v>
      </c>
      <c r="K294" s="157">
        <f t="shared" si="146"/>
        <v>55.5</v>
      </c>
      <c r="L294" s="158">
        <f t="shared" si="147"/>
        <v>0.2</v>
      </c>
      <c r="M294" s="153" t="s">
        <v>580</v>
      </c>
      <c r="N294" s="159">
        <v>43846</v>
      </c>
      <c r="O294" s="1"/>
      <c r="P294" s="1"/>
      <c r="Q294" s="228"/>
      <c r="R294" s="1"/>
      <c r="S294" s="6" t="s">
        <v>767</v>
      </c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81">
        <v>148</v>
      </c>
      <c r="B295" s="182">
        <v>43752</v>
      </c>
      <c r="C295" s="182"/>
      <c r="D295" s="183" t="s">
        <v>797</v>
      </c>
      <c r="E295" s="184" t="s">
        <v>577</v>
      </c>
      <c r="F295" s="184">
        <v>930</v>
      </c>
      <c r="G295" s="184"/>
      <c r="H295" s="184">
        <v>1165</v>
      </c>
      <c r="I295" s="186">
        <v>1200</v>
      </c>
      <c r="J295" s="156" t="s">
        <v>798</v>
      </c>
      <c r="K295" s="157">
        <f t="shared" si="146"/>
        <v>235</v>
      </c>
      <c r="L295" s="158">
        <f t="shared" si="147"/>
        <v>0.25268817204301075</v>
      </c>
      <c r="M295" s="153" t="s">
        <v>580</v>
      </c>
      <c r="N295" s="159">
        <v>43847</v>
      </c>
      <c r="O295" s="1"/>
      <c r="P295" s="1"/>
      <c r="Q295" s="228"/>
      <c r="R295" s="1"/>
      <c r="S295" s="6" t="s">
        <v>771</v>
      </c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81">
        <v>149</v>
      </c>
      <c r="B296" s="182">
        <v>43753</v>
      </c>
      <c r="C296" s="182"/>
      <c r="D296" s="183" t="s">
        <v>799</v>
      </c>
      <c r="E296" s="184" t="s">
        <v>577</v>
      </c>
      <c r="F296" s="154">
        <v>111</v>
      </c>
      <c r="G296" s="184"/>
      <c r="H296" s="184">
        <v>141</v>
      </c>
      <c r="I296" s="186">
        <v>141</v>
      </c>
      <c r="J296" s="156" t="s">
        <v>800</v>
      </c>
      <c r="K296" s="157">
        <f t="shared" si="146"/>
        <v>30</v>
      </c>
      <c r="L296" s="158">
        <f t="shared" si="147"/>
        <v>0.27027027027027029</v>
      </c>
      <c r="M296" s="153" t="s">
        <v>580</v>
      </c>
      <c r="N296" s="159">
        <v>44328</v>
      </c>
      <c r="O296" s="1"/>
      <c r="P296" s="1"/>
      <c r="Q296" s="228"/>
      <c r="R296" s="1"/>
      <c r="S296" s="6" t="s">
        <v>771</v>
      </c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81">
        <v>150</v>
      </c>
      <c r="B297" s="182">
        <v>43753</v>
      </c>
      <c r="C297" s="182"/>
      <c r="D297" s="183" t="s">
        <v>801</v>
      </c>
      <c r="E297" s="184" t="s">
        <v>577</v>
      </c>
      <c r="F297" s="154">
        <v>296</v>
      </c>
      <c r="G297" s="184"/>
      <c r="H297" s="184">
        <v>370</v>
      </c>
      <c r="I297" s="186">
        <v>370</v>
      </c>
      <c r="J297" s="156" t="s">
        <v>664</v>
      </c>
      <c r="K297" s="157">
        <f t="shared" si="146"/>
        <v>74</v>
      </c>
      <c r="L297" s="158">
        <f t="shared" si="147"/>
        <v>0.25</v>
      </c>
      <c r="M297" s="153" t="s">
        <v>580</v>
      </c>
      <c r="N297" s="159">
        <v>43853</v>
      </c>
      <c r="O297" s="1"/>
      <c r="P297" s="1"/>
      <c r="Q297" s="228"/>
      <c r="R297" s="1"/>
      <c r="S297" s="6" t="s">
        <v>771</v>
      </c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81">
        <v>151</v>
      </c>
      <c r="B298" s="182">
        <v>43754</v>
      </c>
      <c r="C298" s="182"/>
      <c r="D298" s="183" t="s">
        <v>802</v>
      </c>
      <c r="E298" s="184" t="s">
        <v>577</v>
      </c>
      <c r="F298" s="154">
        <v>300</v>
      </c>
      <c r="G298" s="184"/>
      <c r="H298" s="184">
        <v>382.5</v>
      </c>
      <c r="I298" s="186">
        <v>344</v>
      </c>
      <c r="J298" s="156" t="s">
        <v>803</v>
      </c>
      <c r="K298" s="157">
        <f t="shared" si="146"/>
        <v>82.5</v>
      </c>
      <c r="L298" s="158">
        <f t="shared" si="147"/>
        <v>0.27500000000000002</v>
      </c>
      <c r="M298" s="153" t="s">
        <v>580</v>
      </c>
      <c r="N298" s="159">
        <v>44238</v>
      </c>
      <c r="O298" s="1"/>
      <c r="P298" s="1"/>
      <c r="Q298" s="228"/>
      <c r="R298" s="1"/>
      <c r="S298" s="6" t="s">
        <v>771</v>
      </c>
      <c r="T298" s="1"/>
      <c r="U298" s="1"/>
      <c r="V298" s="1"/>
      <c r="W298" s="1"/>
      <c r="X298" s="1"/>
      <c r="Y298" s="1"/>
      <c r="Z298" s="1"/>
      <c r="AA298" s="1"/>
    </row>
    <row r="299" spans="1:27" ht="12.75" customHeight="1">
      <c r="A299" s="181">
        <v>152</v>
      </c>
      <c r="B299" s="182">
        <v>43832</v>
      </c>
      <c r="C299" s="182"/>
      <c r="D299" s="183" t="s">
        <v>804</v>
      </c>
      <c r="E299" s="184" t="s">
        <v>577</v>
      </c>
      <c r="F299" s="154">
        <v>495</v>
      </c>
      <c r="G299" s="184"/>
      <c r="H299" s="184">
        <v>595</v>
      </c>
      <c r="I299" s="186">
        <v>590</v>
      </c>
      <c r="J299" s="156" t="s">
        <v>600</v>
      </c>
      <c r="K299" s="157">
        <f t="shared" si="146"/>
        <v>100</v>
      </c>
      <c r="L299" s="158">
        <f t="shared" si="147"/>
        <v>0.20202020202020202</v>
      </c>
      <c r="M299" s="153" t="s">
        <v>580</v>
      </c>
      <c r="N299" s="159">
        <v>44589</v>
      </c>
      <c r="O299" s="1"/>
      <c r="P299" s="1"/>
      <c r="Q299" s="228"/>
      <c r="R299" s="1"/>
      <c r="S299" s="6" t="s">
        <v>771</v>
      </c>
      <c r="T299" s="1"/>
      <c r="U299" s="1"/>
      <c r="V299" s="1"/>
      <c r="W299" s="1"/>
      <c r="X299" s="1"/>
      <c r="Y299" s="1"/>
      <c r="Z299" s="1"/>
      <c r="AA299" s="1"/>
    </row>
    <row r="300" spans="1:27" ht="12.75" customHeight="1">
      <c r="A300" s="181">
        <v>153</v>
      </c>
      <c r="B300" s="182">
        <v>43966</v>
      </c>
      <c r="C300" s="182"/>
      <c r="D300" s="183" t="s">
        <v>76</v>
      </c>
      <c r="E300" s="184" t="s">
        <v>577</v>
      </c>
      <c r="F300" s="154">
        <v>67.5</v>
      </c>
      <c r="G300" s="184"/>
      <c r="H300" s="184">
        <v>86</v>
      </c>
      <c r="I300" s="186">
        <v>86</v>
      </c>
      <c r="J300" s="156" t="s">
        <v>805</v>
      </c>
      <c r="K300" s="157">
        <f t="shared" si="146"/>
        <v>18.5</v>
      </c>
      <c r="L300" s="158">
        <f t="shared" si="147"/>
        <v>0.27407407407407408</v>
      </c>
      <c r="M300" s="153" t="s">
        <v>580</v>
      </c>
      <c r="N300" s="159">
        <v>44008</v>
      </c>
      <c r="O300" s="1"/>
      <c r="P300" s="1"/>
      <c r="Q300" s="228"/>
      <c r="R300" s="1"/>
      <c r="S300" s="6" t="s">
        <v>771</v>
      </c>
      <c r="T300" s="1"/>
      <c r="U300" s="1"/>
      <c r="V300" s="1"/>
      <c r="W300" s="1"/>
      <c r="X300" s="1"/>
      <c r="Y300" s="1"/>
      <c r="Z300" s="1"/>
      <c r="AA300" s="1"/>
    </row>
    <row r="301" spans="1:27" ht="12.75" customHeight="1">
      <c r="A301" s="181">
        <v>154</v>
      </c>
      <c r="B301" s="182">
        <v>44035</v>
      </c>
      <c r="C301" s="182"/>
      <c r="D301" s="183" t="s">
        <v>480</v>
      </c>
      <c r="E301" s="184" t="s">
        <v>577</v>
      </c>
      <c r="F301" s="154">
        <v>231</v>
      </c>
      <c r="G301" s="184"/>
      <c r="H301" s="184">
        <v>281</v>
      </c>
      <c r="I301" s="186">
        <v>281</v>
      </c>
      <c r="J301" s="156" t="s">
        <v>664</v>
      </c>
      <c r="K301" s="157">
        <f t="shared" si="146"/>
        <v>50</v>
      </c>
      <c r="L301" s="158">
        <f t="shared" si="147"/>
        <v>0.21645021645021645</v>
      </c>
      <c r="M301" s="153" t="s">
        <v>580</v>
      </c>
      <c r="N301" s="159">
        <v>44358</v>
      </c>
      <c r="O301" s="1"/>
      <c r="P301" s="1"/>
      <c r="Q301" s="228"/>
      <c r="R301" s="1"/>
      <c r="S301" s="6" t="s">
        <v>771</v>
      </c>
      <c r="T301" s="1"/>
      <c r="U301" s="1"/>
      <c r="V301" s="1"/>
      <c r="W301" s="1"/>
      <c r="X301" s="1"/>
      <c r="Y301" s="1"/>
      <c r="Z301" s="1"/>
      <c r="AA301" s="1"/>
    </row>
    <row r="302" spans="1:27" ht="12.75" customHeight="1">
      <c r="A302" s="181">
        <v>155</v>
      </c>
      <c r="B302" s="182">
        <v>44092</v>
      </c>
      <c r="C302" s="182"/>
      <c r="D302" s="183" t="s">
        <v>144</v>
      </c>
      <c r="E302" s="184" t="s">
        <v>577</v>
      </c>
      <c r="F302" s="184">
        <v>206</v>
      </c>
      <c r="G302" s="184"/>
      <c r="H302" s="184">
        <v>248</v>
      </c>
      <c r="I302" s="186">
        <v>248</v>
      </c>
      <c r="J302" s="156" t="s">
        <v>664</v>
      </c>
      <c r="K302" s="157">
        <f t="shared" si="146"/>
        <v>42</v>
      </c>
      <c r="L302" s="158">
        <f t="shared" si="147"/>
        <v>0.20388349514563106</v>
      </c>
      <c r="M302" s="153" t="s">
        <v>580</v>
      </c>
      <c r="N302" s="159">
        <v>44214</v>
      </c>
      <c r="O302" s="1"/>
      <c r="P302" s="1"/>
      <c r="Q302" s="228"/>
      <c r="R302" s="1"/>
      <c r="S302" s="6" t="s">
        <v>771</v>
      </c>
      <c r="T302" s="1"/>
      <c r="U302" s="1"/>
      <c r="V302" s="1"/>
      <c r="W302" s="1"/>
      <c r="X302" s="1"/>
      <c r="Y302" s="1"/>
      <c r="Z302" s="1"/>
      <c r="AA302" s="1"/>
    </row>
    <row r="303" spans="1:27" ht="12.75" customHeight="1">
      <c r="A303" s="181">
        <v>156</v>
      </c>
      <c r="B303" s="182">
        <v>44140</v>
      </c>
      <c r="C303" s="182"/>
      <c r="D303" s="183" t="s">
        <v>144</v>
      </c>
      <c r="E303" s="184" t="s">
        <v>577</v>
      </c>
      <c r="F303" s="184">
        <v>182.5</v>
      </c>
      <c r="G303" s="184"/>
      <c r="H303" s="184">
        <v>248</v>
      </c>
      <c r="I303" s="186">
        <v>248</v>
      </c>
      <c r="J303" s="156" t="s">
        <v>664</v>
      </c>
      <c r="K303" s="157">
        <f t="shared" si="146"/>
        <v>65.5</v>
      </c>
      <c r="L303" s="158">
        <f t="shared" si="147"/>
        <v>0.35890410958904112</v>
      </c>
      <c r="M303" s="153" t="s">
        <v>580</v>
      </c>
      <c r="N303" s="159">
        <v>44214</v>
      </c>
      <c r="O303" s="1"/>
      <c r="P303" s="1"/>
      <c r="Q303" s="228"/>
      <c r="R303" s="1"/>
      <c r="S303" s="6" t="s">
        <v>771</v>
      </c>
      <c r="T303" s="1"/>
      <c r="U303" s="1"/>
      <c r="V303" s="1"/>
      <c r="W303" s="1"/>
      <c r="X303" s="1"/>
      <c r="Y303" s="1"/>
      <c r="Z303" s="1"/>
      <c r="AA303" s="1"/>
    </row>
    <row r="304" spans="1:27" ht="12.75" customHeight="1">
      <c r="A304" s="181">
        <v>157</v>
      </c>
      <c r="B304" s="182">
        <v>44140</v>
      </c>
      <c r="C304" s="182"/>
      <c r="D304" s="183" t="s">
        <v>345</v>
      </c>
      <c r="E304" s="184" t="s">
        <v>577</v>
      </c>
      <c r="F304" s="184">
        <v>247.5</v>
      </c>
      <c r="G304" s="184"/>
      <c r="H304" s="184">
        <v>320</v>
      </c>
      <c r="I304" s="186">
        <v>320</v>
      </c>
      <c r="J304" s="156" t="s">
        <v>664</v>
      </c>
      <c r="K304" s="157">
        <f t="shared" si="146"/>
        <v>72.5</v>
      </c>
      <c r="L304" s="158">
        <f t="shared" si="147"/>
        <v>0.29292929292929293</v>
      </c>
      <c r="M304" s="153" t="s">
        <v>580</v>
      </c>
      <c r="N304" s="159">
        <v>44323</v>
      </c>
      <c r="O304" s="1"/>
      <c r="P304" s="1"/>
      <c r="Q304" s="228"/>
      <c r="R304" s="1"/>
      <c r="S304" s="6" t="s">
        <v>771</v>
      </c>
      <c r="T304" s="1"/>
      <c r="U304" s="1"/>
      <c r="V304" s="1"/>
      <c r="W304" s="1"/>
      <c r="X304" s="1"/>
      <c r="Y304" s="1"/>
      <c r="Z304" s="1"/>
      <c r="AA304" s="1"/>
    </row>
    <row r="305" spans="1:27" ht="12.75" customHeight="1">
      <c r="A305" s="181">
        <v>158</v>
      </c>
      <c r="B305" s="182">
        <v>44140</v>
      </c>
      <c r="C305" s="182"/>
      <c r="D305" s="183" t="s">
        <v>203</v>
      </c>
      <c r="E305" s="184" t="s">
        <v>577</v>
      </c>
      <c r="F305" s="154">
        <v>925</v>
      </c>
      <c r="G305" s="184"/>
      <c r="H305" s="184">
        <v>1095</v>
      </c>
      <c r="I305" s="186">
        <v>1093</v>
      </c>
      <c r="J305" s="156" t="s">
        <v>806</v>
      </c>
      <c r="K305" s="157">
        <f t="shared" si="146"/>
        <v>170</v>
      </c>
      <c r="L305" s="158">
        <f t="shared" si="147"/>
        <v>0.18378378378378379</v>
      </c>
      <c r="M305" s="153" t="s">
        <v>580</v>
      </c>
      <c r="N305" s="159">
        <v>44201</v>
      </c>
      <c r="O305" s="1"/>
      <c r="P305" s="1"/>
      <c r="Q305" s="228"/>
      <c r="R305" s="1"/>
      <c r="S305" s="6" t="s">
        <v>771</v>
      </c>
      <c r="T305" s="1"/>
      <c r="U305" s="1"/>
      <c r="V305" s="1"/>
      <c r="W305" s="1"/>
      <c r="X305" s="1"/>
      <c r="Y305" s="1"/>
      <c r="Z305" s="1"/>
      <c r="AA305" s="1"/>
    </row>
    <row r="306" spans="1:27" ht="12.75" customHeight="1">
      <c r="A306" s="181">
        <v>159</v>
      </c>
      <c r="B306" s="182">
        <v>44140</v>
      </c>
      <c r="C306" s="182"/>
      <c r="D306" s="183" t="s">
        <v>363</v>
      </c>
      <c r="E306" s="184" t="s">
        <v>577</v>
      </c>
      <c r="F306" s="154">
        <v>332.5</v>
      </c>
      <c r="G306" s="184"/>
      <c r="H306" s="184">
        <v>393</v>
      </c>
      <c r="I306" s="186">
        <v>406</v>
      </c>
      <c r="J306" s="156" t="s">
        <v>807</v>
      </c>
      <c r="K306" s="157">
        <f t="shared" si="146"/>
        <v>60.5</v>
      </c>
      <c r="L306" s="158">
        <f t="shared" si="147"/>
        <v>0.18195488721804512</v>
      </c>
      <c r="M306" s="153" t="s">
        <v>580</v>
      </c>
      <c r="N306" s="159">
        <v>44256</v>
      </c>
      <c r="O306" s="1"/>
      <c r="P306" s="1"/>
      <c r="Q306" s="228"/>
      <c r="R306" s="1"/>
      <c r="S306" s="6" t="s">
        <v>771</v>
      </c>
      <c r="T306" s="1"/>
      <c r="U306" s="1"/>
      <c r="V306" s="1"/>
      <c r="W306" s="1"/>
      <c r="X306" s="1"/>
      <c r="Y306" s="1"/>
      <c r="Z306" s="1"/>
      <c r="AA306" s="1"/>
    </row>
    <row r="307" spans="1:27" ht="12.75" customHeight="1">
      <c r="A307" s="181">
        <v>160</v>
      </c>
      <c r="B307" s="182">
        <v>44141</v>
      </c>
      <c r="C307" s="182"/>
      <c r="D307" s="183" t="s">
        <v>480</v>
      </c>
      <c r="E307" s="184" t="s">
        <v>577</v>
      </c>
      <c r="F307" s="154">
        <v>231</v>
      </c>
      <c r="G307" s="184"/>
      <c r="H307" s="184">
        <v>281</v>
      </c>
      <c r="I307" s="186">
        <v>281</v>
      </c>
      <c r="J307" s="156" t="s">
        <v>664</v>
      </c>
      <c r="K307" s="157">
        <f t="shared" si="146"/>
        <v>50</v>
      </c>
      <c r="L307" s="158">
        <f t="shared" si="147"/>
        <v>0.21645021645021645</v>
      </c>
      <c r="M307" s="153" t="s">
        <v>580</v>
      </c>
      <c r="N307" s="159">
        <v>44358</v>
      </c>
      <c r="O307" s="1"/>
      <c r="P307" s="1"/>
      <c r="Q307" s="228"/>
      <c r="R307" s="1"/>
      <c r="S307" s="6" t="s">
        <v>771</v>
      </c>
      <c r="T307" s="1"/>
      <c r="U307" s="1"/>
      <c r="V307" s="1"/>
      <c r="W307" s="1"/>
      <c r="X307" s="1"/>
      <c r="Y307" s="1"/>
      <c r="Z307" s="1"/>
      <c r="AA307" s="1"/>
    </row>
    <row r="308" spans="1:27" ht="12.75" customHeight="1">
      <c r="A308" s="181">
        <v>161</v>
      </c>
      <c r="B308" s="182">
        <v>44187</v>
      </c>
      <c r="C308" s="182"/>
      <c r="D308" s="183" t="s">
        <v>808</v>
      </c>
      <c r="E308" s="184" t="s">
        <v>577</v>
      </c>
      <c r="F308" s="154">
        <v>190</v>
      </c>
      <c r="G308" s="184"/>
      <c r="H308" s="184">
        <v>239</v>
      </c>
      <c r="I308" s="186">
        <v>239</v>
      </c>
      <c r="J308" s="156" t="s">
        <v>809</v>
      </c>
      <c r="K308" s="157">
        <f t="shared" si="146"/>
        <v>49</v>
      </c>
      <c r="L308" s="158">
        <f t="shared" si="147"/>
        <v>0.25789473684210529</v>
      </c>
      <c r="M308" s="153" t="s">
        <v>580</v>
      </c>
      <c r="N308" s="159">
        <v>44844</v>
      </c>
      <c r="O308" s="1"/>
      <c r="P308" s="1"/>
      <c r="Q308" s="228"/>
      <c r="R308" s="1"/>
      <c r="S308" s="6" t="s">
        <v>771</v>
      </c>
    </row>
    <row r="309" spans="1:27" ht="12.75" customHeight="1">
      <c r="A309" s="181">
        <v>162</v>
      </c>
      <c r="B309" s="182">
        <v>44258</v>
      </c>
      <c r="C309" s="182"/>
      <c r="D309" s="183" t="s">
        <v>804</v>
      </c>
      <c r="E309" s="184" t="s">
        <v>577</v>
      </c>
      <c r="F309" s="154">
        <v>495</v>
      </c>
      <c r="G309" s="184"/>
      <c r="H309" s="184">
        <v>595</v>
      </c>
      <c r="I309" s="186">
        <v>590</v>
      </c>
      <c r="J309" s="156" t="s">
        <v>600</v>
      </c>
      <c r="K309" s="157">
        <f t="shared" si="146"/>
        <v>100</v>
      </c>
      <c r="L309" s="158">
        <f t="shared" si="147"/>
        <v>0.20202020202020202</v>
      </c>
      <c r="M309" s="153" t="s">
        <v>580</v>
      </c>
      <c r="N309" s="159">
        <v>44589</v>
      </c>
      <c r="O309" s="1"/>
      <c r="P309" s="1"/>
      <c r="Q309" s="228"/>
      <c r="S309" s="6" t="s">
        <v>771</v>
      </c>
    </row>
    <row r="310" spans="1:27" ht="12.75" customHeight="1">
      <c r="A310" s="181">
        <v>163</v>
      </c>
      <c r="B310" s="182">
        <v>44274</v>
      </c>
      <c r="C310" s="182"/>
      <c r="D310" s="183" t="s">
        <v>363</v>
      </c>
      <c r="E310" s="184" t="s">
        <v>577</v>
      </c>
      <c r="F310" s="154">
        <v>355</v>
      </c>
      <c r="G310" s="184"/>
      <c r="H310" s="184">
        <v>422.5</v>
      </c>
      <c r="I310" s="186">
        <v>420</v>
      </c>
      <c r="J310" s="156" t="s">
        <v>810</v>
      </c>
      <c r="K310" s="157">
        <f t="shared" si="146"/>
        <v>67.5</v>
      </c>
      <c r="L310" s="158">
        <f t="shared" si="147"/>
        <v>0.19014084507042253</v>
      </c>
      <c r="M310" s="153" t="s">
        <v>580</v>
      </c>
      <c r="N310" s="159">
        <v>44361</v>
      </c>
      <c r="O310" s="1"/>
      <c r="S310" s="199" t="s">
        <v>771</v>
      </c>
      <c r="T310" s="1"/>
      <c r="U310" s="1"/>
      <c r="V310" s="1"/>
      <c r="W310" s="1"/>
      <c r="X310" s="1"/>
      <c r="Y310" s="1"/>
      <c r="Z310" s="1"/>
      <c r="AA310" s="1"/>
    </row>
    <row r="311" spans="1:27" ht="12.75" customHeight="1">
      <c r="A311" s="181">
        <v>164</v>
      </c>
      <c r="B311" s="182">
        <v>44295</v>
      </c>
      <c r="C311" s="182"/>
      <c r="D311" s="183" t="s">
        <v>326</v>
      </c>
      <c r="E311" s="184" t="s">
        <v>577</v>
      </c>
      <c r="F311" s="154">
        <v>555</v>
      </c>
      <c r="G311" s="184"/>
      <c r="H311" s="184">
        <v>663</v>
      </c>
      <c r="I311" s="186">
        <v>663</v>
      </c>
      <c r="J311" s="156" t="s">
        <v>811</v>
      </c>
      <c r="K311" s="157">
        <f t="shared" si="146"/>
        <v>108</v>
      </c>
      <c r="L311" s="158">
        <f t="shared" si="147"/>
        <v>0.19459459459459461</v>
      </c>
      <c r="M311" s="153" t="s">
        <v>580</v>
      </c>
      <c r="N311" s="159">
        <v>44321</v>
      </c>
      <c r="O311" s="1"/>
      <c r="P311" s="1"/>
      <c r="Q311" s="228"/>
      <c r="R311" s="1"/>
      <c r="S311" s="199" t="s">
        <v>771</v>
      </c>
    </row>
    <row r="312" spans="1:27" ht="12.75" customHeight="1">
      <c r="A312" s="181">
        <v>165</v>
      </c>
      <c r="B312" s="182">
        <v>44308</v>
      </c>
      <c r="C312" s="182"/>
      <c r="D312" s="183" t="s">
        <v>775</v>
      </c>
      <c r="E312" s="184" t="s">
        <v>577</v>
      </c>
      <c r="F312" s="154">
        <v>126.5</v>
      </c>
      <c r="G312" s="184"/>
      <c r="H312" s="184">
        <v>155</v>
      </c>
      <c r="I312" s="186">
        <v>155</v>
      </c>
      <c r="J312" s="156" t="s">
        <v>664</v>
      </c>
      <c r="K312" s="157">
        <f t="shared" si="146"/>
        <v>28.5</v>
      </c>
      <c r="L312" s="158">
        <f t="shared" si="147"/>
        <v>0.22529644268774704</v>
      </c>
      <c r="M312" s="153" t="s">
        <v>580</v>
      </c>
      <c r="N312" s="159">
        <v>44362</v>
      </c>
      <c r="O312" s="1"/>
      <c r="S312" s="199" t="s">
        <v>771</v>
      </c>
    </row>
    <row r="313" spans="1:27" ht="12.75" customHeight="1">
      <c r="A313" s="160">
        <v>166</v>
      </c>
      <c r="B313" s="191">
        <v>44368</v>
      </c>
      <c r="C313" s="191"/>
      <c r="D313" s="162" t="s">
        <v>812</v>
      </c>
      <c r="E313" s="164" t="s">
        <v>577</v>
      </c>
      <c r="F313" s="192">
        <v>287.5</v>
      </c>
      <c r="G313" s="164"/>
      <c r="H313" s="164">
        <v>245</v>
      </c>
      <c r="I313" s="165">
        <v>344</v>
      </c>
      <c r="J313" s="166" t="s">
        <v>813</v>
      </c>
      <c r="K313" s="167">
        <f t="shared" si="146"/>
        <v>-42.5</v>
      </c>
      <c r="L313" s="168">
        <f t="shared" si="147"/>
        <v>-0.14782608695652175</v>
      </c>
      <c r="M313" s="164" t="s">
        <v>590</v>
      </c>
      <c r="N313" s="161">
        <v>44508</v>
      </c>
      <c r="O313" s="1"/>
      <c r="S313" s="199" t="s">
        <v>771</v>
      </c>
    </row>
    <row r="314" spans="1:27" ht="12.75" customHeight="1">
      <c r="A314" s="181">
        <v>167</v>
      </c>
      <c r="B314" s="182">
        <v>44368</v>
      </c>
      <c r="C314" s="182"/>
      <c r="D314" s="183" t="s">
        <v>480</v>
      </c>
      <c r="E314" s="184" t="s">
        <v>577</v>
      </c>
      <c r="F314" s="154">
        <v>241</v>
      </c>
      <c r="G314" s="184"/>
      <c r="H314" s="184">
        <v>298</v>
      </c>
      <c r="I314" s="186">
        <v>320</v>
      </c>
      <c r="J314" s="156" t="s">
        <v>664</v>
      </c>
      <c r="K314" s="157">
        <f t="shared" si="146"/>
        <v>57</v>
      </c>
      <c r="L314" s="158">
        <f t="shared" si="147"/>
        <v>0.23651452282157676</v>
      </c>
      <c r="M314" s="153" t="s">
        <v>580</v>
      </c>
      <c r="N314" s="159">
        <v>44802</v>
      </c>
      <c r="O314" s="37"/>
      <c r="S314" s="199" t="s">
        <v>771</v>
      </c>
    </row>
    <row r="315" spans="1:27" ht="12.75" customHeight="1">
      <c r="A315" s="181">
        <v>168</v>
      </c>
      <c r="B315" s="182">
        <v>44406</v>
      </c>
      <c r="C315" s="182"/>
      <c r="D315" s="183" t="s">
        <v>775</v>
      </c>
      <c r="E315" s="184" t="s">
        <v>577</v>
      </c>
      <c r="F315" s="154">
        <v>162.5</v>
      </c>
      <c r="G315" s="184"/>
      <c r="H315" s="184">
        <v>200</v>
      </c>
      <c r="I315" s="186">
        <v>200</v>
      </c>
      <c r="J315" s="156" t="s">
        <v>664</v>
      </c>
      <c r="K315" s="157">
        <f t="shared" si="146"/>
        <v>37.5</v>
      </c>
      <c r="L315" s="158">
        <f t="shared" si="147"/>
        <v>0.23076923076923078</v>
      </c>
      <c r="M315" s="153" t="s">
        <v>580</v>
      </c>
      <c r="N315" s="159">
        <v>44802</v>
      </c>
      <c r="O315" s="1"/>
      <c r="S315" s="199" t="s">
        <v>771</v>
      </c>
    </row>
    <row r="316" spans="1:27" ht="12.75" customHeight="1">
      <c r="A316" s="181">
        <v>169</v>
      </c>
      <c r="B316" s="182">
        <v>44462</v>
      </c>
      <c r="C316" s="182"/>
      <c r="D316" s="183" t="s">
        <v>438</v>
      </c>
      <c r="E316" s="184" t="s">
        <v>577</v>
      </c>
      <c r="F316" s="154">
        <v>1235</v>
      </c>
      <c r="G316" s="184"/>
      <c r="H316" s="184">
        <v>1505</v>
      </c>
      <c r="I316" s="186">
        <v>1500</v>
      </c>
      <c r="J316" s="156" t="s">
        <v>664</v>
      </c>
      <c r="K316" s="157">
        <f t="shared" si="146"/>
        <v>270</v>
      </c>
      <c r="L316" s="158">
        <f t="shared" si="147"/>
        <v>0.21862348178137653</v>
      </c>
      <c r="M316" s="153" t="s">
        <v>580</v>
      </c>
      <c r="N316" s="159">
        <v>44564</v>
      </c>
      <c r="O316" s="1"/>
      <c r="S316" s="199" t="s">
        <v>771</v>
      </c>
    </row>
    <row r="317" spans="1:27" ht="12.75" customHeight="1">
      <c r="A317" s="181">
        <v>170</v>
      </c>
      <c r="B317" s="182">
        <v>44480</v>
      </c>
      <c r="C317" s="182"/>
      <c r="D317" s="183" t="s">
        <v>814</v>
      </c>
      <c r="E317" s="184" t="s">
        <v>577</v>
      </c>
      <c r="F317" s="154">
        <v>58.75</v>
      </c>
      <c r="G317" s="184"/>
      <c r="H317" s="184">
        <v>64.25</v>
      </c>
      <c r="I317" s="186"/>
      <c r="J317" s="156" t="s">
        <v>664</v>
      </c>
      <c r="K317" s="157">
        <f t="shared" ref="K317" si="148">H317-F317</f>
        <v>5.5</v>
      </c>
      <c r="L317" s="158">
        <f t="shared" ref="L317" si="149">K317/F317</f>
        <v>9.3617021276595741E-2</v>
      </c>
      <c r="M317" s="153" t="s">
        <v>580</v>
      </c>
      <c r="N317" s="159">
        <v>45322</v>
      </c>
      <c r="O317" s="37"/>
      <c r="S317" s="199" t="s">
        <v>771</v>
      </c>
    </row>
    <row r="318" spans="1:27" ht="12.75" customHeight="1">
      <c r="A318" s="150">
        <v>171</v>
      </c>
      <c r="B318" s="151">
        <v>44481</v>
      </c>
      <c r="C318" s="151"/>
      <c r="D318" s="152" t="s">
        <v>278</v>
      </c>
      <c r="E318" s="153" t="s">
        <v>577</v>
      </c>
      <c r="F318" s="154">
        <v>315</v>
      </c>
      <c r="G318" s="153"/>
      <c r="H318" s="153">
        <v>335</v>
      </c>
      <c r="I318" s="155">
        <v>380</v>
      </c>
      <c r="J318" s="156" t="s">
        <v>865</v>
      </c>
      <c r="K318" s="157">
        <f t="shared" ref="K318" si="150">H318-F318</f>
        <v>20</v>
      </c>
      <c r="L318" s="158">
        <f t="shared" ref="L318" si="151">K318/F318</f>
        <v>6.3492063492063489E-2</v>
      </c>
      <c r="M318" s="153" t="s">
        <v>580</v>
      </c>
      <c r="N318" s="159">
        <v>45297</v>
      </c>
      <c r="O318" s="37"/>
      <c r="S318" s="199" t="s">
        <v>771</v>
      </c>
    </row>
    <row r="319" spans="1:27" ht="12.75" customHeight="1">
      <c r="A319" s="150">
        <v>172</v>
      </c>
      <c r="B319" s="151">
        <v>44481</v>
      </c>
      <c r="C319" s="151"/>
      <c r="D319" s="152" t="s">
        <v>815</v>
      </c>
      <c r="E319" s="153" t="s">
        <v>577</v>
      </c>
      <c r="F319" s="154">
        <v>45.5</v>
      </c>
      <c r="G319" s="153"/>
      <c r="H319" s="153">
        <v>56.5</v>
      </c>
      <c r="I319" s="155">
        <v>56</v>
      </c>
      <c r="J319" s="156" t="s">
        <v>664</v>
      </c>
      <c r="K319" s="157">
        <f t="shared" ref="K319:K320" si="152">H319-F319</f>
        <v>11</v>
      </c>
      <c r="L319" s="158">
        <f t="shared" ref="L319:L320" si="153">K319/F319</f>
        <v>0.24175824175824176</v>
      </c>
      <c r="M319" s="153" t="s">
        <v>580</v>
      </c>
      <c r="N319" s="159">
        <v>44881</v>
      </c>
      <c r="O319" s="37"/>
      <c r="S319" s="199"/>
    </row>
    <row r="320" spans="1:27" ht="12.75" customHeight="1">
      <c r="A320" s="150">
        <v>173</v>
      </c>
      <c r="B320" s="151">
        <v>44551</v>
      </c>
      <c r="C320" s="151"/>
      <c r="D320" s="152" t="s">
        <v>131</v>
      </c>
      <c r="E320" s="153" t="s">
        <v>577</v>
      </c>
      <c r="F320" s="154">
        <v>2300</v>
      </c>
      <c r="G320" s="153"/>
      <c r="H320" s="153">
        <f>(2820+2200)/2</f>
        <v>2510</v>
      </c>
      <c r="I320" s="155">
        <v>3000</v>
      </c>
      <c r="J320" s="156" t="s">
        <v>816</v>
      </c>
      <c r="K320" s="157">
        <f t="shared" si="152"/>
        <v>210</v>
      </c>
      <c r="L320" s="158">
        <f t="shared" si="153"/>
        <v>9.1304347826086957E-2</v>
      </c>
      <c r="M320" s="153" t="s">
        <v>580</v>
      </c>
      <c r="N320" s="159">
        <v>44649</v>
      </c>
      <c r="O320" s="1"/>
      <c r="S320" s="199"/>
    </row>
    <row r="321" spans="1:39" ht="12.75" customHeight="1">
      <c r="A321" s="150">
        <v>174</v>
      </c>
      <c r="B321" s="151">
        <v>44606</v>
      </c>
      <c r="C321" s="151"/>
      <c r="D321" s="152" t="s">
        <v>428</v>
      </c>
      <c r="E321" s="153" t="s">
        <v>577</v>
      </c>
      <c r="F321" s="154">
        <v>635</v>
      </c>
      <c r="G321" s="153"/>
      <c r="H321" s="153">
        <v>700</v>
      </c>
      <c r="I321" s="155">
        <v>764</v>
      </c>
      <c r="J321" s="156" t="s">
        <v>845</v>
      </c>
      <c r="K321" s="157">
        <f t="shared" ref="K321" si="154">H321-F321</f>
        <v>65</v>
      </c>
      <c r="L321" s="158">
        <f t="shared" ref="L321" si="155">K321/F321</f>
        <v>0.10236220472440945</v>
      </c>
      <c r="M321" s="153" t="s">
        <v>580</v>
      </c>
      <c r="N321" s="159">
        <v>45159</v>
      </c>
      <c r="O321" s="37"/>
      <c r="S321" s="199"/>
    </row>
    <row r="322" spans="1:39" ht="12.75" customHeight="1">
      <c r="A322" s="150">
        <v>175</v>
      </c>
      <c r="B322" s="151">
        <v>44613</v>
      </c>
      <c r="C322" s="151"/>
      <c r="D322" s="152" t="s">
        <v>438</v>
      </c>
      <c r="E322" s="153" t="s">
        <v>577</v>
      </c>
      <c r="F322" s="154">
        <v>1255</v>
      </c>
      <c r="G322" s="153"/>
      <c r="H322" s="153">
        <v>1515</v>
      </c>
      <c r="I322" s="155">
        <v>1510</v>
      </c>
      <c r="J322" s="156" t="s">
        <v>664</v>
      </c>
      <c r="K322" s="157">
        <f>H322-F322</f>
        <v>260</v>
      </c>
      <c r="L322" s="158">
        <f>K322/F322</f>
        <v>0.20717131474103587</v>
      </c>
      <c r="M322" s="153" t="s">
        <v>580</v>
      </c>
      <c r="N322" s="159">
        <v>44834</v>
      </c>
      <c r="O322" s="37"/>
      <c r="S322" s="199"/>
    </row>
    <row r="323" spans="1:39" ht="12.75" customHeight="1">
      <c r="A323">
        <v>176</v>
      </c>
      <c r="B323" s="201">
        <v>44670</v>
      </c>
      <c r="C323" s="201"/>
      <c r="D323" s="53" t="s">
        <v>540</v>
      </c>
      <c r="E323" s="202" t="s">
        <v>577</v>
      </c>
      <c r="F323" s="51" t="s">
        <v>817</v>
      </c>
      <c r="G323" s="51"/>
      <c r="H323" s="51"/>
      <c r="I323" s="51">
        <v>553</v>
      </c>
      <c r="J323" s="51" t="s">
        <v>578</v>
      </c>
      <c r="K323" s="51"/>
      <c r="L323" s="51"/>
      <c r="M323" s="51"/>
      <c r="N323" s="51"/>
      <c r="O323" s="37"/>
      <c r="S323" s="199"/>
    </row>
    <row r="324" spans="1:39" ht="12.75" customHeight="1">
      <c r="A324" s="181">
        <v>177</v>
      </c>
      <c r="B324" s="182">
        <v>44746</v>
      </c>
      <c r="C324" s="182"/>
      <c r="D324" s="183" t="s">
        <v>818</v>
      </c>
      <c r="E324" s="184" t="s">
        <v>577</v>
      </c>
      <c r="F324" s="184">
        <v>207.5</v>
      </c>
      <c r="G324" s="184"/>
      <c r="H324" s="184">
        <v>254</v>
      </c>
      <c r="I324" s="186">
        <v>254</v>
      </c>
      <c r="J324" s="156" t="s">
        <v>664</v>
      </c>
      <c r="K324" s="157">
        <f t="shared" ref="K324:K326" si="156">H324-F324</f>
        <v>46.5</v>
      </c>
      <c r="L324" s="158">
        <f t="shared" ref="L324:L326" si="157">K324/F324</f>
        <v>0.22409638554216868</v>
      </c>
      <c r="M324" s="153" t="s">
        <v>580</v>
      </c>
      <c r="N324" s="159">
        <v>44792</v>
      </c>
      <c r="O324" s="1"/>
      <c r="S324" s="199"/>
    </row>
    <row r="325" spans="1:39" ht="12.75" customHeight="1">
      <c r="A325" s="181">
        <v>178</v>
      </c>
      <c r="B325" s="182">
        <v>44775</v>
      </c>
      <c r="C325" s="182"/>
      <c r="D325" s="183" t="s">
        <v>482</v>
      </c>
      <c r="E325" s="184" t="s">
        <v>577</v>
      </c>
      <c r="F325" s="184">
        <v>31.25</v>
      </c>
      <c r="G325" s="184"/>
      <c r="H325" s="184">
        <v>38.75</v>
      </c>
      <c r="I325" s="186">
        <v>38</v>
      </c>
      <c r="J325" s="156" t="s">
        <v>664</v>
      </c>
      <c r="K325" s="157">
        <f t="shared" si="156"/>
        <v>7.5</v>
      </c>
      <c r="L325" s="158">
        <f t="shared" si="157"/>
        <v>0.24</v>
      </c>
      <c r="M325" s="153" t="s">
        <v>580</v>
      </c>
      <c r="N325" s="159">
        <v>44844</v>
      </c>
      <c r="O325" s="37"/>
      <c r="S325" s="54"/>
    </row>
    <row r="326" spans="1:39" ht="12.75" customHeight="1">
      <c r="A326" s="181">
        <v>179</v>
      </c>
      <c r="B326" s="182">
        <v>44841</v>
      </c>
      <c r="C326" s="182"/>
      <c r="D326" s="183" t="s">
        <v>819</v>
      </c>
      <c r="E326" s="184" t="s">
        <v>577</v>
      </c>
      <c r="F326" s="154">
        <v>665</v>
      </c>
      <c r="G326" s="184"/>
      <c r="H326" s="184">
        <v>807.5</v>
      </c>
      <c r="I326" s="186">
        <v>840</v>
      </c>
      <c r="J326" s="156" t="s">
        <v>816</v>
      </c>
      <c r="K326" s="157">
        <f t="shared" si="156"/>
        <v>142.5</v>
      </c>
      <c r="L326" s="158">
        <f t="shared" si="157"/>
        <v>0.21428571428571427</v>
      </c>
      <c r="M326" s="153" t="s">
        <v>580</v>
      </c>
      <c r="N326" s="159">
        <v>45097</v>
      </c>
      <c r="O326" s="37"/>
      <c r="S326" s="54"/>
    </row>
    <row r="327" spans="1:39" ht="12.75" customHeight="1">
      <c r="A327" s="181">
        <v>180</v>
      </c>
      <c r="B327" s="182">
        <v>44844</v>
      </c>
      <c r="C327" s="182"/>
      <c r="D327" s="183" t="s">
        <v>430</v>
      </c>
      <c r="E327" s="184" t="s">
        <v>577</v>
      </c>
      <c r="F327" s="154">
        <v>227.5</v>
      </c>
      <c r="G327" s="184"/>
      <c r="H327" s="184">
        <v>270</v>
      </c>
      <c r="I327" s="186">
        <v>291</v>
      </c>
      <c r="J327" s="156" t="s">
        <v>847</v>
      </c>
      <c r="K327" s="157">
        <f t="shared" ref="K327" si="158">H327-F327</f>
        <v>42.5</v>
      </c>
      <c r="L327" s="158">
        <f t="shared" ref="L327" si="159">K327/F327</f>
        <v>0.18681318681318682</v>
      </c>
      <c r="M327" s="153" t="s">
        <v>580</v>
      </c>
      <c r="N327" s="159">
        <v>45160</v>
      </c>
      <c r="O327" s="37"/>
      <c r="R327" s="37"/>
      <c r="S327" s="54"/>
    </row>
    <row r="328" spans="1:39" ht="12.75" customHeight="1">
      <c r="A328" s="181">
        <v>181</v>
      </c>
      <c r="B328" s="182">
        <v>44845</v>
      </c>
      <c r="C328" s="182"/>
      <c r="D328" s="183" t="s">
        <v>428</v>
      </c>
      <c r="E328" s="184" t="s">
        <v>577</v>
      </c>
      <c r="F328" s="154">
        <v>555</v>
      </c>
      <c r="G328" s="184"/>
      <c r="H328" s="184">
        <v>700</v>
      </c>
      <c r="I328" s="186">
        <v>765</v>
      </c>
      <c r="J328" s="156" t="s">
        <v>846</v>
      </c>
      <c r="K328" s="157">
        <f t="shared" ref="K328" si="160">H328-F328</f>
        <v>145</v>
      </c>
      <c r="L328" s="158">
        <f t="shared" ref="L328" si="161">K328/F328</f>
        <v>0.26126126126126126</v>
      </c>
      <c r="M328" s="153" t="s">
        <v>580</v>
      </c>
      <c r="N328" s="159">
        <v>45159</v>
      </c>
      <c r="O328" s="37"/>
      <c r="R328" s="37"/>
      <c r="S328" s="54"/>
    </row>
    <row r="329" spans="1:39" ht="12.75" customHeight="1">
      <c r="A329" s="181">
        <v>182</v>
      </c>
      <c r="B329" s="182">
        <v>44981</v>
      </c>
      <c r="C329" s="182"/>
      <c r="D329" s="183" t="s">
        <v>445</v>
      </c>
      <c r="E329" s="184" t="s">
        <v>577</v>
      </c>
      <c r="F329" s="154">
        <v>1675</v>
      </c>
      <c r="G329" s="184"/>
      <c r="H329" s="184">
        <v>2080</v>
      </c>
      <c r="I329" s="186">
        <v>2080</v>
      </c>
      <c r="J329" s="156" t="s">
        <v>664</v>
      </c>
      <c r="K329" s="157">
        <f t="shared" ref="K329:K334" si="162">H329-F329</f>
        <v>405</v>
      </c>
      <c r="L329" s="158">
        <f t="shared" ref="L329:L334" si="163">K329/F329</f>
        <v>0.2417910447761194</v>
      </c>
      <c r="M329" s="153" t="s">
        <v>580</v>
      </c>
      <c r="N329" s="159">
        <v>45119</v>
      </c>
      <c r="O329" s="37"/>
      <c r="S329" s="54" t="s">
        <v>843</v>
      </c>
    </row>
    <row r="330" spans="1:39" ht="12.75" customHeight="1">
      <c r="A330" s="181">
        <v>183</v>
      </c>
      <c r="B330" s="182">
        <v>44986</v>
      </c>
      <c r="C330" s="182"/>
      <c r="D330" s="183" t="s">
        <v>482</v>
      </c>
      <c r="E330" s="184" t="s">
        <v>577</v>
      </c>
      <c r="F330" s="154">
        <v>57.5</v>
      </c>
      <c r="G330" s="184"/>
      <c r="H330" s="184">
        <v>120</v>
      </c>
      <c r="I330" s="186">
        <v>120</v>
      </c>
      <c r="J330" s="156" t="s">
        <v>664</v>
      </c>
      <c r="K330" s="157">
        <f t="shared" si="162"/>
        <v>62.5</v>
      </c>
      <c r="L330" s="158">
        <f t="shared" si="163"/>
        <v>1.0869565217391304</v>
      </c>
      <c r="M330" s="153" t="s">
        <v>580</v>
      </c>
      <c r="N330" s="159">
        <v>45049</v>
      </c>
      <c r="O330" s="37"/>
      <c r="S330" s="54" t="s">
        <v>843</v>
      </c>
    </row>
    <row r="331" spans="1:39" ht="12.75" customHeight="1">
      <c r="A331" s="181">
        <v>184</v>
      </c>
      <c r="B331" s="182">
        <v>45008</v>
      </c>
      <c r="C331" s="182"/>
      <c r="D331" s="183" t="s">
        <v>499</v>
      </c>
      <c r="E331" s="184" t="s">
        <v>577</v>
      </c>
      <c r="F331" s="154">
        <v>2765</v>
      </c>
      <c r="G331" s="184"/>
      <c r="H331" s="184">
        <v>3547.5</v>
      </c>
      <c r="I331" s="186">
        <v>3523</v>
      </c>
      <c r="J331" s="156" t="s">
        <v>664</v>
      </c>
      <c r="K331" s="157">
        <f t="shared" si="162"/>
        <v>782.5</v>
      </c>
      <c r="L331" s="158">
        <f t="shared" si="163"/>
        <v>0.28300180831826399</v>
      </c>
      <c r="M331" s="153" t="s">
        <v>580</v>
      </c>
      <c r="N331" s="159">
        <v>45177</v>
      </c>
      <c r="O331" s="37"/>
      <c r="S331" s="54" t="s">
        <v>843</v>
      </c>
    </row>
    <row r="332" spans="1:39" ht="12.75" customHeight="1">
      <c r="A332" s="181">
        <v>185</v>
      </c>
      <c r="B332" s="182">
        <v>45027</v>
      </c>
      <c r="C332" s="182"/>
      <c r="D332" s="183" t="s">
        <v>820</v>
      </c>
      <c r="E332" s="184" t="s">
        <v>577</v>
      </c>
      <c r="F332" s="184">
        <v>460</v>
      </c>
      <c r="G332" s="184"/>
      <c r="H332" s="184">
        <v>825</v>
      </c>
      <c r="I332" s="186">
        <v>810</v>
      </c>
      <c r="J332" s="156" t="s">
        <v>664</v>
      </c>
      <c r="K332" s="157">
        <f t="shared" si="162"/>
        <v>365</v>
      </c>
      <c r="L332" s="158">
        <f t="shared" si="163"/>
        <v>0.79347826086956519</v>
      </c>
      <c r="M332" s="153" t="s">
        <v>580</v>
      </c>
      <c r="N332" s="159">
        <v>45155</v>
      </c>
      <c r="O332" s="37"/>
      <c r="S332" s="54" t="s">
        <v>843</v>
      </c>
    </row>
    <row r="333" spans="1:39" ht="12.75" customHeight="1">
      <c r="A333" s="181">
        <v>186</v>
      </c>
      <c r="B333" s="182">
        <v>45050</v>
      </c>
      <c r="C333" s="182"/>
      <c r="D333" s="183" t="s">
        <v>42</v>
      </c>
      <c r="E333" s="184" t="s">
        <v>577</v>
      </c>
      <c r="F333" s="184">
        <v>3630</v>
      </c>
      <c r="G333" s="184"/>
      <c r="H333" s="184">
        <v>5150</v>
      </c>
      <c r="I333" s="186">
        <v>5040</v>
      </c>
      <c r="J333" s="156" t="s">
        <v>664</v>
      </c>
      <c r="K333" s="157">
        <f t="shared" si="162"/>
        <v>1520</v>
      </c>
      <c r="L333" s="158">
        <f t="shared" si="163"/>
        <v>0.41873278236914602</v>
      </c>
      <c r="M333" s="153" t="s">
        <v>580</v>
      </c>
      <c r="N333" s="159">
        <v>45344</v>
      </c>
      <c r="O333" s="37"/>
      <c r="S333" s="54" t="s">
        <v>843</v>
      </c>
    </row>
    <row r="334" spans="1:39" ht="12.75" customHeight="1">
      <c r="A334" s="181">
        <v>187</v>
      </c>
      <c r="B334" s="182">
        <v>45075</v>
      </c>
      <c r="C334" s="182"/>
      <c r="D334" s="183" t="s">
        <v>821</v>
      </c>
      <c r="E334" s="184" t="s">
        <v>577</v>
      </c>
      <c r="F334" s="154">
        <v>585</v>
      </c>
      <c r="G334" s="184"/>
      <c r="H334" s="184">
        <v>732</v>
      </c>
      <c r="I334" s="186">
        <v>732</v>
      </c>
      <c r="J334" s="156" t="s">
        <v>664</v>
      </c>
      <c r="K334" s="157">
        <f t="shared" si="162"/>
        <v>147</v>
      </c>
      <c r="L334" s="158">
        <f t="shared" si="163"/>
        <v>0.25128205128205128</v>
      </c>
      <c r="M334" s="153" t="s">
        <v>580</v>
      </c>
      <c r="N334" s="159">
        <v>45152</v>
      </c>
      <c r="O334" s="37"/>
      <c r="R334" s="37"/>
      <c r="S334" s="54" t="s">
        <v>843</v>
      </c>
      <c r="U334" s="37"/>
      <c r="W334" s="37"/>
      <c r="X334" s="54"/>
      <c r="Z334" s="37"/>
      <c r="AB334" s="37"/>
      <c r="AC334" s="54"/>
      <c r="AE334" s="37"/>
      <c r="AG334" s="37"/>
      <c r="AH334" s="54"/>
      <c r="AJ334" s="37"/>
      <c r="AL334" s="37"/>
      <c r="AM334" s="54"/>
    </row>
    <row r="335" spans="1:39" ht="12.75" customHeight="1">
      <c r="A335" s="200">
        <v>188</v>
      </c>
      <c r="B335" s="201">
        <v>45078</v>
      </c>
      <c r="C335" s="53"/>
      <c r="D335" s="53" t="s">
        <v>529</v>
      </c>
      <c r="E335" s="202" t="s">
        <v>577</v>
      </c>
      <c r="F335" s="51" t="s">
        <v>822</v>
      </c>
      <c r="G335" s="51"/>
      <c r="H335" s="51"/>
      <c r="I335" s="51">
        <v>4300</v>
      </c>
      <c r="J335" s="51" t="s">
        <v>578</v>
      </c>
      <c r="K335" s="51"/>
      <c r="L335" s="51"/>
      <c r="M335" s="51"/>
      <c r="N335" s="51"/>
      <c r="O335" s="37"/>
      <c r="R335" s="37"/>
      <c r="S335" s="54" t="s">
        <v>843</v>
      </c>
      <c r="U335" s="37"/>
      <c r="W335" s="37"/>
      <c r="X335" s="54"/>
      <c r="Z335" s="37"/>
      <c r="AB335" s="37"/>
      <c r="AC335" s="54"/>
      <c r="AE335" s="37"/>
      <c r="AG335" s="37"/>
      <c r="AH335" s="54"/>
      <c r="AJ335" s="37"/>
      <c r="AL335" s="37"/>
      <c r="AM335" s="54"/>
    </row>
    <row r="336" spans="1:39" ht="12.75" customHeight="1">
      <c r="A336" s="181">
        <v>189</v>
      </c>
      <c r="B336" s="182">
        <v>45103</v>
      </c>
      <c r="C336" s="182"/>
      <c r="D336" s="183" t="s">
        <v>841</v>
      </c>
      <c r="E336" s="184" t="s">
        <v>577</v>
      </c>
      <c r="F336" s="154">
        <v>282.5</v>
      </c>
      <c r="G336" s="184"/>
      <c r="H336" s="184">
        <v>383</v>
      </c>
      <c r="I336" s="186">
        <v>383</v>
      </c>
      <c r="J336" s="156" t="s">
        <v>664</v>
      </c>
      <c r="K336" s="157">
        <f>H336-F336</f>
        <v>100.5</v>
      </c>
      <c r="L336" s="158">
        <f>K336/F336</f>
        <v>0.35575221238938054</v>
      </c>
      <c r="M336" s="153" t="s">
        <v>580</v>
      </c>
      <c r="N336" s="159">
        <v>45265</v>
      </c>
      <c r="O336" s="37"/>
      <c r="R336" s="37"/>
      <c r="S336" s="54" t="s">
        <v>843</v>
      </c>
      <c r="U336" s="37"/>
      <c r="W336" s="37"/>
      <c r="X336" s="54"/>
      <c r="Z336" s="37"/>
      <c r="AB336" s="37"/>
      <c r="AC336" s="54"/>
      <c r="AE336" s="37"/>
      <c r="AG336" s="37"/>
      <c r="AH336" s="54"/>
      <c r="AJ336" s="37"/>
      <c r="AL336" s="37"/>
      <c r="AM336" s="54"/>
    </row>
    <row r="337" spans="1:39" ht="12.75" customHeight="1">
      <c r="A337" s="181">
        <v>190</v>
      </c>
      <c r="B337" s="182">
        <v>45120</v>
      </c>
      <c r="C337" s="182"/>
      <c r="D337" s="183" t="s">
        <v>528</v>
      </c>
      <c r="E337" s="184" t="s">
        <v>577</v>
      </c>
      <c r="F337" s="154">
        <v>2312.5</v>
      </c>
      <c r="G337" s="184"/>
      <c r="H337" s="184">
        <v>2935</v>
      </c>
      <c r="I337" s="186">
        <v>2935</v>
      </c>
      <c r="J337" s="156" t="s">
        <v>664</v>
      </c>
      <c r="K337" s="157">
        <f>H337-F337</f>
        <v>622.5</v>
      </c>
      <c r="L337" s="158">
        <f>K337/F337</f>
        <v>0.26918918918918922</v>
      </c>
      <c r="M337" s="153" t="s">
        <v>580</v>
      </c>
      <c r="N337" s="159">
        <v>45177</v>
      </c>
      <c r="O337" s="37"/>
      <c r="R337" s="37"/>
      <c r="S337" s="54" t="s">
        <v>843</v>
      </c>
      <c r="U337" s="37"/>
      <c r="W337" s="37"/>
      <c r="X337" s="54"/>
      <c r="Z337" s="37"/>
      <c r="AB337" s="37"/>
      <c r="AC337" s="54"/>
      <c r="AE337" s="37"/>
      <c r="AG337" s="37"/>
      <c r="AH337" s="54"/>
      <c r="AJ337" s="37"/>
      <c r="AL337" s="37"/>
      <c r="AM337" s="54"/>
    </row>
    <row r="338" spans="1:39" ht="12.75" customHeight="1">
      <c r="A338" s="181">
        <v>191</v>
      </c>
      <c r="B338" s="182">
        <v>45125</v>
      </c>
      <c r="C338" s="182"/>
      <c r="D338" s="183" t="s">
        <v>203</v>
      </c>
      <c r="E338" s="184" t="s">
        <v>577</v>
      </c>
      <c r="F338" s="154">
        <v>3980</v>
      </c>
      <c r="G338" s="184"/>
      <c r="H338" s="184">
        <v>4895</v>
      </c>
      <c r="I338" s="186">
        <v>4895</v>
      </c>
      <c r="J338" s="156" t="s">
        <v>664</v>
      </c>
      <c r="K338" s="157">
        <f>H338-F338</f>
        <v>915</v>
      </c>
      <c r="L338" s="158">
        <f>K338/F338</f>
        <v>0.22989949748743718</v>
      </c>
      <c r="M338" s="153" t="s">
        <v>580</v>
      </c>
      <c r="N338" s="159">
        <v>45155</v>
      </c>
      <c r="O338" s="37"/>
      <c r="S338" s="54" t="s">
        <v>843</v>
      </c>
      <c r="U338" s="37"/>
      <c r="X338" s="54"/>
      <c r="Z338" s="37"/>
      <c r="AC338" s="54"/>
      <c r="AE338" s="37"/>
      <c r="AH338" s="54"/>
      <c r="AJ338" s="37"/>
      <c r="AM338" s="54"/>
    </row>
    <row r="339" spans="1:39" ht="12.75" customHeight="1">
      <c r="A339" s="181">
        <v>192</v>
      </c>
      <c r="B339" s="182">
        <v>45145</v>
      </c>
      <c r="C339" s="182"/>
      <c r="D339" s="183" t="s">
        <v>844</v>
      </c>
      <c r="E339" s="184" t="s">
        <v>577</v>
      </c>
      <c r="F339" s="154">
        <v>565</v>
      </c>
      <c r="G339" s="184"/>
      <c r="H339" s="184">
        <v>725</v>
      </c>
      <c r="I339" s="186">
        <v>725</v>
      </c>
      <c r="J339" s="156" t="s">
        <v>664</v>
      </c>
      <c r="K339" s="157">
        <f>H339-F339</f>
        <v>160</v>
      </c>
      <c r="L339" s="158">
        <f>K339/F339</f>
        <v>0.2831858407079646</v>
      </c>
      <c r="M339" s="153" t="s">
        <v>580</v>
      </c>
      <c r="N339" s="159">
        <v>45169</v>
      </c>
      <c r="O339" s="37"/>
      <c r="S339" s="54" t="s">
        <v>843</v>
      </c>
      <c r="U339" s="37"/>
      <c r="X339" s="54"/>
      <c r="Z339" s="37"/>
      <c r="AC339" s="54"/>
      <c r="AE339" s="37"/>
      <c r="AH339" s="54"/>
      <c r="AJ339" s="37"/>
      <c r="AM339" s="54"/>
    </row>
    <row r="340" spans="1:39" ht="12.75" customHeight="1">
      <c r="A340" s="266">
        <v>193</v>
      </c>
      <c r="B340" s="267">
        <v>45167</v>
      </c>
      <c r="C340" s="267"/>
      <c r="D340" s="268" t="s">
        <v>848</v>
      </c>
      <c r="E340" s="269" t="s">
        <v>577</v>
      </c>
      <c r="F340" s="154">
        <v>700</v>
      </c>
      <c r="G340" s="269"/>
      <c r="H340" s="269">
        <v>950</v>
      </c>
      <c r="I340" s="270">
        <v>950</v>
      </c>
      <c r="J340" s="271" t="s">
        <v>664</v>
      </c>
      <c r="K340" s="157">
        <f>H340-F340</f>
        <v>250</v>
      </c>
      <c r="L340" s="158">
        <f>K340/F340</f>
        <v>0.35714285714285715</v>
      </c>
      <c r="M340" s="153" t="s">
        <v>580</v>
      </c>
      <c r="N340" s="159">
        <v>45261</v>
      </c>
      <c r="O340" s="37"/>
      <c r="S340" s="54" t="s">
        <v>843</v>
      </c>
      <c r="U340" s="37"/>
      <c r="X340" s="54"/>
      <c r="Z340" s="37"/>
      <c r="AC340" s="54"/>
      <c r="AE340" s="37"/>
      <c r="AH340" s="54"/>
      <c r="AJ340" s="37"/>
      <c r="AM340" s="54"/>
    </row>
    <row r="341" spans="1:39" ht="12.75" customHeight="1">
      <c r="A341" s="200">
        <v>194</v>
      </c>
      <c r="B341" s="201">
        <v>45184</v>
      </c>
      <c r="C341" s="53"/>
      <c r="D341" s="53" t="s">
        <v>531</v>
      </c>
      <c r="E341" s="202" t="s">
        <v>577</v>
      </c>
      <c r="F341" s="51" t="s">
        <v>850</v>
      </c>
      <c r="G341" s="51"/>
      <c r="H341" s="51"/>
      <c r="I341" s="51">
        <v>480</v>
      </c>
      <c r="J341" s="51" t="s">
        <v>578</v>
      </c>
      <c r="K341" s="51"/>
      <c r="L341" s="51"/>
      <c r="M341" s="51"/>
      <c r="N341" s="51"/>
      <c r="O341" s="37"/>
      <c r="S341" s="54" t="s">
        <v>843</v>
      </c>
      <c r="U341" s="37"/>
      <c r="X341" s="54"/>
      <c r="Z341" s="37"/>
      <c r="AC341" s="54"/>
      <c r="AE341" s="37"/>
      <c r="AH341" s="54"/>
      <c r="AJ341" s="37"/>
      <c r="AM341" s="54"/>
    </row>
    <row r="342" spans="1:39" ht="12.75" customHeight="1">
      <c r="A342" s="200">
        <v>195</v>
      </c>
      <c r="B342" s="201">
        <v>45203</v>
      </c>
      <c r="C342" s="53"/>
      <c r="D342" s="53" t="s">
        <v>176</v>
      </c>
      <c r="E342" s="202" t="s">
        <v>577</v>
      </c>
      <c r="F342" s="51" t="s">
        <v>851</v>
      </c>
      <c r="G342" s="51"/>
      <c r="H342" s="51"/>
      <c r="I342" s="51">
        <v>1198</v>
      </c>
      <c r="J342" s="51" t="s">
        <v>578</v>
      </c>
      <c r="K342" s="51"/>
      <c r="L342" s="51"/>
      <c r="M342" s="51"/>
      <c r="N342" s="51"/>
      <c r="O342" s="37"/>
      <c r="S342" s="54" t="s">
        <v>855</v>
      </c>
      <c r="U342" s="37"/>
      <c r="X342" s="54"/>
      <c r="Z342" s="37"/>
      <c r="AC342" s="54"/>
      <c r="AE342" s="37"/>
      <c r="AH342" s="54"/>
      <c r="AJ342" s="37"/>
      <c r="AM342" s="54"/>
    </row>
    <row r="343" spans="1:39" ht="12.75" customHeight="1">
      <c r="A343" s="266">
        <v>196</v>
      </c>
      <c r="B343" s="267">
        <v>45216</v>
      </c>
      <c r="C343" s="267"/>
      <c r="D343" s="268" t="s">
        <v>107</v>
      </c>
      <c r="E343" s="269" t="s">
        <v>577</v>
      </c>
      <c r="F343" s="154">
        <v>5425</v>
      </c>
      <c r="G343" s="269"/>
      <c r="H343" s="269">
        <v>6880</v>
      </c>
      <c r="I343" s="270">
        <v>6870</v>
      </c>
      <c r="J343" s="271" t="s">
        <v>664</v>
      </c>
      <c r="K343" s="157">
        <f>H343-F343</f>
        <v>1455</v>
      </c>
      <c r="L343" s="158">
        <f>K343/F343</f>
        <v>0.26820276497695855</v>
      </c>
      <c r="M343" s="153" t="s">
        <v>580</v>
      </c>
      <c r="N343" s="159">
        <v>45342</v>
      </c>
      <c r="O343" s="37"/>
      <c r="S343" s="54" t="s">
        <v>855</v>
      </c>
      <c r="U343" s="37"/>
      <c r="X343" s="54"/>
      <c r="Z343" s="37"/>
      <c r="AC343" s="54"/>
      <c r="AE343" s="37"/>
      <c r="AH343" s="54"/>
      <c r="AJ343" s="37"/>
      <c r="AM343" s="54"/>
    </row>
    <row r="344" spans="1:39" ht="12.75" customHeight="1">
      <c r="A344" s="266">
        <v>197</v>
      </c>
      <c r="B344" s="267">
        <v>45216</v>
      </c>
      <c r="C344" s="267"/>
      <c r="D344" s="268" t="s">
        <v>852</v>
      </c>
      <c r="E344" s="269" t="s">
        <v>577</v>
      </c>
      <c r="F344" s="154">
        <v>1090</v>
      </c>
      <c r="G344" s="269"/>
      <c r="H344" s="269">
        <v>1415</v>
      </c>
      <c r="I344" s="270">
        <v>1415</v>
      </c>
      <c r="J344" s="271" t="s">
        <v>664</v>
      </c>
      <c r="K344" s="157">
        <f>H344-F344</f>
        <v>325</v>
      </c>
      <c r="L344" s="158">
        <f>K344/F344</f>
        <v>0.29816513761467889</v>
      </c>
      <c r="M344" s="153" t="s">
        <v>580</v>
      </c>
      <c r="N344" s="159">
        <v>45282</v>
      </c>
      <c r="O344" s="37"/>
      <c r="S344" s="54" t="s">
        <v>843</v>
      </c>
      <c r="U344" s="37"/>
      <c r="X344" s="54"/>
      <c r="Z344" s="37"/>
      <c r="AC344" s="54"/>
      <c r="AE344" s="37"/>
      <c r="AH344" s="54"/>
      <c r="AJ344" s="37"/>
      <c r="AM344" s="54"/>
    </row>
    <row r="345" spans="1:39" ht="12.75" customHeight="1">
      <c r="A345" s="266">
        <v>198</v>
      </c>
      <c r="B345" s="267">
        <v>45236</v>
      </c>
      <c r="C345" s="267"/>
      <c r="D345" s="268" t="s">
        <v>856</v>
      </c>
      <c r="E345" s="269" t="s">
        <v>577</v>
      </c>
      <c r="F345" s="154">
        <v>1270</v>
      </c>
      <c r="G345" s="269"/>
      <c r="H345" s="269">
        <v>1613</v>
      </c>
      <c r="I345" s="270">
        <v>1613</v>
      </c>
      <c r="J345" s="271" t="s">
        <v>664</v>
      </c>
      <c r="K345" s="157">
        <f>H345-F345</f>
        <v>343</v>
      </c>
      <c r="L345" s="158">
        <f>K345/F345</f>
        <v>0.27007874015748029</v>
      </c>
      <c r="M345" s="153" t="s">
        <v>580</v>
      </c>
      <c r="N345" s="159">
        <v>45246</v>
      </c>
      <c r="O345" s="37"/>
      <c r="S345" s="54" t="s">
        <v>855</v>
      </c>
      <c r="U345" s="37"/>
      <c r="X345" s="54"/>
      <c r="Z345" s="37"/>
      <c r="AC345" s="54"/>
      <c r="AE345" s="37"/>
      <c r="AH345" s="54"/>
      <c r="AJ345" s="37"/>
      <c r="AM345" s="54"/>
    </row>
    <row r="346" spans="1:39" ht="12.75" customHeight="1">
      <c r="A346" s="200">
        <v>199</v>
      </c>
      <c r="B346" s="201">
        <v>45251</v>
      </c>
      <c r="C346" s="53"/>
      <c r="D346" s="53" t="s">
        <v>857</v>
      </c>
      <c r="E346" s="202" t="s">
        <v>577</v>
      </c>
      <c r="F346" s="51" t="s">
        <v>858</v>
      </c>
      <c r="G346" s="51"/>
      <c r="H346" s="51"/>
      <c r="I346" s="51">
        <v>1490</v>
      </c>
      <c r="J346" s="51" t="s">
        <v>578</v>
      </c>
      <c r="K346" s="51"/>
      <c r="L346" s="51"/>
      <c r="M346" s="51"/>
      <c r="N346" s="51"/>
      <c r="O346" s="37"/>
      <c r="S346" s="54" t="s">
        <v>843</v>
      </c>
      <c r="U346" s="37"/>
      <c r="X346" s="54"/>
      <c r="Z346" s="37"/>
      <c r="AC346" s="54"/>
      <c r="AE346" s="37"/>
      <c r="AH346" s="54"/>
      <c r="AJ346" s="37"/>
      <c r="AM346" s="54"/>
    </row>
    <row r="347" spans="1:39" ht="12.75" customHeight="1">
      <c r="A347" s="200">
        <v>200</v>
      </c>
      <c r="B347" s="201">
        <v>45254</v>
      </c>
      <c r="C347" s="53"/>
      <c r="D347" s="53" t="s">
        <v>856</v>
      </c>
      <c r="E347" s="202" t="s">
        <v>577</v>
      </c>
      <c r="F347" s="51" t="s">
        <v>859</v>
      </c>
      <c r="G347" s="51"/>
      <c r="H347" s="51"/>
      <c r="I347" s="51">
        <v>1806</v>
      </c>
      <c r="J347" s="51" t="s">
        <v>578</v>
      </c>
      <c r="K347" s="51"/>
      <c r="L347" s="51"/>
      <c r="M347" s="51"/>
      <c r="N347" s="51"/>
      <c r="O347" s="37"/>
      <c r="S347" s="54" t="s">
        <v>855</v>
      </c>
      <c r="U347" s="37"/>
      <c r="X347" s="54"/>
      <c r="Z347" s="37"/>
      <c r="AC347" s="54"/>
      <c r="AE347" s="37"/>
      <c r="AH347" s="54"/>
      <c r="AJ347" s="37"/>
      <c r="AM347" s="54"/>
    </row>
    <row r="348" spans="1:39" ht="12.75" customHeight="1">
      <c r="A348" s="200">
        <v>201</v>
      </c>
      <c r="B348" s="201">
        <v>45265</v>
      </c>
      <c r="C348" s="53"/>
      <c r="D348" s="216" t="s">
        <v>532</v>
      </c>
      <c r="E348" s="202" t="s">
        <v>577</v>
      </c>
      <c r="F348" s="51" t="s">
        <v>861</v>
      </c>
      <c r="G348" s="51"/>
      <c r="I348" s="51">
        <v>558</v>
      </c>
      <c r="J348" s="51" t="s">
        <v>578</v>
      </c>
      <c r="K348" s="51"/>
      <c r="L348" s="51"/>
      <c r="M348" s="51"/>
      <c r="N348" s="51"/>
      <c r="O348" s="37"/>
      <c r="S348" s="54" t="s">
        <v>843</v>
      </c>
      <c r="U348" s="37"/>
      <c r="X348" s="54"/>
      <c r="Z348" s="37"/>
      <c r="AC348" s="54"/>
      <c r="AE348" s="37"/>
      <c r="AH348" s="54"/>
      <c r="AJ348" s="37"/>
      <c r="AM348" s="54"/>
    </row>
    <row r="349" spans="1:39" ht="12.75" customHeight="1">
      <c r="A349" s="266">
        <v>202</v>
      </c>
      <c r="B349" s="267">
        <v>45272</v>
      </c>
      <c r="C349" s="267"/>
      <c r="D349" s="268" t="s">
        <v>862</v>
      </c>
      <c r="E349" s="269" t="s">
        <v>577</v>
      </c>
      <c r="F349" s="154">
        <v>4225</v>
      </c>
      <c r="G349" s="269"/>
      <c r="H349" s="269">
        <v>5512</v>
      </c>
      <c r="I349" s="270">
        <v>5512</v>
      </c>
      <c r="J349" s="271" t="s">
        <v>664</v>
      </c>
      <c r="K349" s="157">
        <f>H349-F349</f>
        <v>1287</v>
      </c>
      <c r="L349" s="158">
        <f>K349/F349</f>
        <v>0.30461538461538462</v>
      </c>
      <c r="M349" s="153" t="s">
        <v>580</v>
      </c>
      <c r="N349" s="159">
        <v>45329</v>
      </c>
      <c r="O349" s="37"/>
      <c r="S349" s="54" t="s">
        <v>855</v>
      </c>
      <c r="U349" s="37"/>
      <c r="X349" s="54"/>
      <c r="Z349" s="37"/>
      <c r="AC349" s="54"/>
      <c r="AE349" s="37"/>
      <c r="AH349" s="54"/>
      <c r="AJ349" s="37"/>
      <c r="AM349" s="54"/>
    </row>
    <row r="350" spans="1:39" ht="12.75" customHeight="1">
      <c r="A350" s="200">
        <v>203</v>
      </c>
      <c r="B350" s="201">
        <v>45292</v>
      </c>
      <c r="C350" s="53"/>
      <c r="D350" s="53" t="s">
        <v>314</v>
      </c>
      <c r="E350" s="202" t="s">
        <v>577</v>
      </c>
      <c r="F350" s="51" t="s">
        <v>863</v>
      </c>
      <c r="G350" s="51"/>
      <c r="H350" s="51"/>
      <c r="I350" s="51">
        <v>4909</v>
      </c>
      <c r="J350" s="51" t="s">
        <v>578</v>
      </c>
      <c r="K350" s="51"/>
      <c r="L350" s="51"/>
      <c r="M350" s="51"/>
      <c r="N350" s="51"/>
      <c r="O350" s="37"/>
      <c r="S350" s="54" t="s">
        <v>855</v>
      </c>
      <c r="U350" s="37"/>
      <c r="X350" s="54"/>
      <c r="Z350" s="37"/>
      <c r="AC350" s="54"/>
      <c r="AE350" s="37"/>
      <c r="AH350" s="54"/>
      <c r="AJ350" s="37"/>
      <c r="AM350" s="54"/>
    </row>
    <row r="351" spans="1:39" ht="12.75" customHeight="1">
      <c r="A351" s="200">
        <v>204</v>
      </c>
      <c r="B351" s="201">
        <v>45294</v>
      </c>
      <c r="C351" s="53"/>
      <c r="D351" s="53" t="s">
        <v>530</v>
      </c>
      <c r="E351" s="202" t="s">
        <v>577</v>
      </c>
      <c r="F351" s="51" t="s">
        <v>864</v>
      </c>
      <c r="G351" s="51"/>
      <c r="H351" s="51"/>
      <c r="I351" s="51">
        <v>1080</v>
      </c>
      <c r="J351" s="51" t="s">
        <v>578</v>
      </c>
      <c r="K351" s="51"/>
      <c r="L351" s="51"/>
      <c r="M351" s="51"/>
      <c r="N351" s="51"/>
      <c r="O351" s="37"/>
      <c r="S351" s="54" t="s">
        <v>843</v>
      </c>
      <c r="U351" s="37"/>
      <c r="X351" s="54"/>
      <c r="Z351" s="37"/>
      <c r="AC351" s="54"/>
      <c r="AE351" s="37"/>
      <c r="AH351" s="54"/>
      <c r="AJ351" s="37"/>
      <c r="AM351" s="54"/>
    </row>
    <row r="352" spans="1:39" ht="12.75" customHeight="1">
      <c r="A352" s="200">
        <v>205</v>
      </c>
      <c r="B352" s="201">
        <v>45315</v>
      </c>
      <c r="C352" s="53"/>
      <c r="D352" s="53" t="s">
        <v>315</v>
      </c>
      <c r="E352" s="202" t="s">
        <v>577</v>
      </c>
      <c r="F352" s="51" t="s">
        <v>867</v>
      </c>
      <c r="G352" s="51"/>
      <c r="H352" s="51"/>
      <c r="I352" s="51">
        <v>2077</v>
      </c>
      <c r="J352" s="51" t="s">
        <v>578</v>
      </c>
      <c r="K352" s="51"/>
      <c r="L352" s="51"/>
      <c r="M352" s="51"/>
      <c r="N352" s="51"/>
      <c r="O352" s="37"/>
      <c r="S352" s="54" t="s">
        <v>855</v>
      </c>
      <c r="U352" s="37"/>
      <c r="X352" s="54"/>
      <c r="Z352" s="37"/>
      <c r="AC352" s="54"/>
      <c r="AE352" s="37"/>
      <c r="AH352" s="54"/>
      <c r="AJ352" s="37"/>
      <c r="AM352" s="54"/>
    </row>
    <row r="353" spans="1:39" ht="12.75" customHeight="1">
      <c r="A353" s="200">
        <v>206</v>
      </c>
      <c r="B353" s="201">
        <v>45320</v>
      </c>
      <c r="C353" s="53"/>
      <c r="D353" s="53" t="s">
        <v>868</v>
      </c>
      <c r="E353" s="202" t="s">
        <v>577</v>
      </c>
      <c r="F353" s="51" t="s">
        <v>869</v>
      </c>
      <c r="G353" s="51"/>
      <c r="H353" s="51"/>
      <c r="I353" s="51">
        <v>2906</v>
      </c>
      <c r="J353" s="51" t="s">
        <v>578</v>
      </c>
      <c r="K353" s="51"/>
      <c r="L353" s="51"/>
      <c r="M353" s="51"/>
      <c r="N353" s="51"/>
      <c r="O353" s="37"/>
      <c r="S353" s="54" t="s">
        <v>843</v>
      </c>
      <c r="U353" s="37"/>
      <c r="X353" s="54"/>
      <c r="Z353" s="37"/>
      <c r="AC353" s="54"/>
      <c r="AE353" s="37"/>
      <c r="AH353" s="54"/>
      <c r="AJ353" s="37"/>
      <c r="AM353" s="54"/>
    </row>
    <row r="354" spans="1:39" ht="12.75" customHeight="1">
      <c r="A354" s="200">
        <v>207</v>
      </c>
      <c r="B354" s="201">
        <v>45331</v>
      </c>
      <c r="C354" s="53"/>
      <c r="D354" s="53" t="s">
        <v>528</v>
      </c>
      <c r="E354" s="202" t="s">
        <v>577</v>
      </c>
      <c r="F354" s="51" t="s">
        <v>876</v>
      </c>
      <c r="G354" s="51"/>
      <c r="H354" s="51"/>
      <c r="I354" s="51">
        <v>4096</v>
      </c>
      <c r="J354" s="51" t="s">
        <v>578</v>
      </c>
      <c r="K354" s="51"/>
      <c r="L354" s="51"/>
      <c r="M354" s="51"/>
      <c r="N354" s="51"/>
      <c r="O354" s="37"/>
      <c r="S354" s="54" t="s">
        <v>843</v>
      </c>
      <c r="U354" s="37"/>
      <c r="X354" s="54"/>
      <c r="Z354" s="37"/>
      <c r="AC354" s="54"/>
      <c r="AE354" s="37"/>
      <c r="AH354" s="54"/>
      <c r="AJ354" s="37"/>
      <c r="AM354" s="54"/>
    </row>
    <row r="355" spans="1:39" ht="12.75" customHeight="1">
      <c r="A355" s="200">
        <v>208</v>
      </c>
      <c r="B355" s="201">
        <v>45345</v>
      </c>
      <c r="C355" s="53"/>
      <c r="D355" s="53" t="s">
        <v>61</v>
      </c>
      <c r="E355" s="202" t="s">
        <v>577</v>
      </c>
      <c r="F355" s="51" t="s">
        <v>904</v>
      </c>
      <c r="G355" s="51"/>
      <c r="H355" s="51"/>
      <c r="I355" s="51">
        <v>2627</v>
      </c>
      <c r="J355" s="51" t="s">
        <v>578</v>
      </c>
      <c r="K355" s="51"/>
      <c r="L355" s="51"/>
      <c r="M355" s="51"/>
      <c r="N355" s="53"/>
      <c r="O355" s="37"/>
      <c r="S355" s="54" t="s">
        <v>855</v>
      </c>
      <c r="U355" s="37"/>
      <c r="X355" s="54"/>
      <c r="Z355" s="37"/>
      <c r="AC355" s="54"/>
      <c r="AE355" s="37"/>
      <c r="AH355" s="54"/>
      <c r="AJ355" s="37"/>
      <c r="AM355" s="54"/>
    </row>
    <row r="356" spans="1:39" ht="12.75" customHeight="1">
      <c r="A356" s="200">
        <v>209</v>
      </c>
      <c r="B356" s="201">
        <v>45356</v>
      </c>
      <c r="C356" s="53"/>
      <c r="D356" s="53" t="s">
        <v>848</v>
      </c>
      <c r="E356" s="202" t="s">
        <v>577</v>
      </c>
      <c r="F356" s="51" t="s">
        <v>943</v>
      </c>
      <c r="G356" s="51"/>
      <c r="H356" s="51"/>
      <c r="I356" s="51">
        <v>1170</v>
      </c>
      <c r="J356" s="51" t="s">
        <v>578</v>
      </c>
      <c r="K356" s="51"/>
      <c r="L356" s="51"/>
      <c r="M356" s="51"/>
      <c r="N356" s="53"/>
      <c r="O356" s="37"/>
      <c r="S356" s="54" t="s">
        <v>979</v>
      </c>
      <c r="U356" s="37"/>
      <c r="X356" s="54"/>
      <c r="Z356" s="37"/>
      <c r="AC356" s="54"/>
      <c r="AE356" s="37"/>
      <c r="AH356" s="54"/>
      <c r="AJ356" s="37"/>
      <c r="AM356" s="54"/>
    </row>
    <row r="357" spans="1:39" ht="12.75" customHeight="1">
      <c r="A357" s="200">
        <v>210</v>
      </c>
      <c r="B357" s="201">
        <v>45372</v>
      </c>
      <c r="C357" s="53"/>
      <c r="D357" s="53" t="s">
        <v>499</v>
      </c>
      <c r="E357" s="202" t="s">
        <v>577</v>
      </c>
      <c r="F357" s="51" t="s">
        <v>1132</v>
      </c>
      <c r="G357" s="51"/>
      <c r="H357" s="51"/>
      <c r="I357" s="51">
        <v>3696</v>
      </c>
      <c r="J357" s="51" t="s">
        <v>578</v>
      </c>
      <c r="K357" s="51"/>
      <c r="L357" s="51"/>
      <c r="M357" s="51"/>
      <c r="N357" s="53"/>
      <c r="O357" s="37"/>
      <c r="S357" s="54"/>
      <c r="U357" s="37"/>
      <c r="X357" s="54"/>
      <c r="Z357" s="37"/>
      <c r="AC357" s="54"/>
      <c r="AE357" s="37"/>
      <c r="AH357" s="54"/>
      <c r="AJ357" s="37"/>
      <c r="AM357" s="54"/>
    </row>
    <row r="358" spans="1:39" ht="12.75" customHeight="1">
      <c r="A358" s="200"/>
      <c r="B358" s="201"/>
      <c r="C358" s="53"/>
      <c r="D358" s="53"/>
      <c r="E358" s="202"/>
      <c r="F358" s="51"/>
      <c r="G358" s="51"/>
      <c r="H358" s="51"/>
      <c r="I358" s="51"/>
      <c r="J358" s="51"/>
      <c r="K358" s="51"/>
      <c r="L358" s="51"/>
      <c r="M358" s="51"/>
      <c r="N358" s="53"/>
      <c r="O358" s="37"/>
      <c r="S358" s="54"/>
      <c r="U358" s="37"/>
      <c r="X358" s="54"/>
      <c r="Z358" s="37"/>
      <c r="AC358" s="54"/>
      <c r="AE358" s="37"/>
      <c r="AH358" s="54"/>
      <c r="AJ358" s="37"/>
      <c r="AM358" s="54"/>
    </row>
    <row r="359" spans="1:39" ht="15" customHeight="1">
      <c r="A359" s="200"/>
      <c r="B359" s="201"/>
      <c r="C359" s="53"/>
      <c r="D359" s="53"/>
      <c r="E359" s="202"/>
      <c r="F359" s="51"/>
      <c r="G359" s="51"/>
      <c r="H359" s="51"/>
      <c r="I359" s="51"/>
      <c r="J359" s="51"/>
      <c r="K359" s="51"/>
      <c r="L359" s="51"/>
      <c r="M359" s="51"/>
      <c r="N359" s="53"/>
    </row>
    <row r="360" spans="1:39" ht="12.75" customHeight="1">
      <c r="B360" s="203" t="s">
        <v>823</v>
      </c>
      <c r="F360" s="54"/>
      <c r="G360" s="54"/>
      <c r="H360" s="54"/>
      <c r="I360" s="54"/>
      <c r="J360" s="37"/>
      <c r="K360" s="54"/>
      <c r="L360" s="54"/>
      <c r="M360" s="54"/>
      <c r="O360" s="37"/>
      <c r="S360" s="54"/>
      <c r="U360" s="37"/>
      <c r="X360" s="54"/>
      <c r="Z360" s="37"/>
      <c r="AC360" s="54"/>
      <c r="AE360" s="37"/>
      <c r="AH360" s="54"/>
      <c r="AJ360" s="37"/>
      <c r="AM360" s="54"/>
    </row>
    <row r="361" spans="1:39" ht="12.75" customHeight="1">
      <c r="A361" s="204"/>
      <c r="F361" s="54"/>
      <c r="G361" s="54"/>
      <c r="H361" s="54"/>
      <c r="I361" s="54"/>
      <c r="J361" s="37"/>
      <c r="K361" s="54"/>
      <c r="L361" s="54"/>
      <c r="M361" s="54"/>
      <c r="O361" s="37"/>
      <c r="S361" s="54"/>
      <c r="U361" s="37"/>
      <c r="X361" s="54"/>
      <c r="Z361" s="37"/>
      <c r="AC361" s="54"/>
      <c r="AE361" s="37"/>
      <c r="AH361" s="54"/>
      <c r="AJ361" s="37"/>
      <c r="AM361" s="54"/>
    </row>
    <row r="362" spans="1:39" ht="12.75" customHeight="1">
      <c r="A362" s="204"/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1:39" ht="12.75" customHeight="1">
      <c r="A363" s="51"/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1:3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1:3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1:3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1:3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1:3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2.7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  <row r="486" spans="6:19" ht="12.75" customHeight="1">
      <c r="F486" s="54"/>
      <c r="G486" s="54"/>
      <c r="H486" s="54"/>
      <c r="I486" s="54"/>
      <c r="J486" s="37"/>
      <c r="K486" s="54"/>
      <c r="L486" s="54"/>
      <c r="M486" s="54"/>
      <c r="O486" s="37"/>
      <c r="S486" s="54"/>
    </row>
    <row r="487" spans="6:19" ht="12.75" customHeight="1">
      <c r="F487" s="54"/>
      <c r="G487" s="54"/>
      <c r="H487" s="54"/>
      <c r="I487" s="54"/>
      <c r="J487" s="37"/>
      <c r="K487" s="54"/>
      <c r="L487" s="54"/>
      <c r="M487" s="54"/>
      <c r="O487" s="37"/>
      <c r="S487" s="54"/>
    </row>
    <row r="488" spans="6:19" ht="12.75" customHeight="1">
      <c r="F488" s="54"/>
      <c r="G488" s="54"/>
      <c r="H488" s="54"/>
      <c r="I488" s="54"/>
      <c r="J488" s="37"/>
      <c r="K488" s="54"/>
      <c r="L488" s="54"/>
      <c r="M488" s="54"/>
      <c r="O488" s="37"/>
      <c r="S488" s="54"/>
    </row>
    <row r="489" spans="6:19" ht="12.75" customHeight="1">
      <c r="F489" s="54"/>
      <c r="G489" s="54"/>
      <c r="H489" s="54"/>
      <c r="I489" s="54"/>
      <c r="J489" s="37"/>
      <c r="K489" s="54"/>
      <c r="L489" s="54"/>
      <c r="M489" s="54"/>
      <c r="O489" s="37"/>
      <c r="S489" s="54"/>
    </row>
    <row r="490" spans="6:19" ht="12.75" customHeight="1">
      <c r="F490" s="54"/>
      <c r="G490" s="54"/>
      <c r="H490" s="54"/>
      <c r="I490" s="54"/>
      <c r="J490" s="37"/>
      <c r="K490" s="54"/>
      <c r="L490" s="54"/>
      <c r="M490" s="54"/>
      <c r="O490" s="37"/>
      <c r="S490" s="54"/>
    </row>
    <row r="491" spans="6:19" ht="12.75" customHeight="1">
      <c r="F491" s="54"/>
      <c r="G491" s="54"/>
      <c r="H491" s="54"/>
      <c r="I491" s="54"/>
      <c r="J491" s="37"/>
      <c r="K491" s="54"/>
      <c r="L491" s="54"/>
      <c r="M491" s="54"/>
      <c r="O491" s="37"/>
      <c r="S491" s="54"/>
    </row>
    <row r="492" spans="6:19" ht="12.75" customHeight="1">
      <c r="F492" s="54"/>
      <c r="G492" s="54"/>
      <c r="H492" s="54"/>
      <c r="I492" s="54"/>
      <c r="J492" s="37"/>
      <c r="K492" s="54"/>
      <c r="L492" s="54"/>
      <c r="M492" s="54"/>
      <c r="O492" s="37"/>
      <c r="S492" s="54"/>
    </row>
    <row r="493" spans="6:19" ht="12.75" customHeight="1">
      <c r="F493" s="54"/>
      <c r="G493" s="54"/>
      <c r="H493" s="54"/>
      <c r="I493" s="54"/>
      <c r="J493" s="37"/>
      <c r="K493" s="54"/>
      <c r="L493" s="54"/>
      <c r="M493" s="54"/>
      <c r="O493" s="37"/>
      <c r="S493" s="54"/>
    </row>
    <row r="494" spans="6:19" ht="12.75" customHeight="1">
      <c r="F494" s="54"/>
      <c r="G494" s="54"/>
      <c r="H494" s="54"/>
      <c r="I494" s="54"/>
      <c r="J494" s="37"/>
      <c r="K494" s="54"/>
      <c r="L494" s="54"/>
      <c r="M494" s="54"/>
      <c r="O494" s="37"/>
      <c r="S494" s="54"/>
    </row>
    <row r="495" spans="6:19" ht="12.75" customHeight="1">
      <c r="F495" s="54"/>
      <c r="G495" s="54"/>
      <c r="H495" s="54"/>
      <c r="I495" s="54"/>
      <c r="J495" s="37"/>
      <c r="K495" s="54"/>
      <c r="L495" s="54"/>
      <c r="M495" s="54"/>
      <c r="O495" s="37"/>
      <c r="S495" s="54"/>
    </row>
    <row r="496" spans="6:19" ht="12.75" customHeight="1">
      <c r="F496" s="54"/>
      <c r="G496" s="54"/>
      <c r="H496" s="54"/>
      <c r="I496" s="54"/>
      <c r="J496" s="37"/>
      <c r="K496" s="54"/>
      <c r="L496" s="54"/>
      <c r="M496" s="54"/>
      <c r="O496" s="37"/>
      <c r="S496" s="54"/>
    </row>
    <row r="497" spans="6:19" ht="12.75" customHeight="1">
      <c r="F497" s="54"/>
      <c r="G497" s="54"/>
      <c r="H497" s="54"/>
      <c r="I497" s="54"/>
      <c r="J497" s="37"/>
      <c r="K497" s="54"/>
      <c r="L497" s="54"/>
      <c r="M497" s="54"/>
      <c r="O497" s="37"/>
      <c r="S497" s="54"/>
    </row>
    <row r="498" spans="6:19" ht="12.75" customHeight="1">
      <c r="F498" s="54"/>
      <c r="G498" s="54"/>
      <c r="H498" s="54"/>
      <c r="I498" s="54"/>
      <c r="J498" s="37"/>
      <c r="K498" s="54"/>
      <c r="L498" s="54"/>
      <c r="M498" s="54"/>
      <c r="O498" s="37"/>
      <c r="S498" s="54"/>
    </row>
    <row r="499" spans="6:19" ht="12.75" customHeight="1">
      <c r="F499" s="54"/>
      <c r="G499" s="54"/>
      <c r="H499" s="54"/>
      <c r="I499" s="54"/>
      <c r="J499" s="37"/>
      <c r="K499" s="54"/>
      <c r="L499" s="54"/>
      <c r="M499" s="54"/>
      <c r="O499" s="37"/>
      <c r="S499" s="54"/>
    </row>
    <row r="500" spans="6:19" ht="12.75" customHeight="1">
      <c r="F500" s="54"/>
      <c r="G500" s="54"/>
      <c r="H500" s="54"/>
      <c r="I500" s="54"/>
      <c r="J500" s="37"/>
      <c r="K500" s="54"/>
      <c r="L500" s="54"/>
      <c r="M500" s="54"/>
      <c r="O500" s="37"/>
      <c r="S500" s="54"/>
    </row>
    <row r="501" spans="6:19" ht="12.75" customHeight="1">
      <c r="F501" s="54"/>
      <c r="G501" s="54"/>
      <c r="H501" s="54"/>
      <c r="I501" s="54"/>
      <c r="J501" s="37"/>
      <c r="K501" s="54"/>
      <c r="L501" s="54"/>
      <c r="M501" s="54"/>
      <c r="O501" s="37"/>
      <c r="S501" s="54"/>
    </row>
    <row r="502" spans="6:19" ht="12.75" customHeight="1">
      <c r="F502" s="54"/>
      <c r="G502" s="54"/>
      <c r="H502" s="54"/>
      <c r="I502" s="54"/>
      <c r="J502" s="37"/>
      <c r="K502" s="54"/>
      <c r="L502" s="54"/>
      <c r="M502" s="54"/>
      <c r="O502" s="37"/>
      <c r="S502" s="54"/>
    </row>
    <row r="503" spans="6:19" ht="12.75" customHeight="1">
      <c r="F503" s="54"/>
      <c r="G503" s="54"/>
      <c r="H503" s="54"/>
      <c r="I503" s="54"/>
      <c r="J503" s="37"/>
      <c r="K503" s="54"/>
      <c r="L503" s="54"/>
      <c r="M503" s="54"/>
      <c r="O503" s="37"/>
      <c r="S503" s="54"/>
    </row>
    <row r="504" spans="6:19" ht="12.75" customHeight="1">
      <c r="F504" s="54"/>
      <c r="G504" s="54"/>
      <c r="H504" s="54"/>
      <c r="I504" s="54"/>
      <c r="J504" s="37"/>
      <c r="K504" s="54"/>
      <c r="L504" s="54"/>
      <c r="M504" s="54"/>
      <c r="O504" s="37"/>
      <c r="S504" s="54"/>
    </row>
    <row r="505" spans="6:19" ht="12.75" customHeight="1">
      <c r="F505" s="54"/>
      <c r="G505" s="54"/>
      <c r="H505" s="54"/>
      <c r="I505" s="54"/>
      <c r="J505" s="37"/>
      <c r="K505" s="54"/>
      <c r="L505" s="54"/>
      <c r="M505" s="54"/>
      <c r="O505" s="37"/>
      <c r="S505" s="54"/>
    </row>
    <row r="506" spans="6:19" ht="12.75" customHeight="1">
      <c r="F506" s="54"/>
      <c r="G506" s="54"/>
      <c r="H506" s="54"/>
      <c r="I506" s="54"/>
      <c r="J506" s="37"/>
      <c r="K506" s="54"/>
      <c r="L506" s="54"/>
      <c r="M506" s="54"/>
      <c r="O506" s="37"/>
      <c r="S506" s="54"/>
    </row>
    <row r="507" spans="6:19" ht="12.75" customHeight="1">
      <c r="F507" s="54"/>
      <c r="G507" s="54"/>
      <c r="H507" s="54"/>
      <c r="I507" s="54"/>
      <c r="J507" s="37"/>
      <c r="K507" s="54"/>
      <c r="L507" s="54"/>
      <c r="M507" s="54"/>
      <c r="O507" s="37"/>
      <c r="S507" s="54"/>
    </row>
    <row r="508" spans="6:19" ht="12.75" customHeight="1">
      <c r="F508" s="54"/>
      <c r="G508" s="54"/>
      <c r="H508" s="54"/>
      <c r="I508" s="54"/>
      <c r="J508" s="37"/>
      <c r="K508" s="54"/>
      <c r="L508" s="54"/>
      <c r="M508" s="54"/>
      <c r="O508" s="37"/>
      <c r="S508" s="54"/>
    </row>
    <row r="509" spans="6:19" ht="12.75" customHeight="1">
      <c r="F509" s="54"/>
      <c r="G509" s="54"/>
      <c r="H509" s="54"/>
      <c r="I509" s="54"/>
      <c r="J509" s="37"/>
      <c r="K509" s="54"/>
      <c r="L509" s="54"/>
      <c r="M509" s="54"/>
      <c r="O509" s="37"/>
      <c r="S509" s="54"/>
    </row>
    <row r="510" spans="6:19" ht="12.75" customHeight="1">
      <c r="F510" s="54"/>
      <c r="G510" s="54"/>
      <c r="H510" s="54"/>
      <c r="I510" s="54"/>
      <c r="J510" s="37"/>
      <c r="K510" s="54"/>
      <c r="L510" s="54"/>
      <c r="M510" s="54"/>
      <c r="O510" s="37"/>
      <c r="S510" s="54"/>
    </row>
    <row r="511" spans="6:19" ht="12.75" customHeight="1">
      <c r="F511" s="54"/>
      <c r="G511" s="54"/>
      <c r="H511" s="54"/>
      <c r="I511" s="54"/>
      <c r="J511" s="37"/>
      <c r="K511" s="54"/>
      <c r="L511" s="54"/>
      <c r="M511" s="54"/>
      <c r="O511" s="37"/>
      <c r="S511" s="54"/>
    </row>
    <row r="512" spans="6:19" ht="12.75" customHeight="1">
      <c r="F512" s="54"/>
      <c r="G512" s="54"/>
      <c r="H512" s="54"/>
      <c r="I512" s="54"/>
      <c r="J512" s="37"/>
      <c r="K512" s="54"/>
      <c r="L512" s="54"/>
      <c r="M512" s="54"/>
      <c r="O512" s="37"/>
      <c r="S512" s="54"/>
    </row>
    <row r="513" spans="6:19" ht="12.75" customHeight="1">
      <c r="F513" s="54"/>
      <c r="G513" s="54"/>
      <c r="H513" s="54"/>
      <c r="I513" s="54"/>
      <c r="J513" s="37"/>
      <c r="K513" s="54"/>
      <c r="L513" s="54"/>
      <c r="M513" s="54"/>
      <c r="O513" s="37"/>
      <c r="S513" s="54"/>
    </row>
    <row r="514" spans="6:19" ht="12.75" customHeight="1">
      <c r="F514" s="54"/>
      <c r="G514" s="54"/>
      <c r="H514" s="54"/>
      <c r="I514" s="54"/>
      <c r="J514" s="37"/>
      <c r="K514" s="54"/>
      <c r="L514" s="54"/>
      <c r="M514" s="54"/>
      <c r="O514" s="37"/>
      <c r="S514" s="54"/>
    </row>
    <row r="515" spans="6:19" ht="12.75" customHeight="1">
      <c r="F515" s="54"/>
      <c r="G515" s="54"/>
      <c r="H515" s="54"/>
      <c r="I515" s="54"/>
      <c r="J515" s="37"/>
      <c r="K515" s="54"/>
      <c r="L515" s="54"/>
      <c r="M515" s="54"/>
      <c r="O515" s="37"/>
      <c r="S515" s="54"/>
    </row>
    <row r="516" spans="6:19" ht="12.75" customHeight="1">
      <c r="F516" s="54"/>
      <c r="G516" s="54"/>
      <c r="H516" s="54"/>
      <c r="I516" s="54"/>
      <c r="J516" s="37"/>
      <c r="K516" s="54"/>
      <c r="L516" s="54"/>
      <c r="M516" s="54"/>
      <c r="O516" s="37"/>
      <c r="S516" s="54"/>
    </row>
    <row r="517" spans="6:19" ht="12.75" customHeight="1">
      <c r="F517" s="54"/>
      <c r="G517" s="54"/>
      <c r="H517" s="54"/>
      <c r="I517" s="54"/>
      <c r="J517" s="37"/>
      <c r="K517" s="54"/>
      <c r="L517" s="54"/>
      <c r="M517" s="54"/>
      <c r="O517" s="37"/>
      <c r="S517" s="54"/>
    </row>
    <row r="518" spans="6:19" ht="12.75" customHeight="1">
      <c r="F518" s="54"/>
      <c r="G518" s="54"/>
      <c r="H518" s="54"/>
      <c r="I518" s="54"/>
      <c r="J518" s="37"/>
      <c r="K518" s="54"/>
      <c r="L518" s="54"/>
      <c r="M518" s="54"/>
      <c r="O518" s="37"/>
      <c r="S518" s="54"/>
    </row>
    <row r="519" spans="6:19" ht="12.75" customHeight="1">
      <c r="F519" s="54"/>
      <c r="G519" s="54"/>
      <c r="H519" s="54"/>
      <c r="I519" s="54"/>
      <c r="J519" s="37"/>
      <c r="K519" s="54"/>
      <c r="L519" s="54"/>
      <c r="M519" s="54"/>
      <c r="O519" s="37"/>
      <c r="S519" s="54"/>
    </row>
    <row r="520" spans="6:19" ht="12.75" customHeight="1">
      <c r="F520" s="54"/>
      <c r="G520" s="54"/>
      <c r="H520" s="54"/>
      <c r="I520" s="54"/>
      <c r="J520" s="37"/>
      <c r="K520" s="54"/>
      <c r="L520" s="54"/>
      <c r="M520" s="54"/>
      <c r="O520" s="37"/>
      <c r="S520" s="54"/>
    </row>
    <row r="521" spans="6:19" ht="12.75" customHeight="1">
      <c r="F521" s="54"/>
      <c r="G521" s="54"/>
      <c r="H521" s="54"/>
      <c r="I521" s="54"/>
      <c r="J521" s="37"/>
      <c r="K521" s="54"/>
      <c r="L521" s="54"/>
      <c r="M521" s="54"/>
      <c r="O521" s="37"/>
      <c r="S521" s="54"/>
    </row>
    <row r="522" spans="6:19" ht="12.75" customHeight="1">
      <c r="F522" s="54"/>
      <c r="G522" s="54"/>
      <c r="H522" s="54"/>
      <c r="I522" s="54"/>
      <c r="J522" s="37"/>
      <c r="K522" s="54"/>
      <c r="L522" s="54"/>
      <c r="M522" s="54"/>
      <c r="O522" s="37"/>
      <c r="S522" s="54"/>
    </row>
    <row r="523" spans="6:19" ht="12.75" customHeight="1">
      <c r="F523" s="54"/>
      <c r="G523" s="54"/>
      <c r="H523" s="54"/>
      <c r="I523" s="54"/>
      <c r="J523" s="37"/>
      <c r="K523" s="54"/>
      <c r="L523" s="54"/>
      <c r="M523" s="54"/>
      <c r="O523" s="37"/>
      <c r="S523" s="54"/>
    </row>
    <row r="524" spans="6:19" ht="12.75" customHeight="1">
      <c r="F524" s="54"/>
      <c r="G524" s="54"/>
      <c r="H524" s="54"/>
      <c r="I524" s="54"/>
      <c r="J524" s="37"/>
      <c r="K524" s="54"/>
      <c r="L524" s="54"/>
      <c r="M524" s="54"/>
      <c r="O524" s="37"/>
      <c r="S524" s="54"/>
    </row>
    <row r="525" spans="6:19" ht="12.75" customHeight="1">
      <c r="F525" s="54"/>
      <c r="G525" s="54"/>
      <c r="H525" s="54"/>
      <c r="I525" s="54"/>
      <c r="J525" s="37"/>
      <c r="K525" s="54"/>
      <c r="L525" s="54"/>
      <c r="M525" s="54"/>
      <c r="O525" s="37"/>
      <c r="S525" s="54"/>
    </row>
    <row r="526" spans="6:19" ht="12.75" customHeight="1">
      <c r="F526" s="54"/>
      <c r="G526" s="54"/>
      <c r="H526" s="54"/>
      <c r="I526" s="54"/>
      <c r="J526" s="37"/>
      <c r="K526" s="54"/>
      <c r="L526" s="54"/>
      <c r="M526" s="54"/>
      <c r="O526" s="37"/>
      <c r="S526" s="54"/>
    </row>
    <row r="527" spans="6:19" ht="12.75" customHeight="1">
      <c r="F527" s="54"/>
      <c r="G527" s="54"/>
      <c r="H527" s="54"/>
      <c r="I527" s="54"/>
      <c r="J527" s="37"/>
      <c r="K527" s="54"/>
      <c r="L527" s="54"/>
      <c r="M527" s="54"/>
      <c r="O527" s="37"/>
      <c r="S527" s="54"/>
    </row>
    <row r="528" spans="6:19" ht="12.75" customHeight="1">
      <c r="F528" s="54"/>
      <c r="G528" s="54"/>
      <c r="H528" s="54"/>
      <c r="I528" s="54"/>
      <c r="J528" s="37"/>
      <c r="K528" s="54"/>
      <c r="L528" s="54"/>
      <c r="M528" s="54"/>
      <c r="O528" s="37"/>
      <c r="S528" s="54"/>
    </row>
    <row r="529" spans="6:19" ht="12.75" customHeight="1">
      <c r="F529" s="54"/>
      <c r="G529" s="54"/>
      <c r="H529" s="54"/>
      <c r="I529" s="54"/>
      <c r="J529" s="37"/>
      <c r="K529" s="54"/>
      <c r="L529" s="54"/>
      <c r="M529" s="54"/>
      <c r="O529" s="37"/>
      <c r="S529" s="54"/>
    </row>
    <row r="530" spans="6:19" ht="12.75" customHeight="1">
      <c r="F530" s="54"/>
      <c r="G530" s="54"/>
      <c r="H530" s="54"/>
      <c r="I530" s="54"/>
      <c r="J530" s="37"/>
      <c r="K530" s="54"/>
      <c r="L530" s="54"/>
      <c r="M530" s="54"/>
      <c r="O530" s="37"/>
      <c r="S530" s="54"/>
    </row>
    <row r="531" spans="6:19" ht="12.75" customHeight="1">
      <c r="F531" s="54"/>
      <c r="G531" s="54"/>
      <c r="H531" s="54"/>
      <c r="I531" s="54"/>
      <c r="J531" s="37"/>
      <c r="K531" s="54"/>
      <c r="L531" s="54"/>
      <c r="M531" s="54"/>
      <c r="O531" s="37"/>
      <c r="S531" s="54"/>
    </row>
    <row r="532" spans="6:19" ht="12.75" customHeight="1">
      <c r="F532" s="54"/>
      <c r="G532" s="54"/>
      <c r="H532" s="54"/>
      <c r="I532" s="54"/>
      <c r="J532" s="37"/>
      <c r="K532" s="54"/>
      <c r="L532" s="54"/>
      <c r="M532" s="54"/>
      <c r="O532" s="37"/>
      <c r="S532" s="54"/>
    </row>
    <row r="533" spans="6:19" ht="12.75" customHeight="1">
      <c r="F533" s="54"/>
      <c r="G533" s="54"/>
      <c r="H533" s="54"/>
      <c r="I533" s="54"/>
      <c r="J533" s="37"/>
      <c r="K533" s="54"/>
      <c r="L533" s="54"/>
      <c r="M533" s="54"/>
      <c r="O533" s="37"/>
      <c r="S533" s="54"/>
    </row>
    <row r="534" spans="6:19" ht="12.75" customHeight="1">
      <c r="F534" s="54"/>
      <c r="G534" s="54"/>
      <c r="H534" s="54"/>
      <c r="I534" s="54"/>
      <c r="J534" s="37"/>
      <c r="K534" s="54"/>
      <c r="L534" s="54"/>
      <c r="M534" s="54"/>
      <c r="O534" s="37"/>
      <c r="S534" s="54"/>
    </row>
    <row r="535" spans="6:19" ht="12.75" customHeight="1">
      <c r="F535" s="54"/>
      <c r="G535" s="54"/>
      <c r="H535" s="54"/>
      <c r="I535" s="54"/>
      <c r="J535" s="37"/>
      <c r="K535" s="54"/>
      <c r="L535" s="54"/>
      <c r="M535" s="54"/>
      <c r="O535" s="37"/>
      <c r="S535" s="54"/>
    </row>
    <row r="536" spans="6:19" ht="15" customHeight="1">
      <c r="F536" s="54"/>
      <c r="G536" s="54"/>
      <c r="H536" s="54"/>
      <c r="I536" s="54"/>
      <c r="J536" s="37"/>
      <c r="K536" s="54"/>
      <c r="L536" s="54"/>
      <c r="M536" s="54"/>
      <c r="O536" s="37"/>
      <c r="S536" s="54"/>
    </row>
  </sheetData>
  <autoFilter ref="S1:S355"/>
  <mergeCells count="54">
    <mergeCell ref="J126:J127"/>
    <mergeCell ref="M126:M127"/>
    <mergeCell ref="O126:O127"/>
    <mergeCell ref="P126:P127"/>
    <mergeCell ref="A126:A127"/>
    <mergeCell ref="B126:B127"/>
    <mergeCell ref="J91:J92"/>
    <mergeCell ref="P91:P92"/>
    <mergeCell ref="A91:A92"/>
    <mergeCell ref="B91:B92"/>
    <mergeCell ref="O91:O92"/>
    <mergeCell ref="M91:M92"/>
    <mergeCell ref="A100:A101"/>
    <mergeCell ref="B100:B101"/>
    <mergeCell ref="J100:J101"/>
    <mergeCell ref="A96:A97"/>
    <mergeCell ref="B96:B97"/>
    <mergeCell ref="J96:J97"/>
    <mergeCell ref="P110:P111"/>
    <mergeCell ref="M110:M111"/>
    <mergeCell ref="M96:M97"/>
    <mergeCell ref="O96:O97"/>
    <mergeCell ref="P96:P97"/>
    <mergeCell ref="O100:O101"/>
    <mergeCell ref="P100:P101"/>
    <mergeCell ref="M100:M101"/>
    <mergeCell ref="O113:O114"/>
    <mergeCell ref="P113:P114"/>
    <mergeCell ref="M113:M114"/>
    <mergeCell ref="J106:J107"/>
    <mergeCell ref="A106:A107"/>
    <mergeCell ref="B106:B107"/>
    <mergeCell ref="J113:J114"/>
    <mergeCell ref="A113:A114"/>
    <mergeCell ref="B113:B114"/>
    <mergeCell ref="A110:A111"/>
    <mergeCell ref="B110:B111"/>
    <mergeCell ref="J110:J111"/>
    <mergeCell ref="M106:M107"/>
    <mergeCell ref="O106:O107"/>
    <mergeCell ref="P106:P107"/>
    <mergeCell ref="O110:O111"/>
    <mergeCell ref="J122:J123"/>
    <mergeCell ref="M122:M123"/>
    <mergeCell ref="O122:O123"/>
    <mergeCell ref="P122:P123"/>
    <mergeCell ref="A122:A123"/>
    <mergeCell ref="B122:B123"/>
    <mergeCell ref="O124:O125"/>
    <mergeCell ref="P124:P125"/>
    <mergeCell ref="J124:J125"/>
    <mergeCell ref="M124:M125"/>
    <mergeCell ref="A124:A125"/>
    <mergeCell ref="B124:B125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51 K102 K96:K97 K95 K115:K116 K1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2024-03-22T02:53:25Z</dcterms:modified>
</cp:coreProperties>
</file>